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charts/chartEx6.xml" ContentType="application/vnd.ms-office.chartex+xml"/>
  <Override PartName="/xl/charts/style18.xml" ContentType="application/vnd.ms-office.chartstyle+xml"/>
  <Override PartName="/xl/charts/colors18.xml" ContentType="application/vnd.ms-office.chartcolorstyle+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3.xml" ContentType="application/vnd.openxmlformats-officedocument.drawing+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charts/chart20.xml" ContentType="application/vnd.openxmlformats-officedocument.drawingml.chart+xml"/>
  <Override PartName="/xl/charts/style26.xml" ContentType="application/vnd.ms-office.chartstyle+xml"/>
  <Override PartName="/xl/charts/colors26.xml" ContentType="application/vnd.ms-office.chartcolorstyle+xml"/>
  <Override PartName="/xl/charts/chartEx7.xml" ContentType="application/vnd.ms-office.chartex+xml"/>
  <Override PartName="/xl/charts/style27.xml" ContentType="application/vnd.ms-office.chartstyle+xml"/>
  <Override PartName="/xl/charts/colors27.xml" ContentType="application/vnd.ms-office.chartcolorstyle+xml"/>
  <Override PartName="/xl/charts/chartEx8.xml" ContentType="application/vnd.ms-office.chartex+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ohd Rizwan Ali\Downloads\"/>
    </mc:Choice>
  </mc:AlternateContent>
  <xr:revisionPtr revIDLastSave="0" documentId="13_ncr:1_{53CF9646-29AB-43F1-BE38-3B7CBD0ADAC2}" xr6:coauthVersionLast="47" xr6:coauthVersionMax="47" xr10:uidLastSave="{00000000-0000-0000-0000-000000000000}"/>
  <bookViews>
    <workbookView xWindow="-108" yWindow="-108" windowWidth="23256" windowHeight="12456" firstSheet="5" activeTab="12" xr2:uid="{E8380F16-068D-7944-AAD6-921502952970}"/>
  </bookViews>
  <sheets>
    <sheet name="Raw data" sheetId="2" r:id="rId1"/>
    <sheet name="Sheet1" sheetId="14" r:id="rId2"/>
    <sheet name="Problems" sheetId="3" r:id="rId3"/>
    <sheet name="Problem 1" sheetId="8" r:id="rId4"/>
    <sheet name="Communication" sheetId="24" r:id="rId5"/>
    <sheet name="Problem 2" sheetId="10" r:id="rId6"/>
    <sheet name="Main Data" sheetId="1" r:id="rId7"/>
    <sheet name="Sheet3" sheetId="22" r:id="rId8"/>
    <sheet name="PPP" sheetId="21" r:id="rId9"/>
    <sheet name="Problem 3" sheetId="13" r:id="rId10"/>
    <sheet name="Problem 4" sheetId="6" r:id="rId11"/>
    <sheet name="Notes" sheetId="4" r:id="rId12"/>
    <sheet name="Problem 5" sheetId="17" r:id="rId13"/>
    <sheet name="Sheet6" sheetId="19" r:id="rId14"/>
    <sheet name="Cleaning" sheetId="5" r:id="rId15"/>
    <sheet name="EDA" sheetId="7" r:id="rId16"/>
  </sheets>
  <definedNames>
    <definedName name="_xlnm._FilterDatabase" localSheetId="6" hidden="1">'Main Data'!$A$1:$AH$373</definedName>
    <definedName name="_xlnm._FilterDatabase" localSheetId="12" hidden="1">'Problem 5'!$F$1:$AI$25</definedName>
    <definedName name="_xlnm._FilterDatabase" localSheetId="1" hidden="1">Sheet1!$A$1:$AD$373</definedName>
    <definedName name="_xlchart.v1.0" hidden="1">Sheet3!$C$5:$C$16</definedName>
    <definedName name="_xlchart.v1.1" hidden="1">Sheet3!$H$5:$H$16</definedName>
    <definedName name="_xlchart.v1.10" hidden="1">'Problem 3'!$I$10</definedName>
    <definedName name="_xlchart.v1.11" hidden="1">'Problem 3'!$I$11:$I$22</definedName>
    <definedName name="_xlchart.v1.12" hidden="1">'Problem 3'!$B$107:$B$118</definedName>
    <definedName name="_xlchart.v1.13" hidden="1">'Problem 3'!$C$106</definedName>
    <definedName name="_xlchart.v1.14" hidden="1">'Problem 3'!$C$107:$C$118</definedName>
    <definedName name="_xlchart.v1.15" hidden="1">EDA!$AM$13:$AM$24</definedName>
    <definedName name="_xlchart.v1.16" hidden="1">EDA!$AN$13:$AN$24</definedName>
    <definedName name="_xlchart.v1.17" hidden="1">EDA!$AC$83:$AN$83</definedName>
    <definedName name="_xlchart.v1.18" hidden="1">EDA!$AC$84:$AN$84</definedName>
    <definedName name="_xlchart.v1.2" hidden="1">'Problem 3'!$B$107:$B$118</definedName>
    <definedName name="_xlchart.v1.3" hidden="1">'Problem 3'!$C$106</definedName>
    <definedName name="_xlchart.v1.4" hidden="1">'Problem 3'!$C$107:$C$118</definedName>
    <definedName name="_xlchart.v1.5" hidden="1">Sheet3!$C$5:$C$16</definedName>
    <definedName name="_xlchart.v1.6" hidden="1">Sheet3!$H$5:$H$16</definedName>
    <definedName name="_xlchart.v1.7" hidden="1">Sheet3!$C$5:$C$16</definedName>
    <definedName name="_xlchart.v1.8" hidden="1">Sheet3!$H$5:$H$16</definedName>
    <definedName name="_xlchart.v1.9" hidden="1">'Problem 3'!$G$11:$G$22</definedName>
    <definedName name="ExternalData_1" localSheetId="0" hidden="1">'Raw data'!$A$1:$AD$374</definedName>
  </definedNames>
  <calcPr calcId="191029"/>
  <pivotCaches>
    <pivotCache cacheId="0" r:id="rId17"/>
    <pivotCache cacheId="1"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17" l="1"/>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C42" i="6" l="1"/>
  <c r="C43" i="6"/>
  <c r="C44" i="6"/>
  <c r="C41" i="6"/>
  <c r="E34" i="6"/>
  <c r="E44" i="6" s="1"/>
  <c r="E33" i="6"/>
  <c r="E43" i="6" s="1"/>
  <c r="E32" i="6"/>
  <c r="E42" i="6" s="1"/>
  <c r="E31" i="6"/>
  <c r="E30" i="6"/>
  <c r="D34" i="6"/>
  <c r="D33" i="6"/>
  <c r="D32" i="6"/>
  <c r="D31" i="6"/>
  <c r="D30" i="6"/>
  <c r="L14" i="8"/>
  <c r="M14" i="8"/>
  <c r="N14" i="8"/>
  <c r="L15" i="8"/>
  <c r="M15" i="8"/>
  <c r="N15" i="8"/>
  <c r="L16" i="8"/>
  <c r="M16" i="8"/>
  <c r="N16" i="8"/>
  <c r="L17" i="8"/>
  <c r="M17" i="8"/>
  <c r="N17" i="8"/>
  <c r="L18" i="8"/>
  <c r="M18" i="8"/>
  <c r="N18" i="8"/>
  <c r="M13" i="8"/>
  <c r="N13" i="8"/>
  <c r="L13" i="8"/>
  <c r="C14" i="8"/>
  <c r="D14" i="8"/>
  <c r="E14" i="8"/>
  <c r="F14" i="8"/>
  <c r="G14" i="8"/>
  <c r="H14" i="8"/>
  <c r="I14" i="8"/>
  <c r="C15" i="8"/>
  <c r="D15" i="8"/>
  <c r="E15" i="8"/>
  <c r="F15" i="8"/>
  <c r="G15" i="8"/>
  <c r="H15" i="8"/>
  <c r="I15" i="8"/>
  <c r="I13" i="8"/>
  <c r="D13" i="8"/>
  <c r="E13" i="8"/>
  <c r="F13" i="8"/>
  <c r="G13" i="8"/>
  <c r="H13" i="8"/>
  <c r="C13" i="8"/>
  <c r="D42" i="6" l="1"/>
  <c r="D43" i="6"/>
  <c r="E41" i="6"/>
  <c r="D44" i="6"/>
  <c r="D41" i="6"/>
  <c r="I13" i="10"/>
  <c r="I14" i="10"/>
  <c r="I15" i="10"/>
  <c r="I16" i="10"/>
  <c r="I17" i="10"/>
  <c r="I18" i="10"/>
  <c r="I19" i="10"/>
  <c r="I20" i="10"/>
  <c r="I21" i="10"/>
  <c r="I12" i="10"/>
  <c r="G13" i="10"/>
  <c r="G14" i="10"/>
  <c r="G15" i="10"/>
  <c r="G16" i="10"/>
  <c r="G17" i="10"/>
  <c r="G18" i="10"/>
  <c r="G19" i="10"/>
  <c r="G20" i="10"/>
  <c r="G21" i="10"/>
  <c r="G12" i="10"/>
  <c r="H6" i="22"/>
  <c r="H7" i="22"/>
  <c r="H8" i="22"/>
  <c r="H9" i="22"/>
  <c r="H10" i="22"/>
  <c r="H11" i="22"/>
  <c r="H12" i="22"/>
  <c r="H13" i="22"/>
  <c r="H14" i="22"/>
  <c r="H15" i="22"/>
  <c r="H16" i="22"/>
  <c r="H5" i="22"/>
  <c r="K22" i="22"/>
  <c r="L22" i="22"/>
  <c r="M22" i="22"/>
  <c r="N22" i="22"/>
  <c r="O22" i="22"/>
  <c r="P22" i="22"/>
  <c r="Q22" i="22"/>
  <c r="R22" i="22"/>
  <c r="S22" i="22"/>
  <c r="T22" i="22"/>
  <c r="U22" i="22"/>
  <c r="V22" i="22"/>
  <c r="K23" i="22"/>
  <c r="L23" i="22"/>
  <c r="M23" i="22"/>
  <c r="N23" i="22"/>
  <c r="O23" i="22"/>
  <c r="P23" i="22"/>
  <c r="Q23" i="22"/>
  <c r="R23" i="22"/>
  <c r="S23" i="22"/>
  <c r="T23" i="22"/>
  <c r="U23" i="22"/>
  <c r="V23" i="22"/>
  <c r="K24" i="22"/>
  <c r="L24" i="22"/>
  <c r="M24" i="22"/>
  <c r="N24" i="22"/>
  <c r="O24" i="22"/>
  <c r="P24" i="22"/>
  <c r="Q24" i="22"/>
  <c r="R24" i="22"/>
  <c r="S24" i="22"/>
  <c r="T24" i="22"/>
  <c r="U24" i="22"/>
  <c r="V24" i="22"/>
  <c r="K25" i="22"/>
  <c r="L25" i="22"/>
  <c r="M25" i="22"/>
  <c r="N25" i="22"/>
  <c r="O25" i="22"/>
  <c r="P25" i="22"/>
  <c r="Q25" i="22"/>
  <c r="R25" i="22"/>
  <c r="S25" i="22"/>
  <c r="T25" i="22"/>
  <c r="U25" i="22"/>
  <c r="V25" i="22"/>
  <c r="K26" i="22"/>
  <c r="L26" i="22"/>
  <c r="M26" i="22"/>
  <c r="N26" i="22"/>
  <c r="O26" i="22"/>
  <c r="P26" i="22"/>
  <c r="Q26" i="22"/>
  <c r="R26" i="22"/>
  <c r="S26" i="22"/>
  <c r="T26" i="22"/>
  <c r="U26" i="22"/>
  <c r="V26" i="22"/>
  <c r="K27" i="22"/>
  <c r="L27" i="22"/>
  <c r="M27" i="22"/>
  <c r="N27" i="22"/>
  <c r="O27" i="22"/>
  <c r="P27" i="22"/>
  <c r="Q27" i="22"/>
  <c r="R27" i="22"/>
  <c r="S27" i="22"/>
  <c r="T27" i="22"/>
  <c r="U27" i="22"/>
  <c r="V27" i="22"/>
  <c r="K28" i="22"/>
  <c r="L28" i="22"/>
  <c r="M28" i="22"/>
  <c r="N28" i="22"/>
  <c r="O28" i="22"/>
  <c r="P28" i="22"/>
  <c r="Q28" i="22"/>
  <c r="R28" i="22"/>
  <c r="S28" i="22"/>
  <c r="T28" i="22"/>
  <c r="U28" i="22"/>
  <c r="V28" i="22"/>
  <c r="K29" i="22"/>
  <c r="L29" i="22"/>
  <c r="M29" i="22"/>
  <c r="N29" i="22"/>
  <c r="O29" i="22"/>
  <c r="P29" i="22"/>
  <c r="Q29" i="22"/>
  <c r="R29" i="22"/>
  <c r="S29" i="22"/>
  <c r="T29" i="22"/>
  <c r="U29" i="22"/>
  <c r="V29" i="22"/>
  <c r="K30" i="22"/>
  <c r="L30" i="22"/>
  <c r="M30" i="22"/>
  <c r="N30" i="22"/>
  <c r="O30" i="22"/>
  <c r="P30" i="22"/>
  <c r="Q30" i="22"/>
  <c r="R30" i="22"/>
  <c r="S30" i="22"/>
  <c r="T30" i="22"/>
  <c r="U30" i="22"/>
  <c r="V30" i="22"/>
  <c r="K31" i="22"/>
  <c r="L31" i="22"/>
  <c r="M31" i="22"/>
  <c r="N31" i="22"/>
  <c r="O31" i="22"/>
  <c r="P31" i="22"/>
  <c r="Q31" i="22"/>
  <c r="R31" i="22"/>
  <c r="S31" i="22"/>
  <c r="T31" i="22"/>
  <c r="U31" i="22"/>
  <c r="V31" i="22"/>
  <c r="K32" i="22"/>
  <c r="L32" i="22"/>
  <c r="M32" i="22"/>
  <c r="N32" i="22"/>
  <c r="O32" i="22"/>
  <c r="P32" i="22"/>
  <c r="Q32" i="22"/>
  <c r="R32" i="22"/>
  <c r="S32" i="22"/>
  <c r="T32" i="22"/>
  <c r="U32" i="22"/>
  <c r="V32" i="22"/>
  <c r="L21" i="22"/>
  <c r="M21" i="22"/>
  <c r="N21" i="22"/>
  <c r="O21" i="22"/>
  <c r="P21" i="22"/>
  <c r="Q21" i="22"/>
  <c r="R21" i="22"/>
  <c r="S21" i="22"/>
  <c r="T21" i="22"/>
  <c r="U21" i="22"/>
  <c r="V21" i="22"/>
  <c r="K21" i="22"/>
  <c r="F6" i="22"/>
  <c r="F7" i="22"/>
  <c r="F8" i="22"/>
  <c r="F9" i="22"/>
  <c r="F10" i="22"/>
  <c r="F11" i="22"/>
  <c r="F12" i="22"/>
  <c r="F13" i="22"/>
  <c r="F14" i="22"/>
  <c r="F15" i="22"/>
  <c r="F16" i="22"/>
  <c r="F5" i="22"/>
  <c r="D6" i="22"/>
  <c r="D7" i="22"/>
  <c r="D8" i="22"/>
  <c r="D9" i="22"/>
  <c r="D10" i="22"/>
  <c r="D11" i="22"/>
  <c r="D12" i="22"/>
  <c r="D13" i="22"/>
  <c r="D14" i="22"/>
  <c r="D15" i="22"/>
  <c r="D16" i="22"/>
  <c r="D5" i="22"/>
  <c r="M10" i="21"/>
  <c r="N10" i="21"/>
  <c r="M11" i="21"/>
  <c r="N11" i="21"/>
  <c r="M12" i="21"/>
  <c r="N12" i="21"/>
  <c r="M13" i="21"/>
  <c r="N13" i="21"/>
  <c r="M14" i="21"/>
  <c r="N14" i="21"/>
  <c r="M15" i="21"/>
  <c r="N15" i="21"/>
  <c r="M16" i="21"/>
  <c r="N16" i="21"/>
  <c r="M17" i="21"/>
  <c r="N17" i="21"/>
  <c r="M18" i="21"/>
  <c r="N18" i="21"/>
  <c r="N9" i="21"/>
  <c r="M9" i="21"/>
  <c r="L10" i="21"/>
  <c r="L11" i="21"/>
  <c r="L12" i="21"/>
  <c r="L13" i="21"/>
  <c r="L14" i="21"/>
  <c r="L15" i="21"/>
  <c r="L16" i="21"/>
  <c r="L17" i="21"/>
  <c r="L18" i="21"/>
  <c r="L9" i="21"/>
  <c r="U33" i="22" l="1"/>
  <c r="M33" i="22"/>
  <c r="S33" i="22"/>
  <c r="K33" i="22"/>
  <c r="O33" i="22"/>
  <c r="V33" i="22"/>
  <c r="N33" i="22"/>
  <c r="T33" i="22"/>
  <c r="L33" i="22"/>
  <c r="R33" i="22"/>
  <c r="Q33" i="22"/>
  <c r="P33" i="22"/>
  <c r="G30" i="19"/>
  <c r="H30" i="19"/>
  <c r="I30" i="19"/>
  <c r="J30" i="19"/>
  <c r="K30" i="19"/>
  <c r="L30" i="19"/>
  <c r="M30" i="19"/>
  <c r="N30" i="19"/>
  <c r="O30" i="19"/>
  <c r="P30" i="19"/>
  <c r="Q30" i="19"/>
  <c r="R30" i="19"/>
  <c r="S30" i="19"/>
  <c r="T30" i="19"/>
  <c r="U30" i="19"/>
  <c r="V30" i="19"/>
  <c r="W30" i="19"/>
  <c r="X30" i="19"/>
  <c r="Y30" i="19"/>
  <c r="Z30" i="19"/>
  <c r="AA30" i="19"/>
  <c r="AB30" i="19"/>
  <c r="AC30" i="19"/>
  <c r="AD30" i="19"/>
  <c r="AE30" i="19"/>
  <c r="AF30" i="19"/>
  <c r="AG30" i="19"/>
  <c r="AH30" i="19"/>
  <c r="AI30" i="19"/>
  <c r="F30" i="19"/>
  <c r="G29" i="19"/>
  <c r="H29" i="19"/>
  <c r="I29" i="19"/>
  <c r="J29" i="19"/>
  <c r="K29" i="19"/>
  <c r="L29" i="19"/>
  <c r="M29" i="19"/>
  <c r="N29" i="19"/>
  <c r="O29" i="19"/>
  <c r="P29" i="19"/>
  <c r="Q29" i="19"/>
  <c r="R29" i="19"/>
  <c r="S29" i="19"/>
  <c r="T29" i="19"/>
  <c r="U29" i="19"/>
  <c r="V29" i="19"/>
  <c r="W29" i="19"/>
  <c r="X29" i="19"/>
  <c r="Y29" i="19"/>
  <c r="Z29" i="19"/>
  <c r="AA29" i="19"/>
  <c r="AB29" i="19"/>
  <c r="AC29" i="19"/>
  <c r="AD29" i="19"/>
  <c r="AE29" i="19"/>
  <c r="AF29" i="19"/>
  <c r="AG29" i="19"/>
  <c r="AH29" i="19"/>
  <c r="AI29" i="19"/>
  <c r="F29" i="19"/>
  <c r="C88" i="6" l="1"/>
  <c r="D88" i="6"/>
  <c r="E88" i="6"/>
  <c r="C89" i="6"/>
  <c r="D89" i="6"/>
  <c r="E89" i="6"/>
  <c r="C90" i="6"/>
  <c r="D90" i="6"/>
  <c r="E90" i="6"/>
  <c r="C91" i="6"/>
  <c r="D91" i="6"/>
  <c r="E91" i="6"/>
  <c r="D87" i="6"/>
  <c r="E87" i="6"/>
  <c r="C87" i="6"/>
  <c r="C64" i="6"/>
  <c r="D64" i="6"/>
  <c r="E64" i="6"/>
  <c r="C65" i="6"/>
  <c r="D65" i="6"/>
  <c r="E65" i="6"/>
  <c r="C66" i="6"/>
  <c r="D66" i="6"/>
  <c r="E66" i="6"/>
  <c r="C67" i="6"/>
  <c r="D67" i="6"/>
  <c r="E67" i="6"/>
  <c r="D63" i="6"/>
  <c r="E63" i="6"/>
  <c r="C63" i="6"/>
  <c r="AF265" i="1" l="1"/>
  <c r="AI100" i="13"/>
  <c r="AJ100" i="13"/>
  <c r="AK100" i="13"/>
  <c r="AL100" i="13"/>
  <c r="AM100" i="13"/>
  <c r="AN100" i="13"/>
  <c r="AO100" i="13"/>
  <c r="AP100" i="13"/>
  <c r="AQ100" i="13"/>
  <c r="AR100" i="13"/>
  <c r="AS100" i="13"/>
  <c r="AH100" i="13"/>
  <c r="AH88" i="13"/>
  <c r="AI88" i="13"/>
  <c r="AJ88" i="13"/>
  <c r="AK88" i="13"/>
  <c r="AL88" i="13"/>
  <c r="AM88" i="13"/>
  <c r="AN88" i="13"/>
  <c r="AO88" i="13"/>
  <c r="AP88" i="13"/>
  <c r="AQ88" i="13"/>
  <c r="AR88" i="13"/>
  <c r="AS88" i="13"/>
  <c r="AH89" i="13"/>
  <c r="AI89" i="13"/>
  <c r="AJ89" i="13"/>
  <c r="AK89" i="13"/>
  <c r="AL89" i="13"/>
  <c r="AM89" i="13"/>
  <c r="AN89" i="13"/>
  <c r="AO89" i="13"/>
  <c r="AP89" i="13"/>
  <c r="AQ89" i="13"/>
  <c r="AR89" i="13"/>
  <c r="AS89" i="13"/>
  <c r="AH90" i="13"/>
  <c r="AI90" i="13"/>
  <c r="AJ90" i="13"/>
  <c r="AK90" i="13"/>
  <c r="AL90" i="13"/>
  <c r="AM90" i="13"/>
  <c r="AN90" i="13"/>
  <c r="AO90" i="13"/>
  <c r="AP90" i="13"/>
  <c r="AQ90" i="13"/>
  <c r="AR90" i="13"/>
  <c r="AS90" i="13"/>
  <c r="AH91" i="13"/>
  <c r="AI91" i="13"/>
  <c r="AJ91" i="13"/>
  <c r="AK91" i="13"/>
  <c r="AL91" i="13"/>
  <c r="AM91" i="13"/>
  <c r="AN91" i="13"/>
  <c r="AO91" i="13"/>
  <c r="AP91" i="13"/>
  <c r="AQ91" i="13"/>
  <c r="AR91" i="13"/>
  <c r="AS91" i="13"/>
  <c r="AH92" i="13"/>
  <c r="AI92" i="13"/>
  <c r="AJ92" i="13"/>
  <c r="AK92" i="13"/>
  <c r="AL92" i="13"/>
  <c r="AM92" i="13"/>
  <c r="AN92" i="13"/>
  <c r="AO92" i="13"/>
  <c r="AP92" i="13"/>
  <c r="AQ92" i="13"/>
  <c r="AR92" i="13"/>
  <c r="AS92" i="13"/>
  <c r="AH93" i="13"/>
  <c r="AI93" i="13"/>
  <c r="AJ93" i="13"/>
  <c r="AK93" i="13"/>
  <c r="AL93" i="13"/>
  <c r="AM93" i="13"/>
  <c r="AN93" i="13"/>
  <c r="AO93" i="13"/>
  <c r="AP93" i="13"/>
  <c r="AQ93" i="13"/>
  <c r="AR93" i="13"/>
  <c r="AS93" i="13"/>
  <c r="AH94" i="13"/>
  <c r="AI94" i="13"/>
  <c r="AJ94" i="13"/>
  <c r="AK94" i="13"/>
  <c r="AL94" i="13"/>
  <c r="AM94" i="13"/>
  <c r="AN94" i="13"/>
  <c r="AO94" i="13"/>
  <c r="AP94" i="13"/>
  <c r="AQ94" i="13"/>
  <c r="AR94" i="13"/>
  <c r="AS94" i="13"/>
  <c r="AH95" i="13"/>
  <c r="AI95" i="13"/>
  <c r="AJ95" i="13"/>
  <c r="AK95" i="13"/>
  <c r="AL95" i="13"/>
  <c r="AM95" i="13"/>
  <c r="AN95" i="13"/>
  <c r="AO95" i="13"/>
  <c r="AP95" i="13"/>
  <c r="AQ95" i="13"/>
  <c r="AR95" i="13"/>
  <c r="AS95" i="13"/>
  <c r="AH96" i="13"/>
  <c r="AI96" i="13"/>
  <c r="AJ96" i="13"/>
  <c r="AK96" i="13"/>
  <c r="AL96" i="13"/>
  <c r="AM96" i="13"/>
  <c r="AN96" i="13"/>
  <c r="AO96" i="13"/>
  <c r="AP96" i="13"/>
  <c r="AQ96" i="13"/>
  <c r="AR96" i="13"/>
  <c r="AS96" i="13"/>
  <c r="AH97" i="13"/>
  <c r="AI97" i="13"/>
  <c r="AJ97" i="13"/>
  <c r="AK97" i="13"/>
  <c r="AL97" i="13"/>
  <c r="AM97" i="13"/>
  <c r="AN97" i="13"/>
  <c r="AO97" i="13"/>
  <c r="AP97" i="13"/>
  <c r="AQ97" i="13"/>
  <c r="AR97" i="13"/>
  <c r="AS97" i="13"/>
  <c r="AH98" i="13"/>
  <c r="AI98" i="13"/>
  <c r="AJ98" i="13"/>
  <c r="AK98" i="13"/>
  <c r="AL98" i="13"/>
  <c r="AM98" i="13"/>
  <c r="AN98" i="13"/>
  <c r="AO98" i="13"/>
  <c r="AP98" i="13"/>
  <c r="AQ98" i="13"/>
  <c r="AR98" i="13"/>
  <c r="AS98" i="13"/>
  <c r="AI87" i="13"/>
  <c r="AJ87" i="13"/>
  <c r="AK87" i="13"/>
  <c r="AL87" i="13"/>
  <c r="AM87" i="13"/>
  <c r="AN87" i="13"/>
  <c r="AO87" i="13"/>
  <c r="AP87" i="13"/>
  <c r="AQ87" i="13"/>
  <c r="AR87" i="13"/>
  <c r="AS87" i="13"/>
  <c r="AH87" i="13"/>
  <c r="S100" i="13"/>
  <c r="T100" i="13"/>
  <c r="U100" i="13"/>
  <c r="V100" i="13"/>
  <c r="W100" i="13"/>
  <c r="X100" i="13"/>
  <c r="Y100" i="13"/>
  <c r="Z100" i="13"/>
  <c r="AA100" i="13"/>
  <c r="AB100" i="13"/>
  <c r="AC100" i="13"/>
  <c r="R100" i="13"/>
  <c r="S87" i="13"/>
  <c r="T87" i="13"/>
  <c r="U87" i="13"/>
  <c r="V87" i="13"/>
  <c r="W87" i="13"/>
  <c r="X87" i="13"/>
  <c r="Y87" i="13"/>
  <c r="Z87" i="13"/>
  <c r="AA87" i="13"/>
  <c r="AB87" i="13"/>
  <c r="AC87" i="13"/>
  <c r="S88" i="13"/>
  <c r="T88" i="13"/>
  <c r="U88" i="13"/>
  <c r="V88" i="13"/>
  <c r="W88" i="13"/>
  <c r="X88" i="13"/>
  <c r="Y88" i="13"/>
  <c r="Z88" i="13"/>
  <c r="AA88" i="13"/>
  <c r="AB88" i="13"/>
  <c r="AC88" i="13"/>
  <c r="S89" i="13"/>
  <c r="T89" i="13"/>
  <c r="U89" i="13"/>
  <c r="V89" i="13"/>
  <c r="W89" i="13"/>
  <c r="X89" i="13"/>
  <c r="Y89" i="13"/>
  <c r="Z89" i="13"/>
  <c r="AA89" i="13"/>
  <c r="AB89" i="13"/>
  <c r="AC89" i="13"/>
  <c r="S90" i="13"/>
  <c r="T90" i="13"/>
  <c r="U90" i="13"/>
  <c r="V90" i="13"/>
  <c r="W90" i="13"/>
  <c r="X90" i="13"/>
  <c r="Y90" i="13"/>
  <c r="Z90" i="13"/>
  <c r="AA90" i="13"/>
  <c r="AB90" i="13"/>
  <c r="AC90" i="13"/>
  <c r="S91" i="13"/>
  <c r="T91" i="13"/>
  <c r="U91" i="13"/>
  <c r="V91" i="13"/>
  <c r="W91" i="13"/>
  <c r="X91" i="13"/>
  <c r="Y91" i="13"/>
  <c r="Z91" i="13"/>
  <c r="AA91" i="13"/>
  <c r="AB91" i="13"/>
  <c r="AC91" i="13"/>
  <c r="S92" i="13"/>
  <c r="T92" i="13"/>
  <c r="U92" i="13"/>
  <c r="V92" i="13"/>
  <c r="W92" i="13"/>
  <c r="X92" i="13"/>
  <c r="Y92" i="13"/>
  <c r="Z92" i="13"/>
  <c r="AA92" i="13"/>
  <c r="AB92" i="13"/>
  <c r="AC92" i="13"/>
  <c r="S93" i="13"/>
  <c r="T93" i="13"/>
  <c r="U93" i="13"/>
  <c r="V93" i="13"/>
  <c r="W93" i="13"/>
  <c r="X93" i="13"/>
  <c r="Y93" i="13"/>
  <c r="Z93" i="13"/>
  <c r="AA93" i="13"/>
  <c r="AB93" i="13"/>
  <c r="AC93" i="13"/>
  <c r="S94" i="13"/>
  <c r="T94" i="13"/>
  <c r="U94" i="13"/>
  <c r="V94" i="13"/>
  <c r="W94" i="13"/>
  <c r="X94" i="13"/>
  <c r="Y94" i="13"/>
  <c r="Z94" i="13"/>
  <c r="AA94" i="13"/>
  <c r="AB94" i="13"/>
  <c r="AC94" i="13"/>
  <c r="S95" i="13"/>
  <c r="T95" i="13"/>
  <c r="U95" i="13"/>
  <c r="V95" i="13"/>
  <c r="W95" i="13"/>
  <c r="X95" i="13"/>
  <c r="Y95" i="13"/>
  <c r="Z95" i="13"/>
  <c r="AA95" i="13"/>
  <c r="AB95" i="13"/>
  <c r="AC95" i="13"/>
  <c r="S96" i="13"/>
  <c r="T96" i="13"/>
  <c r="U96" i="13"/>
  <c r="V96" i="13"/>
  <c r="W96" i="13"/>
  <c r="X96" i="13"/>
  <c r="Y96" i="13"/>
  <c r="Z96" i="13"/>
  <c r="AA96" i="13"/>
  <c r="AB96" i="13"/>
  <c r="AC96" i="13"/>
  <c r="S97" i="13"/>
  <c r="T97" i="13"/>
  <c r="U97" i="13"/>
  <c r="V97" i="13"/>
  <c r="W97" i="13"/>
  <c r="X97" i="13"/>
  <c r="Y97" i="13"/>
  <c r="Z97" i="13"/>
  <c r="AA97" i="13"/>
  <c r="AB97" i="13"/>
  <c r="AC97" i="13"/>
  <c r="S98" i="13"/>
  <c r="T98" i="13"/>
  <c r="U98" i="13"/>
  <c r="V98" i="13"/>
  <c r="W98" i="13"/>
  <c r="X98" i="13"/>
  <c r="Y98" i="13"/>
  <c r="Z98" i="13"/>
  <c r="AA98" i="13"/>
  <c r="AB98" i="13"/>
  <c r="AC98" i="13"/>
  <c r="R88" i="13"/>
  <c r="R89" i="13"/>
  <c r="R90" i="13"/>
  <c r="R91" i="13"/>
  <c r="R92" i="13"/>
  <c r="R93" i="13"/>
  <c r="R94" i="13"/>
  <c r="R95" i="13"/>
  <c r="R96" i="13"/>
  <c r="R97" i="13"/>
  <c r="R98" i="13"/>
  <c r="R87" i="13"/>
  <c r="N98" i="13"/>
  <c r="M98" i="13"/>
  <c r="L98" i="13"/>
  <c r="K98" i="13"/>
  <c r="J98" i="13"/>
  <c r="I98" i="13"/>
  <c r="H98" i="13"/>
  <c r="G98" i="13"/>
  <c r="F98" i="13"/>
  <c r="E98" i="13"/>
  <c r="D98" i="13"/>
  <c r="C98" i="13"/>
  <c r="N97" i="13"/>
  <c r="M97" i="13"/>
  <c r="L97" i="13"/>
  <c r="K97" i="13"/>
  <c r="J97" i="13"/>
  <c r="I97" i="13"/>
  <c r="H97" i="13"/>
  <c r="G97" i="13"/>
  <c r="F97" i="13"/>
  <c r="E97" i="13"/>
  <c r="D97" i="13"/>
  <c r="C97" i="13"/>
  <c r="N96" i="13"/>
  <c r="M96" i="13"/>
  <c r="L96" i="13"/>
  <c r="K96" i="13"/>
  <c r="J96" i="13"/>
  <c r="I96" i="13"/>
  <c r="H96" i="13"/>
  <c r="G96" i="13"/>
  <c r="F96" i="13"/>
  <c r="E96" i="13"/>
  <c r="D96" i="13"/>
  <c r="C96" i="13"/>
  <c r="N95" i="13"/>
  <c r="M95" i="13"/>
  <c r="L95" i="13"/>
  <c r="K95" i="13"/>
  <c r="J95" i="13"/>
  <c r="I95" i="13"/>
  <c r="H95" i="13"/>
  <c r="G95" i="13"/>
  <c r="F95" i="13"/>
  <c r="E95" i="13"/>
  <c r="D95" i="13"/>
  <c r="C95" i="13"/>
  <c r="N94" i="13"/>
  <c r="M94" i="13"/>
  <c r="L94" i="13"/>
  <c r="K94" i="13"/>
  <c r="J94" i="13"/>
  <c r="I94" i="13"/>
  <c r="H94" i="13"/>
  <c r="G94" i="13"/>
  <c r="F94" i="13"/>
  <c r="E94" i="13"/>
  <c r="D94" i="13"/>
  <c r="C94" i="13"/>
  <c r="N93" i="13"/>
  <c r="M93" i="13"/>
  <c r="L93" i="13"/>
  <c r="K93" i="13"/>
  <c r="J93" i="13"/>
  <c r="I93" i="13"/>
  <c r="H93" i="13"/>
  <c r="G93" i="13"/>
  <c r="F93" i="13"/>
  <c r="E93" i="13"/>
  <c r="D93" i="13"/>
  <c r="C93" i="13"/>
  <c r="N92" i="13"/>
  <c r="M92" i="13"/>
  <c r="L92" i="13"/>
  <c r="K92" i="13"/>
  <c r="J92" i="13"/>
  <c r="I92" i="13"/>
  <c r="H92" i="13"/>
  <c r="G92" i="13"/>
  <c r="F92" i="13"/>
  <c r="E92" i="13"/>
  <c r="D92" i="13"/>
  <c r="C92" i="13"/>
  <c r="N91" i="13"/>
  <c r="M91" i="13"/>
  <c r="L91" i="13"/>
  <c r="K91" i="13"/>
  <c r="J91" i="13"/>
  <c r="I91" i="13"/>
  <c r="H91" i="13"/>
  <c r="G91" i="13"/>
  <c r="F91" i="13"/>
  <c r="E91" i="13"/>
  <c r="D91" i="13"/>
  <c r="C91" i="13"/>
  <c r="N90" i="13"/>
  <c r="M90" i="13"/>
  <c r="L90" i="13"/>
  <c r="K90" i="13"/>
  <c r="J90" i="13"/>
  <c r="I90" i="13"/>
  <c r="H90" i="13"/>
  <c r="G90" i="13"/>
  <c r="F90" i="13"/>
  <c r="E90" i="13"/>
  <c r="D90" i="13"/>
  <c r="C90" i="13"/>
  <c r="N89" i="13"/>
  <c r="M89" i="13"/>
  <c r="L89" i="13"/>
  <c r="K89" i="13"/>
  <c r="J89" i="13"/>
  <c r="I89" i="13"/>
  <c r="H89" i="13"/>
  <c r="G89" i="13"/>
  <c r="F89" i="13"/>
  <c r="E89" i="13"/>
  <c r="D89" i="13"/>
  <c r="C89" i="13"/>
  <c r="N88" i="13"/>
  <c r="M88" i="13"/>
  <c r="L88" i="13"/>
  <c r="K88" i="13"/>
  <c r="J88" i="13"/>
  <c r="I88" i="13"/>
  <c r="H88" i="13"/>
  <c r="G88" i="13"/>
  <c r="F88" i="13"/>
  <c r="E88" i="13"/>
  <c r="D88" i="13"/>
  <c r="C88" i="13"/>
  <c r="N87" i="13"/>
  <c r="N99" i="13" s="1"/>
  <c r="M87" i="13"/>
  <c r="L87" i="13"/>
  <c r="K87" i="13"/>
  <c r="J87" i="13"/>
  <c r="I87" i="13"/>
  <c r="H87" i="13"/>
  <c r="G87" i="13"/>
  <c r="F87" i="13"/>
  <c r="F99" i="13" s="1"/>
  <c r="E87" i="13"/>
  <c r="D87" i="13"/>
  <c r="D99" i="13" s="1"/>
  <c r="C87" i="13"/>
  <c r="C99" i="13" s="1"/>
  <c r="H12" i="13"/>
  <c r="I12" i="13"/>
  <c r="J12" i="13"/>
  <c r="H13" i="13"/>
  <c r="I13" i="13"/>
  <c r="J13" i="13"/>
  <c r="H14" i="13"/>
  <c r="I14" i="13"/>
  <c r="J14" i="13"/>
  <c r="H15" i="13"/>
  <c r="I15" i="13"/>
  <c r="J15" i="13"/>
  <c r="H16" i="13"/>
  <c r="I16" i="13"/>
  <c r="J16" i="13"/>
  <c r="H17" i="13"/>
  <c r="I17" i="13"/>
  <c r="J17" i="13"/>
  <c r="H18" i="13"/>
  <c r="I18" i="13"/>
  <c r="J18" i="13"/>
  <c r="H19" i="13"/>
  <c r="I19" i="13"/>
  <c r="J19" i="13"/>
  <c r="H20" i="13"/>
  <c r="I20" i="13"/>
  <c r="J20" i="13"/>
  <c r="H21" i="13"/>
  <c r="I21" i="13"/>
  <c r="J21" i="13"/>
  <c r="H22" i="13"/>
  <c r="I22" i="13"/>
  <c r="J22" i="13"/>
  <c r="I11" i="13"/>
  <c r="J11" i="13"/>
  <c r="H11" i="13"/>
  <c r="D13" i="10"/>
  <c r="D14" i="10"/>
  <c r="D15" i="10"/>
  <c r="D16" i="10"/>
  <c r="D17" i="10"/>
  <c r="D18" i="10"/>
  <c r="D19" i="10"/>
  <c r="D20" i="10"/>
  <c r="D21" i="10"/>
  <c r="D12" i="10"/>
  <c r="AD82" i="7"/>
  <c r="AE82" i="7"/>
  <c r="AF82" i="7"/>
  <c r="AG82" i="7"/>
  <c r="AH82" i="7"/>
  <c r="AI82" i="7"/>
  <c r="AJ82" i="7"/>
  <c r="AK82" i="7"/>
  <c r="AL82" i="7"/>
  <c r="AM82" i="7"/>
  <c r="AN82" i="7"/>
  <c r="AC82" i="7"/>
  <c r="AD71" i="7"/>
  <c r="AE71" i="7"/>
  <c r="AF71" i="7"/>
  <c r="AG71" i="7"/>
  <c r="AH71" i="7"/>
  <c r="AI71" i="7"/>
  <c r="AJ71" i="7"/>
  <c r="AK71" i="7"/>
  <c r="AL71" i="7"/>
  <c r="AM71" i="7"/>
  <c r="AN71" i="7"/>
  <c r="AD72" i="7"/>
  <c r="AE72" i="7"/>
  <c r="AF72" i="7"/>
  <c r="AG72" i="7"/>
  <c r="AH72" i="7"/>
  <c r="AI72" i="7"/>
  <c r="AJ72" i="7"/>
  <c r="AK72" i="7"/>
  <c r="AL72" i="7"/>
  <c r="AM72" i="7"/>
  <c r="AN72" i="7"/>
  <c r="AD73" i="7"/>
  <c r="AE73" i="7"/>
  <c r="AF73" i="7"/>
  <c r="AG73" i="7"/>
  <c r="AH73" i="7"/>
  <c r="AI73" i="7"/>
  <c r="AJ73" i="7"/>
  <c r="AK73" i="7"/>
  <c r="AL73" i="7"/>
  <c r="AM73" i="7"/>
  <c r="AN73" i="7"/>
  <c r="AD74" i="7"/>
  <c r="AE74" i="7"/>
  <c r="AF74" i="7"/>
  <c r="AG74" i="7"/>
  <c r="AH74" i="7"/>
  <c r="AI74" i="7"/>
  <c r="AJ74" i="7"/>
  <c r="AK74" i="7"/>
  <c r="AL74" i="7"/>
  <c r="AM74" i="7"/>
  <c r="AN74" i="7"/>
  <c r="AD75" i="7"/>
  <c r="AE75" i="7"/>
  <c r="AF75" i="7"/>
  <c r="AG75" i="7"/>
  <c r="AH75" i="7"/>
  <c r="AI75" i="7"/>
  <c r="AJ75" i="7"/>
  <c r="AK75" i="7"/>
  <c r="AL75" i="7"/>
  <c r="AM75" i="7"/>
  <c r="AN75" i="7"/>
  <c r="AD76" i="7"/>
  <c r="AE76" i="7"/>
  <c r="AF76" i="7"/>
  <c r="AG76" i="7"/>
  <c r="AH76" i="7"/>
  <c r="AI76" i="7"/>
  <c r="AJ76" i="7"/>
  <c r="AK76" i="7"/>
  <c r="AL76" i="7"/>
  <c r="AM76" i="7"/>
  <c r="AN76" i="7"/>
  <c r="AD77" i="7"/>
  <c r="AE77" i="7"/>
  <c r="AF77" i="7"/>
  <c r="AG77" i="7"/>
  <c r="AH77" i="7"/>
  <c r="AI77" i="7"/>
  <c r="AJ77" i="7"/>
  <c r="AK77" i="7"/>
  <c r="AL77" i="7"/>
  <c r="AM77" i="7"/>
  <c r="AN77" i="7"/>
  <c r="AD78" i="7"/>
  <c r="AE78" i="7"/>
  <c r="AF78" i="7"/>
  <c r="AG78" i="7"/>
  <c r="AH78" i="7"/>
  <c r="AI78" i="7"/>
  <c r="AJ78" i="7"/>
  <c r="AK78" i="7"/>
  <c r="AL78" i="7"/>
  <c r="AM78" i="7"/>
  <c r="AN78" i="7"/>
  <c r="AD79" i="7"/>
  <c r="AE79" i="7"/>
  <c r="AF79" i="7"/>
  <c r="AG79" i="7"/>
  <c r="AH79" i="7"/>
  <c r="AI79" i="7"/>
  <c r="AJ79" i="7"/>
  <c r="AK79" i="7"/>
  <c r="AL79" i="7"/>
  <c r="AM79" i="7"/>
  <c r="AN79" i="7"/>
  <c r="AD80" i="7"/>
  <c r="AE80" i="7"/>
  <c r="AF80" i="7"/>
  <c r="AG80" i="7"/>
  <c r="AH80" i="7"/>
  <c r="AI80" i="7"/>
  <c r="AJ80" i="7"/>
  <c r="AK80" i="7"/>
  <c r="AL80" i="7"/>
  <c r="AM80" i="7"/>
  <c r="AN80" i="7"/>
  <c r="AD81" i="7"/>
  <c r="AE81" i="7"/>
  <c r="AF81" i="7"/>
  <c r="AG81" i="7"/>
  <c r="AH81" i="7"/>
  <c r="AI81" i="7"/>
  <c r="AJ81" i="7"/>
  <c r="AK81" i="7"/>
  <c r="AL81" i="7"/>
  <c r="AM81" i="7"/>
  <c r="AN81" i="7"/>
  <c r="AE70" i="7"/>
  <c r="AF70" i="7"/>
  <c r="AG70" i="7"/>
  <c r="AH70" i="7"/>
  <c r="AI70" i="7"/>
  <c r="AJ70" i="7"/>
  <c r="AK70" i="7"/>
  <c r="AL70" i="7"/>
  <c r="AM70" i="7"/>
  <c r="AN70" i="7"/>
  <c r="AD70" i="7"/>
  <c r="AC71" i="7"/>
  <c r="AC72" i="7"/>
  <c r="AC73" i="7"/>
  <c r="AC74" i="7"/>
  <c r="AC75" i="7"/>
  <c r="AC76" i="7"/>
  <c r="AC77" i="7"/>
  <c r="AC78" i="7"/>
  <c r="AC79" i="7"/>
  <c r="AC80" i="7"/>
  <c r="AC81" i="7"/>
  <c r="AC70" i="7"/>
  <c r="AO14" i="7"/>
  <c r="AO15" i="7"/>
  <c r="AO16" i="7"/>
  <c r="AO17" i="7"/>
  <c r="AO18" i="7"/>
  <c r="AO19" i="7"/>
  <c r="AO20" i="7"/>
  <c r="AO21" i="7"/>
  <c r="AO22" i="7"/>
  <c r="AO23" i="7"/>
  <c r="AO24" i="7"/>
  <c r="AO13" i="7"/>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2" i="1"/>
  <c r="V64" i="7"/>
  <c r="V65" i="7"/>
  <c r="V66" i="7"/>
  <c r="V67" i="7"/>
  <c r="V68" i="7"/>
  <c r="V69" i="7"/>
  <c r="V63" i="7"/>
  <c r="U64" i="7"/>
  <c r="U65" i="7"/>
  <c r="U66" i="7"/>
  <c r="U67" i="7"/>
  <c r="U68" i="7"/>
  <c r="U69" i="7"/>
  <c r="U63" i="7"/>
  <c r="T64" i="7"/>
  <c r="T65" i="7"/>
  <c r="T66" i="7"/>
  <c r="T67" i="7"/>
  <c r="T68" i="7"/>
  <c r="T69" i="7"/>
  <c r="T63" i="7"/>
  <c r="D86" i="7"/>
  <c r="D87" i="7"/>
  <c r="D88" i="7"/>
  <c r="D89" i="7"/>
  <c r="D90" i="7"/>
  <c r="D91" i="7"/>
  <c r="D92" i="7"/>
  <c r="D93" i="7"/>
  <c r="D94" i="7"/>
  <c r="D85" i="7"/>
  <c r="G52" i="7"/>
  <c r="G53" i="7"/>
  <c r="G54" i="7"/>
  <c r="G55" i="7"/>
  <c r="G56" i="7"/>
  <c r="G57" i="7"/>
  <c r="G51" i="7"/>
  <c r="D42" i="7"/>
  <c r="D25" i="7"/>
  <c r="U7" i="8"/>
  <c r="S7" i="8" s="1"/>
  <c r="J8" i="4"/>
  <c r="K8" i="4" s="1"/>
  <c r="I6" i="8"/>
  <c r="I7" i="8"/>
  <c r="I5" i="8"/>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2"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AJ185" i="1" s="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AJ187" i="1" s="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2" i="1"/>
  <c r="AJ184" i="1" l="1"/>
  <c r="AJ186" i="1"/>
  <c r="AJ183" i="1"/>
  <c r="AF264" i="1"/>
  <c r="AF261" i="1"/>
  <c r="K99" i="13"/>
  <c r="E99" i="13"/>
  <c r="M99" i="13"/>
  <c r="L99" i="13"/>
  <c r="G99" i="13"/>
  <c r="H99" i="13"/>
  <c r="I99" i="13"/>
  <c r="J99" i="13"/>
  <c r="S9" i="8"/>
  <c r="S8" i="8"/>
  <c r="S6" i="8"/>
  <c r="S11" i="8"/>
  <c r="S10" i="8"/>
  <c r="K7" i="4"/>
  <c r="K12" i="4"/>
  <c r="K11" i="4"/>
  <c r="K10" i="4"/>
  <c r="K9" i="4"/>
  <c r="AF2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EC8B40-6B1C-2549-8494-E973F3FB4B50}"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<sst xmlns="http://schemas.openxmlformats.org/spreadsheetml/2006/main" count="24931" uniqueCount="1377">
  <si>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</si>
  <si>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</si>
  <si>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</si>
  <si>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</si>
  <si>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</si>
  <si>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</si>
  <si>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</si>
  <si>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</si>
  <si>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</si>
  <si>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</si>
  <si>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</si>
  <si>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</si>
  <si>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</si>
  <si>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</si>
  <si>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</si>
  <si>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</si>
  <si>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</si>
  <si>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</si>
  <si>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</si>
  <si>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</si>
  <si>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</si>
  <si>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</si>
  <si>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</si>
  <si>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</si>
  <si>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</si>
  <si>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</si>
  <si>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</si>
  <si>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</si>
  <si>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</si>
  <si>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</si>
  <si>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</si>
  <si>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</si>
  <si>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</si>
  <si>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</si>
  <si>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</si>
  <si>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</si>
  <si>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</si>
  <si>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</si>
  <si>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</si>
  <si>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</si>
  <si>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</si>
  <si>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</si>
  <si>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</si>
  <si>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</si>
  <si>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</si>
  <si>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</si>
  <si>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</si>
  <si>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</si>
  <si>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</si>
  <si>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</si>
  <si>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</si>
  <si>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</si>
  <si>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</si>
  <si>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</si>
  <si>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</si>
  <si>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</si>
  <si>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</si>
  <si>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</si>
  <si>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</si>
  <si>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</si>
  <si>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</si>
  <si>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</si>
  <si>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</si>
  <si>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</si>
  <si>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</si>
  <si>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</si>
  <si>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</si>
  <si>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</si>
  <si>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</si>
  <si>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</si>
  <si>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</si>
  <si>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</si>
  <si>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</si>
  <si>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</si>
  <si>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</si>
  <si>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</si>
  <si>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</si>
  <si>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</si>
  <si>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</si>
  <si>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</si>
  <si>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</si>
  <si>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</si>
  <si>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</si>
  <si>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</si>
  <si>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</si>
  <si>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</si>
  <si>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</si>
  <si>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</si>
  <si>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</si>
  <si>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</si>
  <si>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</si>
  <si>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</si>
  <si>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</si>
  <si>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</si>
  <si>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</si>
  <si>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</si>
  <si>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</si>
  <si>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</si>
  <si>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</si>
  <si>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</si>
  <si>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</si>
  <si>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</si>
  <si>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</si>
  <si>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</si>
  <si>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</si>
  <si>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</si>
  <si>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</si>
  <si>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</si>
  <si>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</si>
  <si>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</si>
  <si>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</si>
  <si>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</si>
  <si>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</si>
  <si>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</si>
  <si>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</si>
  <si>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</si>
  <si>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</si>
  <si>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</si>
  <si>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</si>
  <si>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</si>
  <si>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</si>
  <si>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</si>
  <si>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</si>
  <si>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</si>
  <si>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</si>
  <si>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</si>
  <si>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</si>
  <si>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</si>
  <si>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</si>
  <si>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</si>
  <si>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</si>
  <si>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</si>
  <si>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</si>
  <si>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</si>
  <si>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</si>
  <si>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</si>
  <si>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</si>
  <si>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</si>
  <si>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</si>
  <si>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</si>
  <si>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</si>
  <si>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</si>
  <si>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</si>
  <si>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</si>
  <si>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</si>
  <si>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</si>
  <si>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</si>
  <si>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</si>
  <si>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</si>
  <si>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</si>
  <si>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</si>
  <si>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</si>
  <si>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</si>
  <si>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</si>
  <si>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</si>
  <si>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</si>
  <si>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</si>
  <si>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</si>
  <si>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</si>
  <si>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</si>
  <si>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</si>
  <si>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</si>
  <si>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</si>
  <si>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</si>
  <si>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</si>
  <si>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</si>
  <si>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</si>
  <si>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</si>
  <si>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</si>
  <si>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</si>
  <si>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</si>
  <si>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</si>
  <si>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</si>
  <si>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</si>
  <si>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</si>
  <si>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</si>
  <si>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</si>
  <si>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</si>
  <si>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</si>
  <si>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</si>
  <si>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</si>
  <si>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</si>
  <si>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</si>
  <si>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</si>
  <si>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</si>
  <si>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</si>
  <si>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</si>
  <si>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</si>
  <si>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</si>
  <si>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</si>
  <si>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</si>
  <si>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</si>
  <si>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</si>
  <si>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</si>
  <si>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</si>
  <si>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</si>
  <si>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</si>
  <si>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</si>
  <si>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</si>
  <si>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</si>
  <si>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</si>
  <si>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</si>
  <si>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</si>
  <si>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</si>
  <si>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</si>
  <si>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</si>
  <si>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</si>
  <si>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</si>
  <si>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</si>
  <si>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</si>
  <si>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</si>
  <si>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</si>
  <si>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</si>
  <si>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</si>
  <si>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</si>
  <si>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</si>
  <si>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</si>
  <si>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</si>
  <si>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</si>
  <si>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</si>
  <si>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</si>
  <si>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</si>
  <si>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</si>
  <si>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</si>
  <si>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</si>
  <si>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</si>
  <si>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</si>
  <si>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</si>
  <si>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</si>
  <si>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</si>
  <si>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</si>
  <si>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</si>
  <si>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</si>
  <si>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</si>
  <si>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</si>
  <si>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</si>
  <si>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</si>
  <si>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</si>
  <si>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</si>
  <si>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</si>
  <si>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</si>
  <si>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</si>
  <si>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</si>
  <si>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</si>
  <si>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</si>
  <si>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</si>
  <si>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</si>
  <si>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</si>
  <si>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</si>
  <si>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</si>
  <si>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</si>
  <si>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</si>
  <si>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</si>
  <si>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</si>
  <si>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</si>
  <si>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</si>
  <si>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</si>
  <si>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</si>
  <si>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</si>
  <si>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</si>
  <si>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</si>
  <si>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</si>
  <si>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</si>
  <si>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</si>
  <si>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</si>
  <si>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</si>
  <si>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</si>
  <si>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</si>
  <si>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</si>
  <si>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</si>
  <si>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</si>
  <si>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</si>
  <si>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</si>
  <si>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</si>
  <si>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</si>
  <si>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</si>
  <si>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</si>
  <si>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</si>
  <si>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</si>
  <si>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</si>
  <si>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</si>
  <si>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</si>
  <si>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</si>
  <si>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</si>
  <si>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</si>
  <si>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</si>
  <si>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</si>
  <si>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</si>
  <si>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</si>
  <si>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</si>
  <si>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</si>
  <si>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</si>
  <si>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</si>
  <si>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</si>
  <si>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</si>
  <si>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</si>
  <si>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</si>
  <si>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</si>
  <si>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</si>
  <si>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</si>
  <si>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</si>
  <si>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</si>
  <si>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</si>
  <si>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</si>
  <si>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</si>
  <si>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</si>
  <si>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</si>
  <si>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</si>
  <si>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</si>
  <si>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</si>
  <si>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</si>
  <si>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</si>
  <si>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</si>
  <si>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</si>
  <si>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</si>
  <si>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</si>
  <si>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</si>
  <si>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</si>
  <si>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</si>
  <si>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</si>
  <si>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</si>
  <si>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</si>
  <si>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</si>
  <si>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</si>
  <si>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</si>
  <si>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</si>
  <si>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</si>
  <si>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</si>
  <si>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</si>
  <si>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</si>
  <si>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</si>
  <si>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</si>
  <si>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</si>
  <si>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</si>
  <si>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</si>
  <si>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</si>
  <si>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</si>
  <si>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</si>
  <si>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</si>
  <si>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</si>
  <si>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</si>
  <si>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</si>
  <si>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</si>
  <si>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</si>
  <si>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</si>
  <si>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</si>
  <si>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</si>
  <si>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</si>
  <si>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</si>
  <si>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</si>
  <si>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</si>
  <si>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</si>
  <si>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</si>
  <si>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</si>
  <si>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</si>
  <si>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</si>
  <si>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</si>
  <si>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</si>
  <si>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</si>
  <si>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</si>
  <si>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</si>
  <si>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</si>
  <si>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</si>
  <si>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</si>
  <si>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</si>
  <si>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</si>
  <si>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</si>
  <si>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</si>
  <si>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</si>
  <si>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</si>
  <si>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</si>
  <si>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</si>
  <si>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</si>
  <si>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</si>
  <si>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</si>
  <si>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</si>
  <si>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</si>
  <si>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</si>
  <si>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</si>
  <si>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</si>
  <si>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</si>
  <si>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</si>
  <si>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</si>
  <si>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</si>
  <si>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</si>
  <si>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</si>
  <si>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</si>
  <si>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</si>
  <si>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</si>
  <si>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</si>
  <si>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</si>
  <si>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</si>
  <si>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</si>
  <si>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</si>
  <si>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</si>
  <si>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</si>
  <si>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</si>
  <si>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</si>
  <si>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</si>
  <si>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</si>
  <si>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</si>
  <si>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</si>
  <si>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</si>
  <si>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</si>
  <si>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</si>
  <si>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</si>
  <si>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</si>
  <si>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</si>
  <si>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</si>
  <si>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</si>
  <si>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</si>
  <si>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</si>
  <si>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</si>
  <si>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</si>
  <si>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</si>
  <si>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</si>
  <si>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</si>
  <si>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</si>
  <si>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</si>
  <si>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</si>
  <si>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</si>
  <si>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</si>
  <si>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</si>
  <si>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</si>
  <si>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</si>
  <si>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</si>
  <si>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</si>
  <si>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</si>
  <si>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</si>
  <si>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</si>
  <si>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</si>
  <si>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</si>
  <si>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</si>
  <si>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</si>
  <si>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</si>
  <si>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</si>
  <si>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</si>
  <si>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</si>
  <si>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</si>
  <si>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</si>
  <si>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</si>
  <si>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</si>
  <si>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</si>
  <si>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</si>
  <si>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</si>
  <si>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</si>
  <si>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</si>
  <si>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</si>
  <si>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</si>
  <si>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</si>
  <si>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</si>
  <si>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</si>
  <si>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</si>
  <si>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</si>
  <si>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</si>
  <si>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</si>
  <si>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</si>
  <si>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</si>
  <si>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</si>
  <si>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</si>
  <si>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</si>
  <si>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</si>
  <si>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</si>
  <si>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</si>
  <si>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</si>
  <si>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</si>
  <si>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</si>
  <si>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</si>
  <si>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</si>
  <si>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</si>
  <si>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</si>
  <si>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</si>
  <si>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</si>
  <si>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</si>
  <si>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</si>
  <si>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</si>
  <si>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</si>
  <si>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</si>
  <si>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</si>
  <si>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</si>
  <si>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</si>
  <si>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</si>
  <si>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</si>
  <si>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</si>
  <si>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</si>
  <si>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</si>
  <si>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</si>
  <si>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</si>
  <si>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</si>
  <si>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</si>
  <si>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</si>
  <si>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</si>
  <si>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</si>
  <si>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</si>
  <si>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</si>
  <si>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</si>
  <si>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</si>
  <si>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</si>
  <si>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</si>
  <si>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</si>
  <si>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</si>
  <si>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</si>
  <si>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</si>
  <si>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</si>
  <si>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</si>
  <si>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</si>
  <si>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</si>
  <si>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</si>
  <si>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</si>
  <si>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</si>
  <si>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</si>
  <si>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</si>
  <si>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</si>
  <si>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</si>
  <si>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</si>
  <si>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</si>
  <si>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</si>
  <si>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</si>
  <si>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</si>
  <si>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</si>
  <si>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</si>
  <si>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</si>
  <si>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</si>
  <si>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</si>
  <si>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</si>
  <si>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</si>
  <si>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</si>
  <si>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</si>
  <si>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</si>
  <si>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</si>
  <si>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</si>
  <si>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</si>
  <si>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</si>
  <si>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</si>
  <si>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</si>
  <si>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</si>
  <si>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</si>
  <si>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</si>
  <si>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</si>
  <si>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</si>
  <si>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</si>
  <si>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</si>
  <si>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</si>
  <si>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</si>
  <si>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</si>
  <si>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</si>
  <si>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</si>
  <si>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</si>
  <si>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</si>
  <si>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</si>
  <si>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</si>
  <si>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</si>
  <si>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</si>
  <si>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</si>
  <si>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</si>
  <si>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</si>
  <si>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</si>
  <si>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</si>
  <si>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</si>
  <si>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</si>
  <si>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</si>
  <si>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</si>
  <si>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</si>
  <si>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</si>
  <si>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</si>
  <si>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</si>
  <si>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</si>
  <si>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</si>
  <si>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</si>
  <si>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</si>
  <si>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</si>
  <si>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</si>
  <si>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</si>
  <si>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</si>
  <si>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</si>
  <si>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</si>
  <si>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</si>
  <si>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</si>
  <si>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</si>
  <si>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</si>
  <si>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</si>
  <si>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</si>
  <si>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</si>
  <si>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</si>
  <si>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</si>
  <si>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</si>
  <si>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</si>
  <si>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</si>
  <si>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</si>
  <si>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</si>
  <si>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</si>
  <si>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</si>
  <si>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</si>
  <si>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</si>
  <si>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</si>
  <si>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</si>
  <si>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</si>
  <si>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</si>
  <si>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</si>
  <si>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</si>
  <si>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</si>
  <si>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</si>
  <si>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</si>
  <si>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</si>
  <si>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</si>
  <si>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</si>
  <si>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</si>
  <si>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</si>
  <si>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</si>
  <si>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</si>
  <si>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</si>
  <si>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</si>
  <si>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</si>
  <si>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</si>
  <si>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</si>
  <si>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</si>
  <si>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</si>
  <si>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</si>
  <si>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</si>
  <si>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</si>
  <si>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</si>
  <si>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</si>
  <si>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</si>
  <si>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</si>
  <si>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</si>
  <si>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</si>
  <si>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</si>
  <si>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</si>
  <si>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</si>
  <si>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</si>
  <si>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</si>
  <si>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</si>
  <si>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</si>
  <si>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</si>
  <si>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</si>
  <si>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</si>
  <si>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</si>
  <si>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</si>
  <si>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</si>
  <si>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</si>
  <si>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</si>
  <si>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</si>
  <si>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</si>
  <si>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</si>
  <si>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</si>
  <si>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</si>
  <si>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</si>
  <si>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</si>
  <si>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</si>
  <si>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</si>
  <si>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</si>
  <si>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</si>
  <si>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</si>
  <si>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</si>
  <si>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</si>
  <si>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</si>
  <si>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</si>
  <si>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</si>
  <si>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</si>
  <si>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</si>
  <si>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</si>
  <si>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</si>
  <si>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</si>
  <si>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</si>
  <si>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</si>
  <si>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</si>
  <si>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</si>
  <si>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</si>
  <si>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</si>
  <si>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</si>
  <si>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</si>
  <si>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</si>
  <si>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</si>
  <si>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</si>
  <si>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</si>
  <si>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</si>
  <si>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</si>
  <si>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</si>
  <si>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</si>
  <si>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</si>
  <si>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</si>
  <si>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</si>
  <si>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</si>
  <si>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</si>
  <si>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</si>
  <si>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</si>
  <si>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</si>
  <si>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</si>
  <si>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</si>
  <si>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</si>
  <si>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</si>
  <si>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</si>
  <si>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</si>
  <si>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</si>
  <si>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</si>
  <si>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</si>
  <si>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</si>
  <si>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</si>
  <si>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</si>
  <si>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</si>
  <si>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</si>
  <si>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</si>
  <si>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</si>
  <si>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</si>
  <si>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</si>
  <si>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</si>
  <si>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</si>
  <si>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</si>
  <si>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</si>
  <si>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</si>
  <si>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</si>
  <si>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</si>
  <si>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</si>
  <si>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</si>
  <si>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</si>
  <si>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</si>
  <si>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</si>
  <si>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</si>
  <si>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</si>
  <si>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</si>
  <si>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</si>
  <si>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</si>
  <si>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</si>
  <si>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</si>
  <si>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</si>
  <si>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</si>
  <si>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</si>
  <si>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</si>
  <si>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</si>
  <si>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</si>
  <si>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</si>
  <si>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</si>
  <si>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</si>
  <si>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</si>
  <si>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</si>
  <si>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</si>
  <si>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</si>
  <si>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</si>
  <si>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</si>
  <si>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</si>
  <si>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</si>
  <si>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</si>
  <si>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</si>
  <si>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</si>
  <si>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</si>
  <si>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</si>
  <si>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</si>
  <si>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</si>
  <si>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</si>
  <si>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</si>
  <si>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</si>
  <si>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</si>
  <si>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</si>
  <si>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</si>
  <si>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</si>
  <si>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</si>
  <si>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</si>
  <si>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</si>
  <si>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</si>
  <si>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</si>
  <si>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</si>
  <si>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</si>
  <si>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</si>
  <si>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</si>
  <si>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</si>
  <si>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</si>
  <si>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</si>
  <si>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</si>
  <si>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</si>
  <si>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</si>
  <si>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</si>
  <si>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</si>
  <si>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</si>
  <si>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</si>
  <si>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</si>
  <si>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</si>
  <si>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</si>
  <si>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</si>
  <si>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</si>
  <si>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</si>
  <si>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</si>
  <si>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</si>
  <si>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</si>
  <si>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</si>
  <si>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</si>
  <si>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</si>
  <si>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</si>
  <si>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</si>
  <si>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</si>
  <si>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</si>
  <si>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</si>
  <si>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</si>
  <si>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</si>
  <si>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</si>
  <si>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</si>
  <si>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</si>
  <si>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</si>
  <si>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</si>
  <si>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</si>
  <si>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</si>
  <si>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</si>
  <si>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</si>
  <si>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</si>
  <si>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</si>
  <si>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</si>
  <si>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</si>
  <si>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</si>
  <si>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</si>
  <si>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</si>
  <si>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</si>
  <si>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</si>
  <si>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</si>
  <si>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</si>
  <si>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</si>
  <si>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</si>
  <si>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</si>
  <si>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</si>
  <si>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</si>
  <si>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</si>
  <si>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</si>
  <si>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</si>
  <si>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</si>
  <si>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</si>
  <si>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</si>
  <si>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</si>
  <si>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</si>
  <si>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</si>
  <si>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</si>
  <si>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</si>
  <si>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</si>
  <si>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</si>
  <si>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</si>
  <si>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</si>
  <si>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</si>
  <si>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</si>
  <si>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</si>
  <si>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</si>
  <si>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</si>
  <si>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</si>
  <si>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</si>
  <si>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</si>
  <si>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</si>
  <si>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</si>
  <si>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</si>
  <si>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</si>
  <si>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</si>
  <si>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</si>
  <si>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</si>
  <si>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</si>
  <si>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</si>
  <si>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</si>
  <si>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</si>
  <si>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</si>
  <si>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</si>
  <si>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</si>
  <si>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</si>
  <si>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</si>
  <si>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</si>
  <si>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</si>
  <si>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</si>
  <si>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</si>
  <si>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</si>
  <si>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</si>
  <si>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</si>
  <si>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</si>
  <si>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</si>
  <si>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</si>
  <si>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</si>
  <si>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</si>
  <si>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</si>
  <si>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</si>
  <si>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</si>
  <si>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</si>
  <si>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</si>
  <si>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</si>
  <si>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</si>
  <si>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</si>
  <si>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</si>
  <si>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</si>
  <si>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</si>
  <si>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</si>
  <si>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</si>
  <si>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</si>
  <si>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</si>
  <si>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</si>
  <si>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</si>
  <si>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</si>
  <si>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</si>
  <si>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</si>
  <si>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</si>
  <si>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</si>
  <si>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</si>
  <si>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</si>
  <si>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</si>
  <si>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</si>
  <si>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</si>
  <si>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</si>
  <si>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</si>
  <si>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</si>
  <si>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</si>
  <si>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</si>
  <si>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</si>
  <si>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</si>
  <si>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</si>
  <si>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</si>
  <si>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</si>
  <si>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</si>
  <si>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</si>
  <si>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</si>
  <si>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</si>
  <si>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</si>
  <si>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</si>
  <si>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</si>
  <si>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</si>
  <si>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</si>
  <si>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</si>
  <si>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</si>
  <si>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</si>
  <si>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</si>
  <si>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</si>
  <si>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</si>
  <si>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</si>
  <si>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</si>
  <si>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</si>
  <si>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</si>
  <si>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</si>
  <si>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</si>
  <si>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</si>
  <si>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</si>
  <si>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</si>
  <si>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</si>
  <si>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</si>
  <si>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</si>
  <si>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</si>
  <si>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</si>
  <si>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</si>
  <si>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</si>
  <si>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</si>
  <si>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</si>
  <si>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</si>
  <si>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</si>
  <si>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</si>
  <si>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</si>
  <si>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</si>
  <si>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</si>
  <si>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</si>
  <si>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</si>
  <si>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</si>
  <si>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</si>
  <si>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</si>
  <si>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</si>
  <si>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</si>
  <si>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</si>
  <si>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</si>
  <si>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</si>
  <si>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</si>
  <si>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</si>
  <si>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</si>
  <si>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</si>
  <si>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</si>
  <si>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</si>
  <si>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</si>
  <si>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</si>
  <si>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</si>
  <si>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</si>
  <si>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</si>
  <si>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</si>
  <si>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</si>
  <si>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</si>
  <si>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</si>
  <si>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</si>
  <si>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</si>
  <si>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</si>
  <si>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</si>
  <si>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</si>
  <si>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</si>
  <si>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</si>
  <si>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</si>
  <si>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</si>
  <si>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</si>
  <si>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</si>
  <si>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</si>
  <si>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</si>
  <si>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</si>
  <si>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</si>
  <si>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</si>
  <si>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</si>
  <si>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</si>
  <si>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</si>
  <si>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</si>
  <si>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</si>
  <si>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</si>
  <si>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</si>
  <si>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</si>
  <si>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</si>
  <si>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</si>
  <si>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</si>
  <si>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</si>
  <si>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</si>
  <si>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</si>
  <si>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</si>
  <si>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</si>
  <si>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</si>
  <si>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</si>
  <si>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</si>
  <si>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</si>
  <si>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</si>
  <si>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</si>
  <si>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</si>
  <si>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</si>
  <si>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</si>
  <si>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</si>
  <si>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</si>
  <si>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</si>
  <si>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</si>
  <si>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</si>
  <si>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</si>
  <si>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</si>
  <si>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</si>
  <si>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</si>
  <si>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</si>
  <si>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</si>
  <si>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</si>
  <si>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</si>
  <si>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</si>
  <si>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</si>
  <si>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</si>
  <si>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</si>
  <si>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</si>
  <si>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</si>
  <si>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</si>
  <si>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</si>
  <si>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</si>
  <si>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</si>
  <si>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</si>
  <si>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</si>
  <si>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</si>
  <si>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</si>
  <si>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</si>
  <si>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</si>
  <si>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</si>
  <si>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</si>
  <si>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</si>
  <si>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</si>
  <si>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</si>
  <si>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</si>
  <si>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</si>
  <si>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</si>
  <si>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</si>
  <si>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</si>
  <si>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</si>
  <si>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</si>
  <si>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</si>
  <si>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</si>
  <si>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</si>
  <si>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</si>
  <si>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</si>
  <si>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</si>
  <si>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</si>
  <si>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</si>
  <si>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</si>
  <si>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</si>
  <si>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</si>
  <si>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</si>
  <si>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</si>
  <si>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</si>
  <si>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</si>
  <si>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</si>
  <si>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</si>
  <si>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</si>
  <si>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</si>
  <si>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</si>
  <si>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</si>
  <si>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</si>
  <si>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</si>
  <si>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</si>
  <si>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</si>
  <si>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</si>
  <si>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</si>
  <si>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</si>
  <si>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</si>
  <si>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</si>
  <si>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</si>
  <si>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</si>
  <si>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</si>
  <si>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</si>
  <si>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</si>
  <si>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</si>
  <si>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</si>
  <si>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</si>
  <si>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</si>
  <si>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</si>
  <si>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</si>
  <si>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</si>
  <si>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</si>
  <si>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</si>
  <si>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</si>
  <si>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</si>
  <si>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</si>
  <si>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</si>
  <si>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</si>
  <si>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</si>
  <si>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</si>
  <si>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</si>
  <si>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</si>
  <si>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</si>
  <si>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</si>
  <si>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</si>
  <si>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</si>
  <si>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</si>
  <si>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</si>
  <si>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</si>
  <si>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</si>
  <si>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</si>
  <si>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</si>
  <si>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</si>
  <si>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</si>
  <si>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</si>
  <si>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</si>
  <si>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</si>
  <si>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</si>
  <si>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</si>
  <si>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</si>
  <si>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</si>
  <si>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</si>
  <si>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</si>
  <si>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</si>
  <si>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</si>
  <si>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</si>
  <si>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</si>
  <si>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</si>
  <si>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</si>
  <si>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</si>
  <si>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</si>
  <si>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</si>
  <si>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</si>
  <si>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</si>
  <si>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</si>
  <si>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</si>
  <si>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</si>
  <si>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</si>
  <si>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</si>
  <si>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</si>
  <si>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</si>
  <si>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</si>
  <si>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</si>
  <si>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</si>
  <si>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</si>
  <si>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</si>
  <si>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</si>
  <si>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</si>
  <si>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</si>
  <si>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</si>
  <si>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</si>
  <si>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</si>
  <si>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</si>
  <si>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</si>
  <si>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</si>
  <si>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</si>
  <si>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</si>
  <si>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</si>
  <si>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</si>
  <si>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</si>
  <si>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</si>
  <si>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</si>
  <si>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</si>
  <si>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</si>
  <si>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</si>
  <si>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</si>
  <si>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</si>
  <si>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</si>
  <si>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</si>
  <si>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</si>
  <si>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</si>
  <si>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</si>
  <si>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</si>
  <si>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</si>
  <si>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</si>
  <si>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</si>
  <si>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</si>
  <si>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</si>
  <si>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</si>
  <si>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</si>
  <si>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</si>
  <si>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</si>
  <si>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</si>
  <si>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</si>
  <si>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</si>
  <si>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</si>
  <si>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</si>
  <si>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</si>
  <si>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</si>
  <si>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</si>
  <si>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Objective-</t>
  </si>
  <si>
    <t>Attribute</t>
  </si>
  <si>
    <t>final?</t>
  </si>
  <si>
    <t>Group</t>
  </si>
  <si>
    <t>Weight</t>
  </si>
  <si>
    <t>Food</t>
  </si>
  <si>
    <t>Energy</t>
  </si>
  <si>
    <t>Total</t>
  </si>
  <si>
    <t>Clothing &amp; Footwear</t>
  </si>
  <si>
    <t>Tobacco</t>
  </si>
  <si>
    <t xml:space="preserve">Hypothesis </t>
  </si>
  <si>
    <t>Cereals</t>
  </si>
  <si>
    <t>Meat</t>
  </si>
  <si>
    <t>Milk</t>
  </si>
  <si>
    <t>Oils</t>
  </si>
  <si>
    <t>Pulses</t>
  </si>
  <si>
    <t>Sugar</t>
  </si>
  <si>
    <t xml:space="preserve">Non-alcoholic </t>
  </si>
  <si>
    <t>Prepared meals</t>
  </si>
  <si>
    <t>Fuel</t>
  </si>
  <si>
    <t>Transport</t>
  </si>
  <si>
    <t>Personal care</t>
  </si>
  <si>
    <t>S.NO</t>
  </si>
  <si>
    <t>Cleaning</t>
  </si>
  <si>
    <t>Comments</t>
  </si>
  <si>
    <t>Approach</t>
  </si>
  <si>
    <t>QC Check</t>
  </si>
  <si>
    <t>May 2020 data missing</t>
  </si>
  <si>
    <t>April and May 2020 data missing</t>
  </si>
  <si>
    <t>egg</t>
  </si>
  <si>
    <t>may 2020 missing</t>
  </si>
  <si>
    <t>milk</t>
  </si>
  <si>
    <t>oil</t>
  </si>
  <si>
    <t>fruit</t>
  </si>
  <si>
    <t>veg</t>
  </si>
  <si>
    <t>pulse</t>
  </si>
  <si>
    <t>Prepared food</t>
  </si>
  <si>
    <t>suger</t>
  </si>
  <si>
    <t>spices</t>
  </si>
  <si>
    <t>Non alcho</t>
  </si>
  <si>
    <t>Row Labels</t>
  </si>
  <si>
    <t>Grand Total</t>
  </si>
  <si>
    <t>Column Labels</t>
  </si>
  <si>
    <t>Average of Food and beverages</t>
  </si>
  <si>
    <t>Average of Pan, tobacco and intoxicants</t>
  </si>
  <si>
    <t>Average of Clothing and footwear</t>
  </si>
  <si>
    <t>Average of Fuel and light</t>
  </si>
  <si>
    <t>Average of Miscellaneous</t>
  </si>
  <si>
    <t>Average of General index</t>
  </si>
  <si>
    <t>126 values are missing out of 372</t>
  </si>
  <si>
    <t>(All)</t>
  </si>
  <si>
    <t>(Multiple Items)</t>
  </si>
  <si>
    <t>Sum of Pan, tobacco and intoxicants</t>
  </si>
  <si>
    <t>Sum food</t>
  </si>
  <si>
    <t>SUM CF</t>
  </si>
  <si>
    <t>MM</t>
  </si>
  <si>
    <t>Sum of Sum food</t>
  </si>
  <si>
    <t>Sum of SUM CF</t>
  </si>
  <si>
    <t>Sum of Housing</t>
  </si>
  <si>
    <t>Sum of Fuel and light</t>
  </si>
  <si>
    <t>Sum of MM</t>
  </si>
  <si>
    <t xml:space="preserve">Based on the latest month’s data, identify the contribution of different sectors (food, energy, transportation, education, etc.) towards the CPI basket </t>
  </si>
  <si>
    <t xml:space="preserve">o Which sector has the highest weightage towards CPI calculation </t>
  </si>
  <si>
    <t xml:space="preserve">A trend of Y-o-Y increase in CPI (rural + urban) inflation starting 2017 for the entire basket of products </t>
  </si>
  <si>
    <t>.Create a bar graph depicting the growth rate Y-o-Y and identify the year with highest inflation rate</t>
  </si>
  <si>
    <t>Weightage</t>
  </si>
  <si>
    <t>Total Attribute</t>
  </si>
  <si>
    <t>Each attribute value</t>
  </si>
  <si>
    <t>Fuel/Energy</t>
  </si>
  <si>
    <t>Paan</t>
  </si>
  <si>
    <t>Weight %</t>
  </si>
  <si>
    <t>Obj-</t>
  </si>
  <si>
    <t>A trend of Y-o-Y increase in CPI (rural + urban) inflation starting 2017 for the entire basket of products
o Create a bar graph depicting the growth rate Y-o-Y and identify the year with highest inflation rate</t>
  </si>
  <si>
    <t xml:space="preserve">2013 Jan to Dec Average- 105.60 </t>
  </si>
  <si>
    <t xml:space="preserve">Yearly Average </t>
  </si>
  <si>
    <t>Average of Housing</t>
  </si>
  <si>
    <t>Avg JAN TO DEC 2016</t>
  </si>
  <si>
    <t>2016 April to Dec</t>
  </si>
  <si>
    <t>2017 Jan to March</t>
  </si>
  <si>
    <t>Final</t>
  </si>
  <si>
    <t>CPI</t>
  </si>
  <si>
    <t>Financial Year Wise</t>
  </si>
  <si>
    <t>Normal Year</t>
  </si>
  <si>
    <t>Inflation</t>
  </si>
  <si>
    <t>Inflation Rate</t>
  </si>
  <si>
    <t>Method 1</t>
  </si>
  <si>
    <t>Year month</t>
  </si>
  <si>
    <t>May-2022</t>
  </si>
  <si>
    <t>June-2022</t>
  </si>
  <si>
    <t>July-2022</t>
  </si>
  <si>
    <t>August-2022</t>
  </si>
  <si>
    <t>September-2022</t>
  </si>
  <si>
    <t>October-2022</t>
  </si>
  <si>
    <t>November-2022</t>
  </si>
  <si>
    <t>December-2022</t>
  </si>
  <si>
    <t>January-2023</t>
  </si>
  <si>
    <t>February-2023</t>
  </si>
  <si>
    <t>March-2023</t>
  </si>
  <si>
    <t>April-2023</t>
  </si>
  <si>
    <t>May-2023</t>
  </si>
  <si>
    <t>Sum of Cereals and products</t>
  </si>
  <si>
    <t>Sum of Meat and fish</t>
  </si>
  <si>
    <t>Sum of Egg</t>
  </si>
  <si>
    <t>Sum of Milk and products</t>
  </si>
  <si>
    <t>Sum of Oils and fats</t>
  </si>
  <si>
    <t>Sum of Fruits</t>
  </si>
  <si>
    <t>Sum of Vegetables</t>
  </si>
  <si>
    <t>Sum of Pulses and products</t>
  </si>
  <si>
    <t>Sum of Sugar and Confectionery</t>
  </si>
  <si>
    <t>Sum of Spices</t>
  </si>
  <si>
    <t>Sum of Non-alcoholic beverages</t>
  </si>
  <si>
    <t>Sum of Prepared meals, snacks, sweets etc.</t>
  </si>
  <si>
    <t>%</t>
  </si>
  <si>
    <t>Y</t>
  </si>
  <si>
    <t>% Inflation</t>
  </si>
  <si>
    <t>Sum</t>
  </si>
  <si>
    <t>RU</t>
  </si>
  <si>
    <t>R</t>
  </si>
  <si>
    <t>U</t>
  </si>
  <si>
    <t>Average of Health</t>
  </si>
  <si>
    <t>Average of Household goods and services</t>
  </si>
  <si>
    <t>March-2022</t>
  </si>
  <si>
    <t>Sum of Food and beverages</t>
  </si>
  <si>
    <t xml:space="preserve">last 2 months avg </t>
  </si>
  <si>
    <t>last and next month average</t>
  </si>
  <si>
    <t>single value</t>
  </si>
  <si>
    <t>last and next avg</t>
  </si>
  <si>
    <t>April-2021</t>
  </si>
  <si>
    <t>May-2021</t>
  </si>
  <si>
    <t>June-2021</t>
  </si>
  <si>
    <t>July-2021</t>
  </si>
  <si>
    <t>August-2021</t>
  </si>
  <si>
    <t>September-2021</t>
  </si>
  <si>
    <t>October-2021</t>
  </si>
  <si>
    <t>November-2021</t>
  </si>
  <si>
    <t>December-2021</t>
  </si>
  <si>
    <t>January-2022</t>
  </si>
  <si>
    <t>February-2022</t>
  </si>
  <si>
    <t>April-2022</t>
  </si>
  <si>
    <t>Rural + Urban</t>
  </si>
  <si>
    <t xml:space="preserve">Insights </t>
  </si>
  <si>
    <t xml:space="preserve">Food </t>
  </si>
  <si>
    <t xml:space="preserve">Household Goods and Services </t>
  </si>
  <si>
    <t xml:space="preserve">Health </t>
  </si>
  <si>
    <t xml:space="preserve">Steady increase over these years </t>
  </si>
  <si>
    <t xml:space="preserve">Increased costs for essential household items </t>
  </si>
  <si>
    <t>Impact of COVID-19 Pandemic on Inflation</t>
  </si>
  <si>
    <t xml:space="preserve">Spices are one of the biggest contributor towards inflation </t>
  </si>
  <si>
    <t xml:space="preserve">Increase in domestic and international demand </t>
  </si>
  <si>
    <t xml:space="preserve">reduced cultivated area </t>
  </si>
  <si>
    <t>Cyclone and drought Impact</t>
  </si>
  <si>
    <t xml:space="preserve">October 2022 and June 2022 saw highest price rise </t>
  </si>
  <si>
    <t xml:space="preserve">December 2022 and November 2023 seeing a share decline in prices </t>
  </si>
  <si>
    <t>Crude Oil</t>
  </si>
  <si>
    <t>cc</t>
  </si>
  <si>
    <t>Indiane rupee</t>
  </si>
  <si>
    <t>$</t>
  </si>
  <si>
    <t>rupee</t>
  </si>
  <si>
    <t>Item</t>
  </si>
  <si>
    <t>Total Imports in USD</t>
  </si>
  <si>
    <t>R+U</t>
  </si>
  <si>
    <r>
      <t>●  </t>
    </r>
    <r>
      <rPr>
        <sz val="12"/>
        <color theme="1"/>
        <rFont val="ArialMT"/>
      </rPr>
      <t xml:space="preserve">The growth rate seems to have peaked in 2022 and then declined slightly in 2023. </t>
    </r>
  </si>
  <si>
    <r>
      <t>●  </t>
    </r>
    <r>
      <rPr>
        <sz val="12"/>
        <color theme="1"/>
        <rFont val="ArialMT"/>
      </rPr>
      <t xml:space="preserve">The highest year-on-year growth rate was observed in </t>
    </r>
    <r>
      <rPr>
        <b/>
        <sz val="12"/>
        <color theme="1"/>
        <rFont val="Arial"/>
        <family val="2"/>
      </rPr>
      <t xml:space="preserve">2022 </t>
    </r>
    <r>
      <rPr>
        <sz val="12"/>
        <color theme="1"/>
        <rFont val="ArialMT"/>
      </rPr>
      <t xml:space="preserve">at </t>
    </r>
    <r>
      <rPr>
        <b/>
        <sz val="12"/>
        <color theme="1"/>
        <rFont val="Arial"/>
        <family val="2"/>
      </rPr>
      <t>6.91%</t>
    </r>
    <r>
      <rPr>
        <sz val="12"/>
        <color theme="1"/>
        <rFont val="ArialMT"/>
      </rPr>
      <t xml:space="preserve">. </t>
    </r>
  </si>
  <si>
    <t>Bucket</t>
  </si>
  <si>
    <t>Food Cat</t>
  </si>
  <si>
    <t>GI</t>
  </si>
  <si>
    <t>FOOD $ bev</t>
  </si>
  <si>
    <t>Sum of Food</t>
  </si>
  <si>
    <t>Items</t>
  </si>
  <si>
    <t>Food holds the highest weightage in CPI calculation at 46.9%, followed by Miscellaneous at 25%.</t>
  </si>
  <si>
    <t xml:space="preserve"> Clothing and Footwear also make significant contributions, comprising 9% collectively.</t>
  </si>
  <si>
    <t>NOTE-</t>
  </si>
  <si>
    <t>To gauge the general inflation trend, we utilize March data annually due to unavailability of April and May data. This consistent approach allows for tracking inflation trends effectively.</t>
  </si>
  <si>
    <r>
      <t>The onset of the Russia-Ukraine conflict in 2022 further intensified supply chain challenges and added to commodity price pressures</t>
    </r>
    <r>
      <rPr>
        <sz val="16"/>
        <color rgb="FF4D5156"/>
        <rFont val="Arial"/>
        <family val="2"/>
      </rPr>
      <t>. </t>
    </r>
  </si>
  <si>
    <t>Why high-</t>
  </si>
  <si>
    <t>The data demonstrates significant fluctuations, with periods of sharp increases and decreases. Notably, there was a decrease in November and December 2022, contrasting with an increase observed in June 2022.</t>
  </si>
  <si>
    <t>Fruits also exhibited fluctuations, albeit less extreme than vegetables. Periods of growth, such as February 2023, were evident, alongside declines, as seen in September 2022.</t>
  </si>
  <si>
    <t>Between June 2022 and May 2023, Milk and Dairy Products, as well as Prepared Meals, experienced minimal fluctuations in inflation rates, reflecting stability within these sectors.</t>
  </si>
  <si>
    <t>Sum of Health</t>
  </si>
  <si>
    <t>Household goods</t>
  </si>
  <si>
    <t>food</t>
  </si>
  <si>
    <t>health</t>
  </si>
  <si>
    <t>house</t>
  </si>
  <si>
    <t>Oil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</si>
</sst>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4"/>
      <color theme="1"/>
      <name val="Calibri"/>
      <family val="2"/>
      <scheme val="minor"/>
    </font>
    <font>
      <b/>
      <sz val="14"/>
      <color theme="1"/>
      <name val="Calibri"/>
      <family val="2"/>
      <scheme val="minor"/>
    </font>
    <font>
      <sz val="14"/>
      <color theme="1"/>
      <name val="Calibri"/>
      <family val="2"/>
      <scheme val="minor"/>
    </font>
    <font>
      <b/>
      <u/>
      <sz val="12"/>
      <color theme="1"/>
      <name val="Calibri"/>
      <family val="2"/>
      <scheme val="minor"/>
    </font>
    <font>
      <sz val="16"/>
      <color theme="1"/>
      <name val="Times New Roman"/>
      <family val="1"/>
    </font>
    <font>
      <b/>
      <sz val="16"/>
      <color theme="1"/>
      <name val="Times New Roman"/>
      <family val="1"/>
    </font>
    <font>
      <b/>
      <sz val="11"/>
      <color theme="2"/>
      <name val="Calibri"/>
      <family val="2"/>
      <scheme val="minor"/>
    </font>
    <font>
      <b/>
      <sz val="14"/>
      <color rgb="FF000000"/>
      <name val="Calibri"/>
      <family val="2"/>
      <scheme val="minor"/>
    </font>
    <font>
      <b/>
      <i/>
      <sz val="12"/>
      <color rgb="FF1E5B99"/>
      <name val="Arial"/>
      <family val="2"/>
    </font>
    <font>
      <b/>
      <sz val="12"/>
      <color rgb="FF1E5B99"/>
      <name val="Arial"/>
      <family val="2"/>
    </font>
    <font>
      <b/>
      <sz val="12"/>
      <color theme="1"/>
      <name val="Arial"/>
      <family val="2"/>
    </font>
    <font>
      <b/>
      <sz val="16"/>
      <color theme="1"/>
      <name val="Calibri"/>
      <family val="2"/>
      <scheme val="minor"/>
    </font>
    <font>
      <sz val="12"/>
      <color theme="1"/>
      <name val="ArialMT"/>
    </font>
    <font>
      <b/>
      <sz val="16"/>
      <color theme="1"/>
      <name val="ArialMT"/>
    </font>
    <font>
      <sz val="8"/>
      <name val="Arial"/>
      <family val="2"/>
    </font>
    <font>
      <sz val="8"/>
      <name val="Calibri"/>
      <family val="2"/>
      <scheme val="minor"/>
    </font>
    <font>
      <sz val="10"/>
      <color theme="1"/>
      <name val="ArialMT"/>
    </font>
    <font>
      <sz val="16"/>
      <color rgb="FF040C28"/>
      <name val="Arial"/>
      <family val="2"/>
    </font>
    <font>
      <sz val="16"/>
      <color rgb="FF4D5156"/>
      <name val="Arial"/>
      <family val="2"/>
    </font>
    <font>
      <sz val="14"/>
      <color rgb="FF000000"/>
      <name val="-webkit-standard"/>
    </font>
  </fonts>
  <fills count="23">
    <fill>
      <patternFill patternType="none"/>
    </fill>
    <fill>
      <patternFill patternType="gray125"/>
    </fill>
    <fill>
      <patternFill patternType="solid">
        <fgColor theme="9" tint="0.79998168889431442"/>
        <bgColor theme="9" tint="0.79998168889431442"/>
      </patternFill>
    </fill>
    <fill>
      <patternFill patternType="solid">
        <fgColor theme="5" tint="0.79998168889431442"/>
        <bgColor indexed="64"/>
      </patternFill>
    </fill>
    <fill>
      <patternFill patternType="solid">
        <fgColor theme="9"/>
        <bgColor indexed="64"/>
      </patternFill>
    </fill>
    <fill>
      <patternFill patternType="solid">
        <fgColor theme="1"/>
        <bgColor indexed="64"/>
      </patternFill>
    </fill>
    <fill>
      <patternFill patternType="solid">
        <fgColor rgb="FFFFFF00"/>
        <bgColor theme="9" tint="0.79998168889431442"/>
      </patternFill>
    </fill>
    <fill>
      <patternFill patternType="solid">
        <fgColor rgb="FF00B0F0"/>
        <bgColor theme="9" tint="0.79998168889431442"/>
      </patternFill>
    </fill>
    <fill>
      <patternFill patternType="solid">
        <fgColor theme="7"/>
        <bgColor theme="9" tint="0.79998168889431442"/>
      </patternFill>
    </fill>
    <fill>
      <patternFill patternType="solid">
        <fgColor theme="8" tint="0.79998168889431442"/>
        <bgColor theme="9" tint="0.79998168889431442"/>
      </patternFill>
    </fill>
    <fill>
      <patternFill patternType="solid">
        <fgColor theme="7" tint="0.59999389629810485"/>
        <bgColor theme="9" tint="0.79998168889431442"/>
      </patternFill>
    </fill>
    <fill>
      <patternFill patternType="solid">
        <fgColor theme="4" tint="0.59999389629810485"/>
        <bgColor theme="9" tint="0.79998168889431442"/>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7" tint="0.39997558519241921"/>
        <bgColor theme="9" tint="0.79998168889431442"/>
      </patternFill>
    </fill>
    <fill>
      <patternFill patternType="solid">
        <fgColor theme="7" tint="0.39997558519241921"/>
        <bgColor indexed="64"/>
      </patternFill>
    </fill>
    <fill>
      <patternFill patternType="solid">
        <fgColor theme="4" tint="0.79998168889431442"/>
        <bgColor theme="9" tint="0.79998168889431442"/>
      </patternFill>
    </fill>
    <fill>
      <patternFill patternType="solid">
        <fgColor theme="4"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00B0F0"/>
        <bgColor rgb="FF000000"/>
      </patternFill>
    </fill>
  </fills>
  <borders count="2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style="thin">
        <color theme="9" tint="0.39997558519241921"/>
      </left>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theme="9" tint="0.39997558519241921"/>
      </top>
      <bottom style="thin">
        <color theme="9" tint="0.39997558519241921"/>
      </bottom>
      <diagonal/>
    </border>
    <border>
      <left style="medium">
        <color indexed="64"/>
      </left>
      <right/>
      <top style="thin">
        <color theme="9" tint="0.39997558519241921"/>
      </top>
      <bottom style="medium">
        <color indexed="64"/>
      </bottom>
      <diagonal/>
    </border>
    <border>
      <left/>
      <right/>
      <top style="thin">
        <color theme="9" tint="0.39997558519241921"/>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bottom style="thin">
        <color theme="4" tint="0.39997558519241921"/>
      </bottom>
      <diagonal/>
    </border>
  </borders>
  <cellStyleXfs count="3">
    <xf numFmtId="0" fontId="0" fillId="0" borderId="0"/>
    <xf numFmtId="9" fontId="2" fillId="0" borderId="0" applyFont="0" applyFill="0" applyBorder="0" applyAlignment="0" applyProtection="0"/>
    <xf numFmtId="0" fontId="14" fillId="0" borderId="0"/>
  </cellStyleXfs>
  <cellXfs count="173">
    <xf numFmtId="0" fontId="0" fillId="0" borderId="0" xfId="0"/>
    <xf numFmtId="0" fontId="0" fillId="2" borderId="1" xfId="0" applyFill="1" applyBorder="1"/>
    <xf numFmtId="0" fontId="0" fillId="0" borderId="1" xfId="0" applyBorder="1"/>
    <xf numFmtId="0" fontId="1" fillId="2" borderId="1" xfId="0" applyFont="1" applyFill="1" applyBorder="1"/>
    <xf numFmtId="0" fontId="1" fillId="2" borderId="2" xfId="0" applyFont="1" applyFill="1" applyBorder="1"/>
    <xf numFmtId="0" fontId="1" fillId="0" borderId="0" xfId="0" applyFont="1"/>
    <xf numFmtId="0" fontId="3" fillId="3" borderId="0" xfId="0" applyFont="1" applyFill="1"/>
    <xf numFmtId="10" fontId="0" fillId="0" borderId="0" xfId="0" applyNumberFormat="1"/>
    <xf numFmtId="0" fontId="1" fillId="0" borderId="5" xfId="0" applyFont="1" applyBorder="1"/>
    <xf numFmtId="0" fontId="0" fillId="0" borderId="6" xfId="0" applyBorder="1"/>
    <xf numFmtId="0" fontId="1" fillId="0" borderId="7" xfId="0" applyFont="1" applyBorder="1"/>
    <xf numFmtId="0" fontId="0" fillId="0" borderId="7" xfId="0" applyBorder="1"/>
    <xf numFmtId="0" fontId="1" fillId="0" borderId="9" xfId="0" applyFont="1" applyBorder="1"/>
    <xf numFmtId="10" fontId="1" fillId="0" borderId="10" xfId="0" applyNumberFormat="1" applyFont="1" applyBorder="1"/>
    <xf numFmtId="0" fontId="0" fillId="0" borderId="9" xfId="0" applyBorder="1"/>
    <xf numFmtId="0" fontId="0" fillId="0" borderId="2" xfId="0" applyBorder="1" applyAlignment="1">
      <alignment horizontal="center"/>
    </xf>
    <xf numFmtId="0" fontId="0" fillId="2" borderId="2" xfId="0" applyFill="1" applyBorder="1" applyAlignment="1">
      <alignment horizontal="center"/>
    </xf>
    <xf numFmtId="0" fontId="4" fillId="0" borderId="0" xfId="0" applyFont="1"/>
    <xf numFmtId="0" fontId="0" fillId="0" borderId="5" xfId="0" applyBorder="1"/>
    <xf numFmtId="0" fontId="4" fillId="0" borderId="8" xfId="0" applyFont="1" applyBorder="1"/>
    <xf numFmtId="0" fontId="4" fillId="0" borderId="10" xfId="0" applyFont="1" applyBorder="1"/>
    <xf numFmtId="0" fontId="5" fillId="0" borderId="0" xfId="0" applyFont="1"/>
    <xf numFmtId="0" fontId="6" fillId="5" borderId="0" xfId="0" applyFont="1" applyFill="1" applyAlignment="1">
      <alignment horizontal="center"/>
    </xf>
    <xf numFmtId="0" fontId="1" fillId="0" borderId="0" xfId="0" applyFont="1" applyAlignment="1">
      <alignment horizontal="center"/>
    </xf>
    <xf numFmtId="0" fontId="1" fillId="6" borderId="2" xfId="0" applyFont="1" applyFill="1" applyBorder="1"/>
    <xf numFmtId="0" fontId="1" fillId="7" borderId="2" xfId="0" applyFont="1" applyFill="1" applyBorder="1"/>
    <xf numFmtId="0" fontId="1" fillId="8" borderId="2" xfId="0" applyFont="1" applyFill="1" applyBorder="1"/>
    <xf numFmtId="0" fontId="1" fillId="9" borderId="2" xfId="0" applyFont="1" applyFill="1" applyBorder="1"/>
    <xf numFmtId="0" fontId="1" fillId="10" borderId="2" xfId="0" applyFont="1" applyFill="1" applyBorder="1"/>
    <xf numFmtId="0" fontId="1" fillId="11" borderId="2" xfId="0" applyFont="1" applyFill="1" applyBorder="1"/>
    <xf numFmtId="0" fontId="1" fillId="2" borderId="3" xfId="0" applyFont="1" applyFill="1" applyBorder="1"/>
    <xf numFmtId="0" fontId="0" fillId="0" borderId="3" xfId="0" applyBorder="1" applyAlignment="1">
      <alignment horizontal="center"/>
    </xf>
    <xf numFmtId="0" fontId="0" fillId="2" borderId="3" xfId="0" applyFill="1" applyBorder="1" applyAlignment="1">
      <alignment horizontal="center"/>
    </xf>
    <xf numFmtId="0" fontId="0" fillId="0" borderId="0" xfId="0" pivotButton="1"/>
    <xf numFmtId="0" fontId="0" fillId="0" borderId="0" xfId="0" applyAlignment="1">
      <alignment horizontal="left"/>
    </xf>
    <xf numFmtId="0" fontId="1" fillId="12" borderId="11" xfId="0" applyFont="1" applyFill="1" applyBorder="1"/>
    <xf numFmtId="164" fontId="0" fillId="0" borderId="0" xfId="0" applyNumberFormat="1"/>
    <xf numFmtId="0" fontId="0" fillId="13" borderId="2" xfId="0" applyFill="1" applyBorder="1" applyAlignment="1">
      <alignment horizontal="center"/>
    </xf>
    <xf numFmtId="0" fontId="0" fillId="13" borderId="0" xfId="0" applyFill="1"/>
    <xf numFmtId="17" fontId="0" fillId="0" borderId="0" xfId="0" applyNumberFormat="1"/>
    <xf numFmtId="0" fontId="1" fillId="14" borderId="2" xfId="0" applyFont="1" applyFill="1" applyBorder="1"/>
    <xf numFmtId="0" fontId="0" fillId="15" borderId="2" xfId="0" applyFill="1" applyBorder="1" applyAlignment="1">
      <alignment horizontal="center"/>
    </xf>
    <xf numFmtId="0" fontId="0" fillId="15" borderId="0" xfId="0" applyFill="1"/>
    <xf numFmtId="0" fontId="1" fillId="16" borderId="2" xfId="0" applyFont="1" applyFill="1" applyBorder="1"/>
    <xf numFmtId="0" fontId="0" fillId="17" borderId="2" xfId="0" applyFill="1" applyBorder="1" applyAlignment="1">
      <alignment horizontal="center"/>
    </xf>
    <xf numFmtId="0" fontId="0" fillId="17" borderId="0" xfId="0" applyFill="1"/>
    <xf numFmtId="0" fontId="8" fillId="0" borderId="0" xfId="0" applyFont="1"/>
    <xf numFmtId="0" fontId="9" fillId="0" borderId="0" xfId="0" applyFont="1"/>
    <xf numFmtId="0" fontId="1" fillId="18" borderId="7" xfId="0" applyFont="1" applyFill="1" applyBorder="1"/>
    <xf numFmtId="0" fontId="1" fillId="18" borderId="8" xfId="0" applyFont="1" applyFill="1" applyBorder="1"/>
    <xf numFmtId="10" fontId="1" fillId="0" borderId="8" xfId="0" applyNumberFormat="1" applyFont="1" applyBorder="1"/>
    <xf numFmtId="0" fontId="1" fillId="0" borderId="7" xfId="0" applyFont="1" applyBorder="1" applyAlignment="1">
      <alignment horizontal="center"/>
    </xf>
    <xf numFmtId="0" fontId="1" fillId="0" borderId="9" xfId="0" applyFont="1" applyBorder="1" applyAlignment="1">
      <alignment horizontal="center"/>
    </xf>
    <xf numFmtId="0" fontId="1" fillId="0" borderId="6" xfId="0" applyFont="1" applyBorder="1"/>
    <xf numFmtId="0" fontId="1" fillId="0" borderId="10" xfId="0" applyFont="1" applyBorder="1"/>
    <xf numFmtId="0" fontId="1" fillId="18" borderId="0" xfId="0" applyFont="1" applyFill="1"/>
    <xf numFmtId="0" fontId="1" fillId="18" borderId="0" xfId="0" applyFont="1" applyFill="1" applyAlignment="1">
      <alignment horizontal="center"/>
    </xf>
    <xf numFmtId="164" fontId="1" fillId="19" borderId="8" xfId="1" applyNumberFormat="1" applyFont="1" applyFill="1" applyBorder="1" applyAlignment="1">
      <alignment horizontal="center"/>
    </xf>
    <xf numFmtId="0" fontId="0" fillId="0" borderId="2" xfId="0" applyBorder="1" applyAlignment="1">
      <alignment horizontal="left"/>
    </xf>
    <xf numFmtId="0" fontId="0" fillId="2" borderId="2" xfId="0" applyFill="1" applyBorder="1" applyAlignment="1">
      <alignment horizontal="left"/>
    </xf>
    <xf numFmtId="0" fontId="1" fillId="0" borderId="7" xfId="0" applyFont="1" applyBorder="1" applyAlignment="1">
      <alignment horizontal="left"/>
    </xf>
    <xf numFmtId="0" fontId="1" fillId="0" borderId="9" xfId="0" applyFont="1" applyBorder="1" applyAlignment="1">
      <alignment horizontal="left"/>
    </xf>
    <xf numFmtId="0" fontId="0" fillId="0" borderId="5" xfId="0" applyBorder="1" applyAlignment="1">
      <alignment horizontal="left"/>
    </xf>
    <xf numFmtId="0" fontId="1" fillId="2" borderId="12" xfId="0" applyFont="1" applyFill="1" applyBorder="1" applyAlignment="1">
      <alignment horizontal="left"/>
    </xf>
    <xf numFmtId="0" fontId="1" fillId="0" borderId="12" xfId="0" applyFont="1" applyBorder="1" applyAlignment="1">
      <alignment horizontal="left"/>
    </xf>
    <xf numFmtId="0" fontId="1" fillId="2" borderId="13" xfId="0" applyFont="1" applyFill="1" applyBorder="1" applyAlignment="1">
      <alignment horizontal="left"/>
    </xf>
    <xf numFmtId="0" fontId="0" fillId="0" borderId="8" xfId="0" applyBorder="1" applyAlignment="1">
      <alignment horizontal="left"/>
    </xf>
    <xf numFmtId="0" fontId="0" fillId="2" borderId="14" xfId="0" applyFill="1"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1" fillId="19" borderId="0" xfId="0" applyFont="1" applyFill="1" applyAlignment="1">
      <alignment horizontal="center"/>
    </xf>
    <xf numFmtId="0" fontId="1" fillId="20" borderId="0" xfId="0" applyFont="1" applyFill="1"/>
    <xf numFmtId="0" fontId="1" fillId="0" borderId="5" xfId="0" applyFont="1" applyBorder="1" applyAlignment="1">
      <alignment horizontal="left"/>
    </xf>
    <xf numFmtId="0" fontId="1" fillId="0" borderId="16" xfId="0" applyFont="1" applyBorder="1" applyAlignment="1">
      <alignment horizontal="left"/>
    </xf>
    <xf numFmtId="0" fontId="1" fillId="0" borderId="17" xfId="0" applyFont="1" applyBorder="1" applyAlignment="1">
      <alignment horizontal="left"/>
    </xf>
    <xf numFmtId="0" fontId="1" fillId="2" borderId="18" xfId="0" applyFont="1" applyFill="1" applyBorder="1" applyAlignment="1">
      <alignment horizontal="left"/>
    </xf>
    <xf numFmtId="0" fontId="1" fillId="0" borderId="8" xfId="0" applyFont="1" applyBorder="1" applyAlignment="1">
      <alignment horizontal="left"/>
    </xf>
    <xf numFmtId="0" fontId="1" fillId="0" borderId="18" xfId="0" applyFont="1" applyBorder="1" applyAlignment="1">
      <alignment horizontal="left"/>
    </xf>
    <xf numFmtId="0" fontId="1" fillId="2" borderId="19" xfId="0" applyFont="1" applyFill="1" applyBorder="1" applyAlignment="1">
      <alignment horizontal="left"/>
    </xf>
    <xf numFmtId="0" fontId="0" fillId="2" borderId="20" xfId="0" applyFill="1" applyBorder="1" applyAlignment="1">
      <alignment horizontal="left"/>
    </xf>
    <xf numFmtId="0" fontId="0" fillId="0" borderId="20" xfId="0" applyBorder="1" applyAlignment="1">
      <alignment horizontal="left"/>
    </xf>
    <xf numFmtId="0" fontId="1" fillId="0" borderId="10" xfId="0" applyFont="1" applyBorder="1" applyAlignment="1">
      <alignment horizontal="left"/>
    </xf>
    <xf numFmtId="164" fontId="1" fillId="0" borderId="0" xfId="0" applyNumberFormat="1" applyFont="1"/>
    <xf numFmtId="0" fontId="1" fillId="21" borderId="0" xfId="0" applyFont="1" applyFill="1"/>
    <xf numFmtId="164" fontId="1" fillId="21" borderId="0" xfId="0" applyNumberFormat="1" applyFont="1" applyFill="1"/>
    <xf numFmtId="0" fontId="1" fillId="18" borderId="4" xfId="0" applyFont="1" applyFill="1" applyBorder="1"/>
    <xf numFmtId="0" fontId="1" fillId="19" borderId="0" xfId="0" applyFont="1" applyFill="1"/>
    <xf numFmtId="9" fontId="0" fillId="0" borderId="0" xfId="1" applyFont="1"/>
    <xf numFmtId="10" fontId="0" fillId="0" borderId="0" xfId="1" applyNumberFormat="1" applyFont="1"/>
    <xf numFmtId="0" fontId="1" fillId="19" borderId="22" xfId="0" applyFont="1" applyFill="1" applyBorder="1"/>
    <xf numFmtId="0" fontId="1" fillId="19" borderId="6" xfId="0" applyFont="1" applyFill="1" applyBorder="1"/>
    <xf numFmtId="0" fontId="0" fillId="0" borderId="15" xfId="0" applyBorder="1"/>
    <xf numFmtId="0" fontId="0" fillId="0" borderId="10" xfId="0" applyBorder="1"/>
    <xf numFmtId="10" fontId="0" fillId="0" borderId="8" xfId="1" applyNumberFormat="1" applyFont="1" applyBorder="1"/>
    <xf numFmtId="10" fontId="0" fillId="0" borderId="10" xfId="1" applyNumberFormat="1" applyFont="1" applyBorder="1"/>
    <xf numFmtId="0" fontId="0" fillId="2" borderId="2" xfId="0" applyFill="1" applyBorder="1"/>
    <xf numFmtId="0" fontId="0" fillId="0" borderId="2" xfId="0" applyBorder="1"/>
    <xf numFmtId="0" fontId="0" fillId="2" borderId="3" xfId="0" applyFill="1" applyBorder="1"/>
    <xf numFmtId="0" fontId="0" fillId="0" borderId="3" xfId="0" applyBorder="1"/>
    <xf numFmtId="0" fontId="0" fillId="20" borderId="0" xfId="0" applyFill="1"/>
    <xf numFmtId="2" fontId="0" fillId="0" borderId="0" xfId="0" applyNumberFormat="1" applyAlignment="1">
      <alignment horizontal="left"/>
    </xf>
    <xf numFmtId="0" fontId="1" fillId="0" borderId="0" xfId="0" applyFont="1" applyAlignment="1">
      <alignment horizontal="left"/>
    </xf>
    <xf numFmtId="0" fontId="1" fillId="19" borderId="5" xfId="0" applyFont="1" applyFill="1" applyBorder="1"/>
    <xf numFmtId="10" fontId="1" fillId="19" borderId="6" xfId="1" applyNumberFormat="1" applyFont="1" applyFill="1" applyBorder="1"/>
    <xf numFmtId="0" fontId="1" fillId="0" borderId="4" xfId="0" applyFont="1" applyBorder="1"/>
    <xf numFmtId="10" fontId="0" fillId="0" borderId="6" xfId="1" applyNumberFormat="1" applyFont="1" applyBorder="1"/>
    <xf numFmtId="10" fontId="0" fillId="0" borderId="22" xfId="1" applyNumberFormat="1" applyFont="1" applyBorder="1"/>
    <xf numFmtId="10" fontId="0" fillId="0" borderId="0" xfId="1" applyNumberFormat="1" applyFont="1" applyBorder="1"/>
    <xf numFmtId="10" fontId="0" fillId="0" borderId="15" xfId="1" applyNumberFormat="1" applyFont="1" applyBorder="1"/>
    <xf numFmtId="0" fontId="1" fillId="20" borderId="0" xfId="0" applyFont="1" applyFill="1" applyAlignment="1">
      <alignment horizontal="left"/>
    </xf>
    <xf numFmtId="2" fontId="0" fillId="0" borderId="0" xfId="0" applyNumberFormat="1"/>
    <xf numFmtId="0" fontId="11" fillId="20" borderId="4" xfId="0" applyFont="1" applyFill="1" applyBorder="1"/>
    <xf numFmtId="1" fontId="0" fillId="0" borderId="0" xfId="0" applyNumberFormat="1"/>
    <xf numFmtId="17" fontId="0" fillId="0" borderId="0" xfId="0" applyNumberFormat="1" applyAlignment="1">
      <alignment horizontal="left"/>
    </xf>
    <xf numFmtId="0" fontId="1" fillId="0" borderId="11" xfId="0" applyFont="1" applyBorder="1"/>
    <xf numFmtId="0" fontId="1" fillId="20" borderId="4" xfId="0" applyFont="1" applyFill="1" applyBorder="1"/>
    <xf numFmtId="0" fontId="1" fillId="20" borderId="4" xfId="0" applyFont="1" applyFill="1" applyBorder="1" applyAlignment="1">
      <alignment horizontal="left"/>
    </xf>
    <xf numFmtId="0" fontId="12" fillId="0" borderId="0" xfId="0" applyFont="1"/>
    <xf numFmtId="0" fontId="10" fillId="0" borderId="0" xfId="0" applyFont="1"/>
    <xf numFmtId="0" fontId="13" fillId="20" borderId="7" xfId="0" applyFont="1" applyFill="1" applyBorder="1"/>
    <xf numFmtId="2" fontId="0" fillId="0" borderId="8" xfId="0" applyNumberFormat="1" applyBorder="1"/>
    <xf numFmtId="0" fontId="10" fillId="0" borderId="7" xfId="0" applyFont="1" applyBorder="1"/>
    <xf numFmtId="0" fontId="0" fillId="0" borderId="8" xfId="0" applyBorder="1"/>
    <xf numFmtId="0" fontId="10" fillId="0" borderId="9" xfId="0" applyFont="1" applyBorder="1"/>
    <xf numFmtId="0" fontId="12" fillId="0" borderId="15" xfId="0" applyFont="1" applyBorder="1"/>
    <xf numFmtId="0" fontId="1" fillId="20" borderId="5" xfId="0" applyFont="1" applyFill="1" applyBorder="1"/>
    <xf numFmtId="0" fontId="1" fillId="20" borderId="22" xfId="0" applyFont="1" applyFill="1" applyBorder="1"/>
    <xf numFmtId="0" fontId="1" fillId="20" borderId="6" xfId="0" applyFont="1" applyFill="1" applyBorder="1"/>
    <xf numFmtId="9" fontId="0" fillId="0" borderId="0" xfId="1" applyFont="1" applyBorder="1"/>
    <xf numFmtId="9" fontId="0" fillId="0" borderId="8" xfId="1" applyFont="1" applyBorder="1"/>
    <xf numFmtId="9" fontId="0" fillId="0" borderId="15" xfId="1" applyFont="1" applyBorder="1"/>
    <xf numFmtId="9" fontId="0" fillId="0" borderId="10" xfId="1" applyFont="1" applyBorder="1"/>
    <xf numFmtId="9" fontId="0" fillId="0" borderId="6" xfId="1" applyFont="1" applyBorder="1"/>
    <xf numFmtId="0" fontId="10" fillId="0" borderId="5" xfId="0" applyFont="1" applyBorder="1"/>
    <xf numFmtId="0" fontId="0" fillId="0" borderId="22" xfId="0" applyBorder="1"/>
    <xf numFmtId="10" fontId="1" fillId="0" borderId="0" xfId="1" applyNumberFormat="1" applyFont="1"/>
    <xf numFmtId="10" fontId="1" fillId="20" borderId="0" xfId="1" applyNumberFormat="1" applyFont="1" applyFill="1"/>
    <xf numFmtId="0" fontId="1" fillId="2" borderId="0" xfId="0" applyFont="1" applyFill="1"/>
    <xf numFmtId="0" fontId="0" fillId="0" borderId="0" xfId="0" applyAlignment="1">
      <alignment horizontal="center"/>
    </xf>
    <xf numFmtId="0" fontId="0" fillId="2" borderId="0" xfId="0" applyFill="1" applyAlignment="1">
      <alignment horizontal="center"/>
    </xf>
    <xf numFmtId="0" fontId="1" fillId="20" borderId="0" xfId="0" applyFont="1" applyFill="1" applyAlignment="1">
      <alignment horizontal="center"/>
    </xf>
    <xf numFmtId="0" fontId="16" fillId="0" borderId="0" xfId="0" applyFont="1"/>
    <xf numFmtId="0" fontId="1" fillId="20" borderId="3" xfId="0" applyFont="1" applyFill="1" applyBorder="1" applyAlignment="1">
      <alignment horizontal="center"/>
    </xf>
    <xf numFmtId="10" fontId="0" fillId="0" borderId="2" xfId="1" applyNumberFormat="1" applyFont="1" applyBorder="1" applyAlignment="1">
      <alignment horizontal="center"/>
    </xf>
    <xf numFmtId="0" fontId="17" fillId="0" borderId="0" xfId="0" applyFont="1"/>
    <xf numFmtId="0" fontId="19" fillId="0" borderId="0" xfId="0" applyFont="1"/>
    <xf numFmtId="0" fontId="7" fillId="22" borderId="0" xfId="0" applyFont="1" applyFill="1" applyAlignment="1">
      <alignment horizontal="center"/>
    </xf>
    <xf numFmtId="10" fontId="0" fillId="0" borderId="0" xfId="1" applyNumberFormat="1" applyFont="1" applyAlignment="1">
      <alignment horizontal="left"/>
    </xf>
    <xf numFmtId="10" fontId="0" fillId="0" borderId="0" xfId="1" applyNumberFormat="1" applyFont="1" applyBorder="1" applyAlignment="1">
      <alignment horizontal="left"/>
    </xf>
    <xf numFmtId="10" fontId="0" fillId="0" borderId="8" xfId="1" applyNumberFormat="1" applyFont="1" applyBorder="1" applyAlignment="1">
      <alignment horizontal="left"/>
    </xf>
    <xf numFmtId="10" fontId="0" fillId="0" borderId="15" xfId="1" applyNumberFormat="1" applyFont="1" applyBorder="1" applyAlignment="1">
      <alignment horizontal="left"/>
    </xf>
    <xf numFmtId="10" fontId="0" fillId="0" borderId="10" xfId="1" applyNumberFormat="1" applyFont="1" applyBorder="1" applyAlignment="1">
      <alignment horizontal="left"/>
    </xf>
    <xf numFmtId="10" fontId="1" fillId="0" borderId="0" xfId="1" applyNumberFormat="1" applyFont="1" applyAlignment="1">
      <alignment horizontal="left"/>
    </xf>
    <xf numFmtId="0" fontId="1" fillId="12" borderId="11" xfId="0" applyFont="1" applyFill="1" applyBorder="1" applyAlignment="1">
      <alignment horizontal="center"/>
    </xf>
    <xf numFmtId="0" fontId="0" fillId="12" borderId="24" xfId="0" applyFill="1" applyBorder="1"/>
    <xf numFmtId="0" fontId="0" fillId="12" borderId="11" xfId="0" applyFill="1" applyBorder="1" applyAlignment="1">
      <alignment horizontal="center"/>
    </xf>
    <xf numFmtId="0" fontId="0" fillId="0" borderId="7" xfId="0" applyBorder="1" applyAlignment="1">
      <alignment horizontal="left"/>
    </xf>
    <xf numFmtId="10" fontId="2" fillId="0" borderId="0" xfId="1" applyNumberFormat="1" applyFont="1" applyBorder="1"/>
    <xf numFmtId="0" fontId="0" fillId="0" borderId="9" xfId="0" applyBorder="1" applyAlignment="1">
      <alignment horizontal="left"/>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19" borderId="0" xfId="0" applyFont="1" applyFill="1" applyAlignment="1">
      <alignment horizontal="center"/>
    </xf>
    <xf numFmtId="0" fontId="10" fillId="0" borderId="0" xfId="0" applyFont="1" applyAlignment="1">
      <alignment horizontal="center" wrapText="1"/>
    </xf>
    <xf numFmtId="0" fontId="1" fillId="2" borderId="0" xfId="0" applyFont="1" applyFill="1" applyAlignment="1">
      <alignment horizontal="center"/>
    </xf>
    <xf numFmtId="0" fontId="0" fillId="4" borderId="16" xfId="0" applyFill="1" applyBorder="1" applyAlignment="1">
      <alignment horizontal="center"/>
    </xf>
    <xf numFmtId="0" fontId="0" fillId="4" borderId="23" xfId="0" applyFill="1" applyBorder="1" applyAlignment="1">
      <alignment horizontal="center"/>
    </xf>
    <xf numFmtId="0" fontId="0" fillId="4" borderId="21" xfId="0" applyFill="1" applyBorder="1" applyAlignment="1">
      <alignment horizontal="center"/>
    </xf>
    <xf numFmtId="0" fontId="1" fillId="20" borderId="16" xfId="0" applyFont="1" applyFill="1" applyBorder="1" applyAlignment="1">
      <alignment horizontal="center"/>
    </xf>
    <xf numFmtId="0" fontId="1" fillId="20" borderId="23" xfId="0" applyFont="1" applyFill="1" applyBorder="1" applyAlignment="1">
      <alignment horizontal="center"/>
    </xf>
    <xf numFmtId="0" fontId="1" fillId="20" borderId="21" xfId="0" applyFont="1" applyFill="1" applyBorder="1" applyAlignment="1">
      <alignment horizontal="center"/>
    </xf>
    <xf numFmtId="0" fontId="1" fillId="18" borderId="16" xfId="0" applyFont="1" applyFill="1" applyBorder="1" applyAlignment="1">
      <alignment horizontal="center"/>
    </xf>
    <xf numFmtId="0" fontId="1" fillId="18" borderId="21" xfId="0" applyFont="1" applyFill="1" applyBorder="1" applyAlignment="1">
      <alignment horizontal="center"/>
    </xf>
  </cellXfs>
  <cellStyles count="3">
    <cellStyle name="Normal" xfId="0" builtinId="0"/>
    <cellStyle name="Normal 2 2 3 5" xfId="2" xr:uid="{0A118094-2073-8E4F-8B13-F1AA82F6B08F}"/>
    <cellStyle name="Percent" xfId="1" builtinId="5"/>
  </cellStyles>
  <dxfs count="37">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E4200"/>
      <color rgb="FF0813FE"/>
      <color rgb="FF7162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'Problem 1'!$B$5</c:f>
              <c:strCache>
                <c:ptCount val="1"/>
                <c:pt idx="0">
                  <c:v>Rural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55B-FC48-9F86-344FB67905A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55B-FC48-9F86-344FB67905A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55B-FC48-9F86-344FB67905A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55B-FC48-9F86-344FB67905A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55B-FC48-9F86-344FB67905A2}"/>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55B-FC48-9F86-344FB67905A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D55B-FC48-9F86-344FB67905A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D55B-FC48-9F86-344FB67905A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D55B-FC48-9F86-344FB67905A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D55B-FC48-9F86-344FB67905A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D55B-FC48-9F86-344FB67905A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D55B-FC48-9F86-344FB67905A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'Problem 1'!$C$4:$H$4</c:f>
              <c:strCache>
                <c:ptCount val="6"/>
                <c:pt idx="0">
                  <c:v>Food</c:v>
                </c:pt>
                <c:pt idx="1">
                  <c:v>Energy</c:v>
                </c:pt>
                <c:pt idx="2">
                  <c:v>Housing</c:v>
                </c:pt>
                <c:pt idx="3">
                  <c:v>Clothing &amp; Footwear</c:v>
                </c:pt>
                <c:pt idx="4">
                  <c:v>Miscellaneous</c:v>
                </c:pt>
                <c:pt idx="5">
                  <c:v>Tobacco</c:v>
                </c:pt>
              </c:strCache>
            </c:strRef>
          </c:cat>
          <c:val>
            <c:numRef>
              <c:f>'Problem 1'!$C$5:$H$5</c:f>
              <c:numCache>
                <c:formatCode>General</c:formatCode>
                <c:ptCount val="6"/>
                <c:pt idx="0">
                  <c:v>2113.9000000000005</c:v>
                </c:pt>
                <c:pt idx="1">
                  <c:v>182.5</c:v>
                </c:pt>
                <c:pt idx="2">
                  <c:v>175.6</c:v>
                </c:pt>
                <c:pt idx="3">
                  <c:v>379.1</c:v>
                </c:pt>
                <c:pt idx="4">
                  <c:v>1076.3</c:v>
                </c:pt>
                <c:pt idx="5">
                  <c:v>199.9</c:v>
                </c:pt>
              </c:numCache>
            </c:numRef>
          </c:val>
          <c:extLst>
            <c:ext xmlns:c16="http://schemas.microsoft.com/office/drawing/2014/chart" uri="{C3380CC4-5D6E-409C-BE32-E72D297353CC}">
              <c16:uniqueId val="{00000000-D55B-FC48-9F86-344FB67905A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'Problem 5'!$E$39</c:f>
              <c:strCache>
                <c:ptCount val="1"/>
                <c:pt idx="0">
                  <c:v>Crude Oil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'Problem 5'!$D$40:$D$66</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xVal>
          <c:yVal>
            <c:numRef>
              <c:f>'Problem 5'!$E$40:$E$66</c:f>
              <c:numCache>
                <c:formatCode>0%</c:formatCode>
                <c:ptCount val="27"/>
                <c:pt idx="0">
                  <c:v>0.5423166437173399</c:v>
                </c:pt>
                <c:pt idx="1">
                  <c:v>0.80678823670018274</c:v>
                </c:pt>
                <c:pt idx="2">
                  <c:v>-0.1947487224906882</c:v>
                </c:pt>
                <c:pt idx="3">
                  <c:v>0.66674237415530457</c:v>
                </c:pt>
                <c:pt idx="4">
                  <c:v>0.79080232939044837</c:v>
                </c:pt>
                <c:pt idx="5">
                  <c:v>0.62056716411790092</c:v>
                </c:pt>
                <c:pt idx="6">
                  <c:v>0.34689904543035721</c:v>
                </c:pt>
                <c:pt idx="7">
                  <c:v>0.35562629067948842</c:v>
                </c:pt>
                <c:pt idx="8">
                  <c:v>0.57693889146970256</c:v>
                </c:pt>
                <c:pt idx="9">
                  <c:v>0.62072211887215722</c:v>
                </c:pt>
                <c:pt idx="10">
                  <c:v>0.74494062947658435</c:v>
                </c:pt>
                <c:pt idx="11">
                  <c:v>0.7333274296642136</c:v>
                </c:pt>
                <c:pt idx="12">
                  <c:v>0.72767202760513139</c:v>
                </c:pt>
                <c:pt idx="13">
                  <c:v>0.67518222917500637</c:v>
                </c:pt>
                <c:pt idx="14">
                  <c:v>0.75340382305569176</c:v>
                </c:pt>
                <c:pt idx="15">
                  <c:v>0.76519886346317456</c:v>
                </c:pt>
                <c:pt idx="16">
                  <c:v>0.75545121042032781</c:v>
                </c:pt>
                <c:pt idx="17">
                  <c:v>0.71398385201460413</c:v>
                </c:pt>
                <c:pt idx="18">
                  <c:v>0.75098147120515713</c:v>
                </c:pt>
                <c:pt idx="19">
                  <c:v>0.74440651476538511</c:v>
                </c:pt>
                <c:pt idx="20">
                  <c:v>0.74319375559349876</c:v>
                </c:pt>
                <c:pt idx="21">
                  <c:v>0.81733692066269015</c:v>
                </c:pt>
                <c:pt idx="22">
                  <c:v>0.79820547531044184</c:v>
                </c:pt>
                <c:pt idx="23">
                  <c:v>0.6702698048140362</c:v>
                </c:pt>
                <c:pt idx="24">
                  <c:v>0.76034982390762229</c:v>
                </c:pt>
                <c:pt idx="25">
                  <c:v>0.77627362728304694</c:v>
                </c:pt>
                <c:pt idx="26">
                  <c:v>0.75326517148172878</c:v>
                </c:pt>
              </c:numCache>
            </c:numRef>
          </c:yVal>
          <c:smooth val="0"/>
          <c:extLst>
            <c:ext xmlns:c16="http://schemas.microsoft.com/office/drawing/2014/chart" uri="{C3380CC4-5D6E-409C-BE32-E72D297353CC}">
              <c16:uniqueId val="{00000000-64D7-6345-AE27-554239D08643}"/>
            </c:ext>
          </c:extLst>
        </c:ser>
        <c:dLbls>
          <c:showLegendKey val="0"/>
          <c:showVal val="0"/>
          <c:showCatName val="0"/>
          <c:showSerName val="0"/>
          <c:showPercent val="0"/>
          <c:showBubbleSize val="0"/>
        </c:dLbls>
        <c:axId val="233064592"/>
        <c:axId val="355861872"/>
      </c:scatterChart>
      <c:valAx>
        <c:axId val="233064592"/>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861872"/>
        <c:crosses val="autoZero"/>
        <c:crossBetween val="midCat"/>
      </c:valAx>
      <c:valAx>
        <c:axId val="3558618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306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Urban + Rural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'Problem 2'!$D$15:$D$21</c:f>
              <c:numCache>
                <c:formatCode>0.00%</c:formatCode>
                <c:ptCount val="7"/>
                <c:pt idx="0">
                  <c:v>3.8644785600847067E-2</c:v>
                </c:pt>
                <c:pt idx="1">
                  <c:v>4.2813455657492311E-2</c:v>
                </c:pt>
                <c:pt idx="2">
                  <c:v>2.9081133919843401E-2</c:v>
                </c:pt>
                <c:pt idx="3">
                  <c:v>5.8418427926858356E-2</c:v>
                </c:pt>
                <c:pt idx="4">
                  <c:v>5.5418442898810961E-2</c:v>
                </c:pt>
                <c:pt idx="5">
                  <c:v>6.9090136054421644E-2</c:v>
                </c:pt>
                <c:pt idx="6">
                  <c:v>5.6870153111950678E-2</c:v>
                </c:pt>
              </c:numCache>
            </c:numRef>
          </c:val>
          <c:smooth val="0"/>
          <c:extLst>
            <c:ext xmlns:c16="http://schemas.microsoft.com/office/drawing/2014/chart" uri="{C3380CC4-5D6E-409C-BE32-E72D297353CC}">
              <c16:uniqueId val="{00000000-6A99-D64B-9BBF-D3776EDB6781}"/>
            </c:ext>
          </c:extLst>
        </c:ser>
        <c:ser>
          <c:idx val="1"/>
          <c:order val="1"/>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'Problem 2'!$E$15:$E$21</c:f>
              <c:numCache>
                <c:formatCode>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6A99-D64B-9BBF-D3776EDB6781}"/>
            </c:ext>
          </c:extLst>
        </c:ser>
        <c:dLbls>
          <c:dLblPos val="t"/>
          <c:showLegendKey val="0"/>
          <c:showVal val="1"/>
          <c:showCatName val="0"/>
          <c:showSerName val="0"/>
          <c:showPercent val="0"/>
          <c:showBubbleSize val="0"/>
        </c:dLbls>
        <c:smooth val="0"/>
        <c:axId val="1726531616"/>
        <c:axId val="1726695696"/>
      </c:lineChart>
      <c:catAx>
        <c:axId val="1726531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695696"/>
        <c:crosses val="autoZero"/>
        <c:auto val="1"/>
        <c:lblAlgn val="ctr"/>
        <c:lblOffset val="100"/>
        <c:noMultiLvlLbl val="0"/>
      </c:catAx>
      <c:valAx>
        <c:axId val="1726695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531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3'!$H$10</c:f>
              <c:strCache>
                <c:ptCount val="1"/>
                <c:pt idx="0">
                  <c:v>Rural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3'!$G$11:$G$22</c:f>
              <c:strCache>
                <c:ptCount val="12"/>
                <c:pt idx="0">
                  <c:v>June-2022</c:v>
                </c:pt>
                <c:pt idx="1">
                  <c:v>July-2022</c:v>
                </c:pt>
                <c:pt idx="2">
                  <c:v>August-2022</c:v>
                </c:pt>
                <c:pt idx="3">
                  <c:v>September-2022</c:v>
                </c:pt>
                <c:pt idx="4">
                  <c:v>October-2022</c:v>
                </c:pt>
                <c:pt idx="5">
                  <c:v>November-2022</c:v>
                </c:pt>
                <c:pt idx="6">
                  <c:v>December-2022</c:v>
                </c:pt>
                <c:pt idx="7">
                  <c:v>January-2023</c:v>
                </c:pt>
                <c:pt idx="8">
                  <c:v>February-2023</c:v>
                </c:pt>
                <c:pt idx="9">
                  <c:v>March-2023</c:v>
                </c:pt>
                <c:pt idx="10">
                  <c:v>April-2023</c:v>
                </c:pt>
                <c:pt idx="11">
                  <c:v>May-2023</c:v>
                </c:pt>
              </c:strCache>
            </c:strRef>
          </c:cat>
          <c:val>
            <c:numRef>
              <c:f>'Problem 3'!$H$11:$H$22</c:f>
              <c:numCache>
                <c:formatCode>0.00%</c:formatCode>
                <c:ptCount val="12"/>
                <c:pt idx="0">
                  <c:v>9.3676814988290051E-3</c:v>
                </c:pt>
                <c:pt idx="1">
                  <c:v>5.80046403712264E-4</c:v>
                </c:pt>
                <c:pt idx="2">
                  <c:v>8.1159420289855407E-3</c:v>
                </c:pt>
                <c:pt idx="3">
                  <c:v>9.2006900517538487E-3</c:v>
                </c:pt>
                <c:pt idx="4">
                  <c:v>1.0826210826210859E-2</c:v>
                </c:pt>
                <c:pt idx="5">
                  <c:v>-4.5095828635851824E-3</c:v>
                </c:pt>
                <c:pt idx="6">
                  <c:v>-1.2457531143827796E-2</c:v>
                </c:pt>
                <c:pt idx="7">
                  <c:v>3.4403669724770315E-3</c:v>
                </c:pt>
                <c:pt idx="8">
                  <c:v>-1.1428571428570779E-3</c:v>
                </c:pt>
                <c:pt idx="9">
                  <c:v>0</c:v>
                </c:pt>
                <c:pt idx="10">
                  <c:v>4.0045766590388367E-3</c:v>
                </c:pt>
                <c:pt idx="11">
                  <c:v>7.4074074074074719E-3</c:v>
                </c:pt>
              </c:numCache>
            </c:numRef>
          </c:val>
          <c:extLst>
            <c:ext xmlns:c16="http://schemas.microsoft.com/office/drawing/2014/chart" uri="{C3380CC4-5D6E-409C-BE32-E72D297353CC}">
              <c16:uniqueId val="{00000000-B4E5-3F4B-8188-660A529BE29A}"/>
            </c:ext>
          </c:extLst>
        </c:ser>
        <c:ser>
          <c:idx val="1"/>
          <c:order val="1"/>
          <c:tx>
            <c:strRef>
              <c:f>'Problem 3'!$I$10</c:f>
              <c:strCache>
                <c:ptCount val="1"/>
                <c:pt idx="0">
                  <c:v>Rural+Urban</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3'!$G$11:$G$22</c:f>
              <c:strCache>
                <c:ptCount val="12"/>
                <c:pt idx="0">
                  <c:v>June-2022</c:v>
                </c:pt>
                <c:pt idx="1">
                  <c:v>July-2022</c:v>
                </c:pt>
                <c:pt idx="2">
                  <c:v>August-2022</c:v>
                </c:pt>
                <c:pt idx="3">
                  <c:v>September-2022</c:v>
                </c:pt>
                <c:pt idx="4">
                  <c:v>October-2022</c:v>
                </c:pt>
                <c:pt idx="5">
                  <c:v>November-2022</c:v>
                </c:pt>
                <c:pt idx="6">
                  <c:v>December-2022</c:v>
                </c:pt>
                <c:pt idx="7">
                  <c:v>January-2023</c:v>
                </c:pt>
                <c:pt idx="8">
                  <c:v>February-2023</c:v>
                </c:pt>
                <c:pt idx="9">
                  <c:v>March-2023</c:v>
                </c:pt>
                <c:pt idx="10">
                  <c:v>April-2023</c:v>
                </c:pt>
                <c:pt idx="11">
                  <c:v>May-2023</c:v>
                </c:pt>
              </c:strCache>
            </c:strRef>
          </c:cat>
          <c:val>
            <c:numRef>
              <c:f>'Problem 3'!$I$11:$I$22</c:f>
              <c:numCache>
                <c:formatCode>0.00%</c:formatCode>
                <c:ptCount val="12"/>
                <c:pt idx="0">
                  <c:v>9.2325447201384546E-3</c:v>
                </c:pt>
                <c:pt idx="1">
                  <c:v>5.7175528873638828E-4</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pt idx="11">
                  <c:v>6.7453625632377095E-3</c:v>
                </c:pt>
              </c:numCache>
            </c:numRef>
          </c:val>
          <c:extLst>
            <c:ext xmlns:c16="http://schemas.microsoft.com/office/drawing/2014/chart" uri="{C3380CC4-5D6E-409C-BE32-E72D297353CC}">
              <c16:uniqueId val="{00000001-B4E5-3F4B-8188-660A529BE29A}"/>
            </c:ext>
          </c:extLst>
        </c:ser>
        <c:ser>
          <c:idx val="2"/>
          <c:order val="2"/>
          <c:tx>
            <c:strRef>
              <c:f>'Problem 3'!$J$10</c:f>
              <c:strCache>
                <c:ptCount val="1"/>
                <c:pt idx="0">
                  <c:v>Urban</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3'!$G$11:$G$22</c:f>
              <c:strCache>
                <c:ptCount val="12"/>
                <c:pt idx="0">
                  <c:v>June-2022</c:v>
                </c:pt>
                <c:pt idx="1">
                  <c:v>July-2022</c:v>
                </c:pt>
                <c:pt idx="2">
                  <c:v>August-2022</c:v>
                </c:pt>
                <c:pt idx="3">
                  <c:v>September-2022</c:v>
                </c:pt>
                <c:pt idx="4">
                  <c:v>October-2022</c:v>
                </c:pt>
                <c:pt idx="5">
                  <c:v>November-2022</c:v>
                </c:pt>
                <c:pt idx="6">
                  <c:v>December-2022</c:v>
                </c:pt>
                <c:pt idx="7">
                  <c:v>January-2023</c:v>
                </c:pt>
                <c:pt idx="8">
                  <c:v>February-2023</c:v>
                </c:pt>
                <c:pt idx="9">
                  <c:v>March-2023</c:v>
                </c:pt>
                <c:pt idx="10">
                  <c:v>April-2023</c:v>
                </c:pt>
                <c:pt idx="11">
                  <c:v>May-2023</c:v>
                </c:pt>
              </c:strCache>
            </c:strRef>
          </c:cat>
          <c:val>
            <c:numRef>
              <c:f>'Problem 3'!$J$11:$J$22</c:f>
              <c:numCache>
                <c:formatCode>0.00%</c:formatCode>
                <c:ptCount val="12"/>
                <c:pt idx="0">
                  <c:v>1.0140845070422599E-2</c:v>
                </c:pt>
                <c:pt idx="1">
                  <c:v>5.5772448410482047E-4</c:v>
                </c:pt>
                <c:pt idx="2">
                  <c:v>5.5741360089186171E-3</c:v>
                </c:pt>
                <c:pt idx="3">
                  <c:v>7.7605321507760849E-3</c:v>
                </c:pt>
                <c:pt idx="4">
                  <c:v>8.2508250825082501E-3</c:v>
                </c:pt>
                <c:pt idx="5">
                  <c:v>-1.0911074740861974E-2</c:v>
                </c:pt>
                <c:pt idx="6">
                  <c:v>-1.4892443463872128E-2</c:v>
                </c:pt>
                <c:pt idx="7">
                  <c:v>5.0391937290033915E-3</c:v>
                </c:pt>
                <c:pt idx="8">
                  <c:v>6.6852367688021649E-3</c:v>
                </c:pt>
                <c:pt idx="9">
                  <c:v>5.5340343110139867E-4</c:v>
                </c:pt>
                <c:pt idx="10">
                  <c:v>7.1902654867255691E-3</c:v>
                </c:pt>
                <c:pt idx="11">
                  <c:v>5.4914881933003845E-3</c:v>
                </c:pt>
              </c:numCache>
            </c:numRef>
          </c:val>
          <c:extLst>
            <c:ext xmlns:c16="http://schemas.microsoft.com/office/drawing/2014/chart" uri="{C3380CC4-5D6E-409C-BE32-E72D297353CC}">
              <c16:uniqueId val="{00000002-B4E5-3F4B-8188-660A529BE29A}"/>
            </c:ext>
          </c:extLst>
        </c:ser>
        <c:dLbls>
          <c:dLblPos val="outEnd"/>
          <c:showLegendKey val="0"/>
          <c:showVal val="1"/>
          <c:showCatName val="0"/>
          <c:showSerName val="0"/>
          <c:showPercent val="0"/>
          <c:showBubbleSize val="0"/>
        </c:dLbls>
        <c:gapWidth val="100"/>
        <c:overlap val="-24"/>
        <c:axId val="1866331360"/>
        <c:axId val="1865921120"/>
      </c:barChart>
      <c:catAx>
        <c:axId val="1866331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921120"/>
        <c:crosses val="autoZero"/>
        <c:auto val="1"/>
        <c:lblAlgn val="ctr"/>
        <c:lblOffset val="100"/>
        <c:noMultiLvlLbl val="0"/>
      </c:catAx>
      <c:valAx>
        <c:axId val="18659211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33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'Problem 3'!$Q$108:$Q$119</c:f>
              <c:strCache>
                <c:ptCount val="12"/>
                <c:pt idx="0">
                  <c:v>Cereals and products</c:v>
                </c:pt>
                <c:pt idx="1">
                  <c:v>Meat and fish</c:v>
                </c:pt>
                <c:pt idx="2">
                  <c:v>Egg</c:v>
                </c:pt>
                <c:pt idx="3">
                  <c:v>Milk and products</c:v>
                </c:pt>
                <c:pt idx="4">
                  <c:v>Spices</c:v>
                </c:pt>
                <c:pt idx="5">
                  <c:v>Oils and fats</c:v>
                </c:pt>
                <c:pt idx="6">
                  <c:v>Fruits</c:v>
                </c:pt>
                <c:pt idx="7">
                  <c:v>Vegetables</c:v>
                </c:pt>
                <c:pt idx="8">
                  <c:v>Pulses and products</c:v>
                </c:pt>
                <c:pt idx="9">
                  <c:v>Sugar and Confectionery</c:v>
                </c:pt>
                <c:pt idx="10">
                  <c:v>Non-alcoholic beverages</c:v>
                </c:pt>
                <c:pt idx="11">
                  <c:v>Prepared meals, snacks, sweets etc.</c:v>
                </c:pt>
              </c:strCache>
            </c:strRef>
          </c:cat>
          <c:val>
            <c:numRef>
              <c:f>'Problem 3'!$R$108:$R$119</c:f>
              <c:numCache>
                <c:formatCode>0.00%</c:formatCode>
                <c:ptCount val="12"/>
                <c:pt idx="0">
                  <c:v>0.12085220029035372</c:v>
                </c:pt>
                <c:pt idx="1">
                  <c:v>-1.0960038075584964E-2</c:v>
                </c:pt>
                <c:pt idx="2">
                  <c:v>7.5858020928857975E-2</c:v>
                </c:pt>
                <c:pt idx="3">
                  <c:v>8.5207275393248891E-2</c:v>
                </c:pt>
                <c:pt idx="4">
                  <c:v>0.16602381892132637</c:v>
                </c:pt>
                <c:pt idx="5">
                  <c:v>-0.17196654140370343</c:v>
                </c:pt>
                <c:pt idx="6">
                  <c:v>1.212892331833881E-2</c:v>
                </c:pt>
                <c:pt idx="7">
                  <c:v>-6.6466572857876549E-2</c:v>
                </c:pt>
                <c:pt idx="8">
                  <c:v>6.4492479670082731E-2</c:v>
                </c:pt>
                <c:pt idx="9">
                  <c:v>2.4990010110495772E-2</c:v>
                </c:pt>
                <c:pt idx="10">
                  <c:v>3.7075142679248593E-2</c:v>
                </c:pt>
                <c:pt idx="11">
                  <c:v>6.2333124010194668E-2</c:v>
                </c:pt>
              </c:numCache>
            </c:numRef>
          </c:val>
          <c:extLst>
            <c:ext xmlns:c16="http://schemas.microsoft.com/office/drawing/2014/chart" uri="{C3380CC4-5D6E-409C-BE32-E72D297353CC}">
              <c16:uniqueId val="{00000000-6433-724A-85EF-49E9A104734C}"/>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'Problem 3'!$Q$108:$Q$119</c:f>
              <c:strCache>
                <c:ptCount val="12"/>
                <c:pt idx="0">
                  <c:v>Cereals and products</c:v>
                </c:pt>
                <c:pt idx="1">
                  <c:v>Meat and fish</c:v>
                </c:pt>
                <c:pt idx="2">
                  <c:v>Egg</c:v>
                </c:pt>
                <c:pt idx="3">
                  <c:v>Milk and products</c:v>
                </c:pt>
                <c:pt idx="4">
                  <c:v>Spices</c:v>
                </c:pt>
                <c:pt idx="5">
                  <c:v>Oils and fats</c:v>
                </c:pt>
                <c:pt idx="6">
                  <c:v>Fruits</c:v>
                </c:pt>
                <c:pt idx="7">
                  <c:v>Vegetables</c:v>
                </c:pt>
                <c:pt idx="8">
                  <c:v>Pulses and products</c:v>
                </c:pt>
                <c:pt idx="9">
                  <c:v>Sugar and Confectionery</c:v>
                </c:pt>
                <c:pt idx="10">
                  <c:v>Non-alcoholic beverages</c:v>
                </c:pt>
                <c:pt idx="11">
                  <c:v>Prepared meals, snacks, sweets etc.</c:v>
                </c:pt>
              </c:strCache>
            </c:strRef>
          </c:cat>
          <c:val>
            <c:numRef>
              <c:f>'Problem 3'!$S$108:$S$119</c:f>
              <c:numCache>
                <c:formatCode>0.00%</c:formatCode>
                <c:ptCount val="12"/>
                <c:pt idx="0">
                  <c:v>0.12601803352788893</c:v>
                </c:pt>
                <c:pt idx="1">
                  <c:v>-1.3415927239515419E-2</c:v>
                </c:pt>
                <c:pt idx="2">
                  <c:v>6.9027470519994569E-2</c:v>
                </c:pt>
                <c:pt idx="3">
                  <c:v>8.7604842900340665E-2</c:v>
                </c:pt>
                <c:pt idx="4">
                  <c:v>0.17060794533039508</c:v>
                </c:pt>
                <c:pt idx="5">
                  <c:v>-0.18860073732493318</c:v>
                </c:pt>
                <c:pt idx="6">
                  <c:v>1.0550729170309782E-2</c:v>
                </c:pt>
                <c:pt idx="7">
                  <c:v>-5.9844646584606448E-2</c:v>
                </c:pt>
                <c:pt idx="8">
                  <c:v>5.8650424856599249E-2</c:v>
                </c:pt>
                <c:pt idx="9">
                  <c:v>2.5192886014239267E-2</c:v>
                </c:pt>
                <c:pt idx="10">
                  <c:v>3.131543042249578E-2</c:v>
                </c:pt>
                <c:pt idx="11">
                  <c:v>5.7787078677428043E-2</c:v>
                </c:pt>
              </c:numCache>
            </c:numRef>
          </c:val>
          <c:extLst>
            <c:ext xmlns:c16="http://schemas.microsoft.com/office/drawing/2014/chart" uri="{C3380CC4-5D6E-409C-BE32-E72D297353CC}">
              <c16:uniqueId val="{00000001-6433-724A-85EF-49E9A104734C}"/>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'Problem 3'!$Q$108:$Q$119</c:f>
              <c:strCache>
                <c:ptCount val="12"/>
                <c:pt idx="0">
                  <c:v>Cereals and products</c:v>
                </c:pt>
                <c:pt idx="1">
                  <c:v>Meat and fish</c:v>
                </c:pt>
                <c:pt idx="2">
                  <c:v>Egg</c:v>
                </c:pt>
                <c:pt idx="3">
                  <c:v>Milk and products</c:v>
                </c:pt>
                <c:pt idx="4">
                  <c:v>Spices</c:v>
                </c:pt>
                <c:pt idx="5">
                  <c:v>Oils and fats</c:v>
                </c:pt>
                <c:pt idx="6">
                  <c:v>Fruits</c:v>
                </c:pt>
                <c:pt idx="7">
                  <c:v>Vegetables</c:v>
                </c:pt>
                <c:pt idx="8">
                  <c:v>Pulses and products</c:v>
                </c:pt>
                <c:pt idx="9">
                  <c:v>Sugar and Confectionery</c:v>
                </c:pt>
                <c:pt idx="10">
                  <c:v>Non-alcoholic beverages</c:v>
                </c:pt>
                <c:pt idx="11">
                  <c:v>Prepared meals, snacks, sweets etc.</c:v>
                </c:pt>
              </c:strCache>
            </c:strRef>
          </c:cat>
          <c:val>
            <c:numRef>
              <c:f>'Problem 3'!$T$108:$T$119</c:f>
              <c:numCache>
                <c:formatCode>0.00%</c:formatCode>
                <c:ptCount val="12"/>
                <c:pt idx="0">
                  <c:v>0.10948121428393404</c:v>
                </c:pt>
                <c:pt idx="1">
                  <c:v>-6.639897831265909E-3</c:v>
                </c:pt>
                <c:pt idx="2">
                  <c:v>8.5789646476304438E-2</c:v>
                </c:pt>
                <c:pt idx="3">
                  <c:v>8.1608183959908737E-2</c:v>
                </c:pt>
                <c:pt idx="4">
                  <c:v>0.1566574174276722</c:v>
                </c:pt>
                <c:pt idx="5">
                  <c:v>-0.14039869277175199</c:v>
                </c:pt>
                <c:pt idx="6">
                  <c:v>1.3452894126808595E-2</c:v>
                </c:pt>
                <c:pt idx="7">
                  <c:v>-7.5795670153252434E-2</c:v>
                </c:pt>
                <c:pt idx="8">
                  <c:v>7.5611128143722547E-2</c:v>
                </c:pt>
                <c:pt idx="9">
                  <c:v>2.4616706238015207E-2</c:v>
                </c:pt>
                <c:pt idx="10">
                  <c:v>4.5734300024166549E-2</c:v>
                </c:pt>
                <c:pt idx="11">
                  <c:v>6.7173674108132769E-2</c:v>
                </c:pt>
              </c:numCache>
            </c:numRef>
          </c:val>
          <c:extLst>
            <c:ext xmlns:c16="http://schemas.microsoft.com/office/drawing/2014/chart" uri="{C3380CC4-5D6E-409C-BE32-E72D297353CC}">
              <c16:uniqueId val="{00000002-6433-724A-85EF-49E9A104734C}"/>
            </c:ext>
          </c:extLst>
        </c:ser>
        <c:dLbls>
          <c:showLegendKey val="0"/>
          <c:showVal val="1"/>
          <c:showCatName val="0"/>
          <c:showSerName val="0"/>
          <c:showPercent val="0"/>
          <c:showBubbleSize val="0"/>
        </c:dLbls>
        <c:gapWidth val="100"/>
        <c:overlap val="-24"/>
        <c:axId val="2065291408"/>
        <c:axId val="369623775"/>
      </c:barChart>
      <c:catAx>
        <c:axId val="20652914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369623775"/>
        <c:crosses val="autoZero"/>
        <c:auto val="1"/>
        <c:lblAlgn val="ctr"/>
        <c:lblOffset val="100"/>
        <c:noMultiLvlLbl val="0"/>
      </c:catAx>
      <c:valAx>
        <c:axId val="369623775"/>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529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4'!$C$86</c:f>
              <c:strCache>
                <c:ptCount val="1"/>
                <c:pt idx="0">
                  <c:v>Average of Food and 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4'!$B$87:$B$91</c:f>
              <c:strCache>
                <c:ptCount val="5"/>
                <c:pt idx="0">
                  <c:v>2018</c:v>
                </c:pt>
                <c:pt idx="1">
                  <c:v>2019</c:v>
                </c:pt>
                <c:pt idx="2">
                  <c:v>2020</c:v>
                </c:pt>
                <c:pt idx="3">
                  <c:v>2021</c:v>
                </c:pt>
                <c:pt idx="4">
                  <c:v>2022</c:v>
                </c:pt>
              </c:strCache>
            </c:strRef>
          </c:cat>
          <c:val>
            <c:numRef>
              <c:f>'Problem 4'!$C$87:$C$91</c:f>
              <c:numCache>
                <c:formatCode>0.00%</c:formatCode>
                <c:ptCount val="5"/>
                <c:pt idx="0">
                  <c:v>9.6476766196494819E-3</c:v>
                </c:pt>
                <c:pt idx="1">
                  <c:v>6.3793056051900665E-2</c:v>
                </c:pt>
                <c:pt idx="2">
                  <c:v>7.9346005953857976E-2</c:v>
                </c:pt>
                <c:pt idx="3">
                  <c:v>5.1697347976087063E-2</c:v>
                </c:pt>
                <c:pt idx="4">
                  <c:v>6.580858416387031E-2</c:v>
                </c:pt>
              </c:numCache>
            </c:numRef>
          </c:val>
          <c:extLst>
            <c:ext xmlns:c16="http://schemas.microsoft.com/office/drawing/2014/chart" uri="{C3380CC4-5D6E-409C-BE32-E72D297353CC}">
              <c16:uniqueId val="{00000000-B79C-F948-A098-8AAA087B3A1B}"/>
            </c:ext>
          </c:extLst>
        </c:ser>
        <c:ser>
          <c:idx val="1"/>
          <c:order val="1"/>
          <c:tx>
            <c:strRef>
              <c:f>'Problem 4'!$D$86</c:f>
              <c:strCache>
                <c:ptCount val="1"/>
                <c:pt idx="0">
                  <c:v>Average of Health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4'!$B$87:$B$91</c:f>
              <c:strCache>
                <c:ptCount val="5"/>
                <c:pt idx="0">
                  <c:v>2018</c:v>
                </c:pt>
                <c:pt idx="1">
                  <c:v>2019</c:v>
                </c:pt>
                <c:pt idx="2">
                  <c:v>2020</c:v>
                </c:pt>
                <c:pt idx="3">
                  <c:v>2021</c:v>
                </c:pt>
                <c:pt idx="4">
                  <c:v>2022</c:v>
                </c:pt>
              </c:strCache>
            </c:strRef>
          </c:cat>
          <c:val>
            <c:numRef>
              <c:f>'Problem 4'!$D$87:$D$91</c:f>
              <c:numCache>
                <c:formatCode>0.00%</c:formatCode>
                <c:ptCount val="5"/>
                <c:pt idx="0">
                  <c:v>6.7605445808862644E-2</c:v>
                </c:pt>
                <c:pt idx="1">
                  <c:v>5.5788869503941095E-2</c:v>
                </c:pt>
                <c:pt idx="2">
                  <c:v>5.1736155966068328E-2</c:v>
                </c:pt>
                <c:pt idx="3">
                  <c:v>8.4204748567970222E-2</c:v>
                </c:pt>
                <c:pt idx="4">
                  <c:v>6.8227841528636257E-2</c:v>
                </c:pt>
              </c:numCache>
            </c:numRef>
          </c:val>
          <c:extLst>
            <c:ext xmlns:c16="http://schemas.microsoft.com/office/drawing/2014/chart" uri="{C3380CC4-5D6E-409C-BE32-E72D297353CC}">
              <c16:uniqueId val="{00000001-B79C-F948-A098-8AAA087B3A1B}"/>
            </c:ext>
          </c:extLst>
        </c:ser>
        <c:ser>
          <c:idx val="2"/>
          <c:order val="2"/>
          <c:tx>
            <c:strRef>
              <c:f>'Problem 4'!$E$86</c:f>
              <c:strCache>
                <c:ptCount val="1"/>
                <c:pt idx="0">
                  <c:v>Average of Household goods and services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4'!$B$87:$B$91</c:f>
              <c:strCache>
                <c:ptCount val="5"/>
                <c:pt idx="0">
                  <c:v>2018</c:v>
                </c:pt>
                <c:pt idx="1">
                  <c:v>2019</c:v>
                </c:pt>
                <c:pt idx="2">
                  <c:v>2020</c:v>
                </c:pt>
                <c:pt idx="3">
                  <c:v>2021</c:v>
                </c:pt>
                <c:pt idx="4">
                  <c:v>2022</c:v>
                </c:pt>
              </c:strCache>
            </c:strRef>
          </c:cat>
          <c:val>
            <c:numRef>
              <c:f>'Problem 4'!$E$87:$E$91</c:f>
              <c:numCache>
                <c:formatCode>0.00%</c:formatCode>
                <c:ptCount val="5"/>
                <c:pt idx="0">
                  <c:v>4.7812684462517241E-2</c:v>
                </c:pt>
                <c:pt idx="1">
                  <c:v>3.5189147357399544E-2</c:v>
                </c:pt>
                <c:pt idx="2">
                  <c:v>3.324538258575227E-2</c:v>
                </c:pt>
                <c:pt idx="3">
                  <c:v>5.8988764044943659E-2</c:v>
                </c:pt>
                <c:pt idx="4">
                  <c:v>7.6646772767462457E-2</c:v>
                </c:pt>
              </c:numCache>
            </c:numRef>
          </c:val>
          <c:extLst>
            <c:ext xmlns:c16="http://schemas.microsoft.com/office/drawing/2014/chart" uri="{C3380CC4-5D6E-409C-BE32-E72D297353CC}">
              <c16:uniqueId val="{00000002-B79C-F948-A098-8AAA087B3A1B}"/>
            </c:ext>
          </c:extLst>
        </c:ser>
        <c:dLbls>
          <c:dLblPos val="ctr"/>
          <c:showLegendKey val="0"/>
          <c:showVal val="1"/>
          <c:showCatName val="0"/>
          <c:showSerName val="0"/>
          <c:showPercent val="0"/>
          <c:showBubbleSize val="0"/>
        </c:dLbls>
        <c:gapWidth val="150"/>
        <c:axId val="35844368"/>
        <c:axId val="183896768"/>
      </c:barChart>
      <c:catAx>
        <c:axId val="35844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96768"/>
        <c:crosses val="autoZero"/>
        <c:auto val="1"/>
        <c:lblAlgn val="ctr"/>
        <c:lblOffset val="100"/>
        <c:noMultiLvlLbl val="0"/>
      </c:catAx>
      <c:valAx>
        <c:axId val="1838967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4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4'!$B$99</c:f>
              <c:strCache>
                <c:ptCount val="1"/>
                <c:pt idx="0">
                  <c:v>Health</c:v>
                </c:pt>
              </c:strCache>
            </c:strRef>
          </c:tx>
          <c:spPr>
            <a:solidFill>
              <a:schemeClr val="accent1"/>
            </a:solidFill>
            <a:ln>
              <a:noFill/>
            </a:ln>
            <a:effectLst/>
          </c:spPr>
          <c:invertIfNegative val="0"/>
          <c:cat>
            <c:strRef>
              <c:f>'Problem 4'!$A$100:$A$103</c:f>
              <c:strCache>
                <c:ptCount val="4"/>
                <c:pt idx="0">
                  <c:v>2019</c:v>
                </c:pt>
                <c:pt idx="1">
                  <c:v>2020</c:v>
                </c:pt>
                <c:pt idx="2">
                  <c:v>2021</c:v>
                </c:pt>
                <c:pt idx="3">
                  <c:v>2022</c:v>
                </c:pt>
              </c:strCache>
            </c:strRef>
          </c:cat>
          <c:val>
            <c:numRef>
              <c:f>'Problem 4'!$B$100:$B$103</c:f>
              <c:numCache>
                <c:formatCode>0.00%</c:formatCode>
                <c:ptCount val="4"/>
                <c:pt idx="0">
                  <c:v>-1.496062992125987E-2</c:v>
                </c:pt>
                <c:pt idx="1">
                  <c:v>0.13978048330566334</c:v>
                </c:pt>
                <c:pt idx="2">
                  <c:v>7.362600310202963E-2</c:v>
                </c:pt>
                <c:pt idx="3">
                  <c:v>6.080096477563942E-2</c:v>
                </c:pt>
              </c:numCache>
            </c:numRef>
          </c:val>
          <c:extLst>
            <c:ext xmlns:c16="http://schemas.microsoft.com/office/drawing/2014/chart" uri="{C3380CC4-5D6E-409C-BE32-E72D297353CC}">
              <c16:uniqueId val="{00000000-1BE8-A349-BC73-27B020CF4985}"/>
            </c:ext>
          </c:extLst>
        </c:ser>
        <c:ser>
          <c:idx val="1"/>
          <c:order val="1"/>
          <c:tx>
            <c:strRef>
              <c:f>'Problem 4'!$C$99</c:f>
              <c:strCache>
                <c:ptCount val="1"/>
                <c:pt idx="0">
                  <c:v>Food</c:v>
                </c:pt>
              </c:strCache>
            </c:strRef>
          </c:tx>
          <c:spPr>
            <a:solidFill>
              <a:schemeClr val="accent2"/>
            </a:solidFill>
            <a:ln>
              <a:noFill/>
            </a:ln>
            <a:effectLst/>
          </c:spPr>
          <c:invertIfNegative val="0"/>
          <c:cat>
            <c:strRef>
              <c:f>'Problem 4'!$A$100:$A$103</c:f>
              <c:strCache>
                <c:ptCount val="4"/>
                <c:pt idx="0">
                  <c:v>2019</c:v>
                </c:pt>
                <c:pt idx="1">
                  <c:v>2020</c:v>
                </c:pt>
                <c:pt idx="2">
                  <c:v>2021</c:v>
                </c:pt>
                <c:pt idx="3">
                  <c:v>2022</c:v>
                </c:pt>
              </c:strCache>
            </c:strRef>
          </c:cat>
          <c:val>
            <c:numRef>
              <c:f>'Problem 4'!$C$100:$C$103</c:f>
              <c:numCache>
                <c:formatCode>0.00%</c:formatCode>
                <c:ptCount val="4"/>
                <c:pt idx="0">
                  <c:v>-5.2658961306579058E-2</c:v>
                </c:pt>
                <c:pt idx="1">
                  <c:v>0.17520496889275325</c:v>
                </c:pt>
                <c:pt idx="2">
                  <c:v>7.6043976988276793E-2</c:v>
                </c:pt>
                <c:pt idx="3">
                  <c:v>5.7427757601045501E-2</c:v>
                </c:pt>
              </c:numCache>
            </c:numRef>
          </c:val>
          <c:extLst>
            <c:ext xmlns:c16="http://schemas.microsoft.com/office/drawing/2014/chart" uri="{C3380CC4-5D6E-409C-BE32-E72D297353CC}">
              <c16:uniqueId val="{00000001-1BE8-A349-BC73-27B020CF4985}"/>
            </c:ext>
          </c:extLst>
        </c:ser>
        <c:ser>
          <c:idx val="2"/>
          <c:order val="2"/>
          <c:tx>
            <c:strRef>
              <c:f>'Problem 4'!$D$99</c:f>
              <c:strCache>
                <c:ptCount val="1"/>
                <c:pt idx="0">
                  <c:v>Household goods and services</c:v>
                </c:pt>
              </c:strCache>
            </c:strRef>
          </c:tx>
          <c:spPr>
            <a:solidFill>
              <a:schemeClr val="accent3"/>
            </a:solidFill>
            <a:ln>
              <a:noFill/>
            </a:ln>
            <a:effectLst/>
          </c:spPr>
          <c:invertIfNegative val="0"/>
          <c:cat>
            <c:strRef>
              <c:f>'Problem 4'!$A$100:$A$103</c:f>
              <c:strCache>
                <c:ptCount val="4"/>
                <c:pt idx="0">
                  <c:v>2019</c:v>
                </c:pt>
                <c:pt idx="1">
                  <c:v>2020</c:v>
                </c:pt>
                <c:pt idx="2">
                  <c:v>2021</c:v>
                </c:pt>
                <c:pt idx="3">
                  <c:v>2022</c:v>
                </c:pt>
              </c:strCache>
            </c:strRef>
          </c:cat>
          <c:val>
            <c:numRef>
              <c:f>'Problem 4'!$D$100:$D$103</c:f>
              <c:numCache>
                <c:formatCode>0.00%</c:formatCode>
                <c:ptCount val="4"/>
                <c:pt idx="0">
                  <c:v>-4.5041794455469283E-2</c:v>
                </c:pt>
                <c:pt idx="1">
                  <c:v>0.1141687657430733</c:v>
                </c:pt>
                <c:pt idx="2">
                  <c:v>5.2450121516983951E-2</c:v>
                </c:pt>
                <c:pt idx="3">
                  <c:v>7.4378389989796345E-2</c:v>
                </c:pt>
              </c:numCache>
            </c:numRef>
          </c:val>
          <c:extLst>
            <c:ext xmlns:c16="http://schemas.microsoft.com/office/drawing/2014/chart" uri="{C3380CC4-5D6E-409C-BE32-E72D297353CC}">
              <c16:uniqueId val="{00000002-1BE8-A349-BC73-27B020CF4985}"/>
            </c:ext>
          </c:extLst>
        </c:ser>
        <c:dLbls>
          <c:showLegendKey val="0"/>
          <c:showVal val="0"/>
          <c:showCatName val="0"/>
          <c:showSerName val="0"/>
          <c:showPercent val="0"/>
          <c:showBubbleSize val="0"/>
        </c:dLbls>
        <c:gapWidth val="219"/>
        <c:overlap val="-27"/>
        <c:axId val="458803104"/>
        <c:axId val="786613007"/>
      </c:barChart>
      <c:catAx>
        <c:axId val="4588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13007"/>
        <c:crosses val="autoZero"/>
        <c:auto val="1"/>
        <c:lblAlgn val="ctr"/>
        <c:lblOffset val="100"/>
        <c:noMultiLvlLbl val="0"/>
      </c:catAx>
      <c:valAx>
        <c:axId val="7866130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03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Inflation</a:t>
            </a:r>
            <a:r>
              <a:rPr lang="en-GB" b="1" baseline="0"/>
              <a:t> </a:t>
            </a:r>
            <a:r>
              <a:rPr lang="en-GB" b="1"/>
              <a:t>Trend</a:t>
            </a:r>
            <a:r>
              <a:rPr lang="en-GB" b="1" baseline="0"/>
              <a:t>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4'!$C$40</c:f>
              <c:strCache>
                <c:ptCount val="1"/>
                <c:pt idx="0">
                  <c:v>Food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'Problem 4'!$B$41:$B$44</c:f>
              <c:numCache>
                <c:formatCode>General</c:formatCode>
                <c:ptCount val="4"/>
                <c:pt idx="0">
                  <c:v>2019</c:v>
                </c:pt>
                <c:pt idx="1">
                  <c:v>2020</c:v>
                </c:pt>
                <c:pt idx="2">
                  <c:v>2021</c:v>
                </c:pt>
                <c:pt idx="3">
                  <c:v>2022</c:v>
                </c:pt>
              </c:numCache>
            </c:numRef>
          </c:cat>
          <c:val>
            <c:numRef>
              <c:f>'Problem 4'!$C$41:$C$44</c:f>
              <c:numCache>
                <c:formatCode>0.00%</c:formatCode>
                <c:ptCount val="4"/>
                <c:pt idx="0">
                  <c:v>-5.2658961306579058E-2</c:v>
                </c:pt>
                <c:pt idx="1">
                  <c:v>0.17520496889275344</c:v>
                </c:pt>
                <c:pt idx="2">
                  <c:v>7.6043976988276613E-2</c:v>
                </c:pt>
                <c:pt idx="3">
                  <c:v>5.7427757601045654E-2</c:v>
                </c:pt>
              </c:numCache>
            </c:numRef>
          </c:val>
          <c:extLst>
            <c:ext xmlns:c16="http://schemas.microsoft.com/office/drawing/2014/chart" uri="{C3380CC4-5D6E-409C-BE32-E72D297353CC}">
              <c16:uniqueId val="{00000000-5AFB-7540-9CE1-D9BCC42061CB}"/>
            </c:ext>
          </c:extLst>
        </c:ser>
        <c:ser>
          <c:idx val="1"/>
          <c:order val="1"/>
          <c:tx>
            <c:strRef>
              <c:f>'Problem 4'!$D$40</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'Problem 4'!$B$41:$B$44</c:f>
              <c:numCache>
                <c:formatCode>General</c:formatCode>
                <c:ptCount val="4"/>
                <c:pt idx="0">
                  <c:v>2019</c:v>
                </c:pt>
                <c:pt idx="1">
                  <c:v>2020</c:v>
                </c:pt>
                <c:pt idx="2">
                  <c:v>2021</c:v>
                </c:pt>
                <c:pt idx="3">
                  <c:v>2022</c:v>
                </c:pt>
              </c:numCache>
            </c:numRef>
          </c:cat>
          <c:val>
            <c:numRef>
              <c:f>'Problem 4'!$D$41:$D$44</c:f>
              <c:numCache>
                <c:formatCode>0.00%</c:formatCode>
                <c:ptCount val="4"/>
                <c:pt idx="0">
                  <c:v>-1.4960629921259733E-2</c:v>
                </c:pt>
                <c:pt idx="1">
                  <c:v>0.13978048330566289</c:v>
                </c:pt>
                <c:pt idx="2">
                  <c:v>7.3626003102030005E-2</c:v>
                </c:pt>
                <c:pt idx="3">
                  <c:v>6.0800964775639295E-2</c:v>
                </c:pt>
              </c:numCache>
            </c:numRef>
          </c:val>
          <c:extLst>
            <c:ext xmlns:c16="http://schemas.microsoft.com/office/drawing/2014/chart" uri="{C3380CC4-5D6E-409C-BE32-E72D297353CC}">
              <c16:uniqueId val="{00000001-5AFB-7540-9CE1-D9BCC42061CB}"/>
            </c:ext>
          </c:extLst>
        </c:ser>
        <c:ser>
          <c:idx val="2"/>
          <c:order val="2"/>
          <c:tx>
            <c:strRef>
              <c:f>'Problem 4'!$E$40</c:f>
              <c:strCache>
                <c:ptCount val="1"/>
                <c:pt idx="0">
                  <c:v>Household goods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'Problem 4'!$B$41:$B$44</c:f>
              <c:numCache>
                <c:formatCode>General</c:formatCode>
                <c:ptCount val="4"/>
                <c:pt idx="0">
                  <c:v>2019</c:v>
                </c:pt>
                <c:pt idx="1">
                  <c:v>2020</c:v>
                </c:pt>
                <c:pt idx="2">
                  <c:v>2021</c:v>
                </c:pt>
                <c:pt idx="3">
                  <c:v>2022</c:v>
                </c:pt>
              </c:numCache>
            </c:numRef>
          </c:cat>
          <c:val>
            <c:numRef>
              <c:f>'Problem 4'!$E$41:$E$44</c:f>
              <c:numCache>
                <c:formatCode>0.00%</c:formatCode>
                <c:ptCount val="4"/>
                <c:pt idx="0">
                  <c:v>-4.5041794455469679E-2</c:v>
                </c:pt>
                <c:pt idx="1">
                  <c:v>0.11416876574307332</c:v>
                </c:pt>
                <c:pt idx="2">
                  <c:v>5.2450121516983958E-2</c:v>
                </c:pt>
                <c:pt idx="3">
                  <c:v>7.4378389989796595E-2</c:v>
                </c:pt>
              </c:numCache>
            </c:numRef>
          </c:val>
          <c:extLst>
            <c:ext xmlns:c16="http://schemas.microsoft.com/office/drawing/2014/chart" uri="{C3380CC4-5D6E-409C-BE32-E72D297353CC}">
              <c16:uniqueId val="{00000002-5AFB-7540-9CE1-D9BCC42061CB}"/>
            </c:ext>
          </c:extLst>
        </c:ser>
        <c:dLbls>
          <c:dLblPos val="outEnd"/>
          <c:showLegendKey val="0"/>
          <c:showVal val="1"/>
          <c:showCatName val="0"/>
          <c:showSerName val="0"/>
          <c:showPercent val="0"/>
          <c:showBubbleSize val="0"/>
        </c:dLbls>
        <c:gapWidth val="219"/>
        <c:overlap val="-27"/>
        <c:axId val="1398715599"/>
        <c:axId val="1398771151"/>
      </c:barChart>
      <c:catAx>
        <c:axId val="13987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771151"/>
        <c:crosses val="autoZero"/>
        <c:auto val="1"/>
        <c:lblAlgn val="ctr"/>
        <c:lblOffset val="100"/>
        <c:noMultiLvlLbl val="0"/>
      </c:catAx>
      <c:valAx>
        <c:axId val="1398771151"/>
        <c:scaling>
          <c:orientation val="minMax"/>
        </c:scaling>
        <c:delete val="1"/>
        <c:axPos val="l"/>
        <c:numFmt formatCode="0.00%" sourceLinked="1"/>
        <c:majorTickMark val="none"/>
        <c:minorTickMark val="none"/>
        <c:tickLblPos val="nextTo"/>
        <c:crossAx val="13987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Notes!$K$6</c:f>
              <c:strCache>
                <c:ptCount val="1"/>
                <c:pt idx="0">
                  <c:v>Weightage</c:v>
                </c:pt>
              </c:strCache>
            </c:strRef>
          </c:tx>
          <c:spPr>
            <a:effectLst>
              <a:outerShdw sx="102000" sy="102000" algn="ctr" rotWithShape="0">
                <a:prstClr val="black">
                  <a:alpha val="10000"/>
                </a:prstClr>
              </a:outerShdw>
            </a:effectLst>
          </c:spPr>
          <c:dPt>
            <c:idx val="0"/>
            <c:bubble3D val="0"/>
            <c:spPr>
              <a:solidFill>
                <a:srgbClr val="C0000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9AAA-DB44-9284-E11A4C7719B4}"/>
              </c:ext>
            </c:extLst>
          </c:dPt>
          <c:dPt>
            <c:idx val="1"/>
            <c:bubble3D val="0"/>
            <c:spPr>
              <a:solidFill>
                <a:srgbClr val="FFC00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9AAA-DB44-9284-E11A4C7719B4}"/>
              </c:ext>
            </c:extLst>
          </c:dPt>
          <c:dPt>
            <c:idx val="2"/>
            <c:bubble3D val="0"/>
            <c:spPr>
              <a:solidFill>
                <a:srgbClr val="00206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AAA-DB44-9284-E11A4C7719B4}"/>
              </c:ext>
            </c:extLst>
          </c:dPt>
          <c:dPt>
            <c:idx val="3"/>
            <c:bubble3D val="0"/>
            <c:spPr>
              <a:solidFill>
                <a:srgbClr val="00B05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9AAA-DB44-9284-E11A4C7719B4}"/>
              </c:ext>
            </c:extLst>
          </c:dPt>
          <c:dPt>
            <c:idx val="4"/>
            <c:bubble3D val="0"/>
            <c:spPr>
              <a:solidFill>
                <a:srgbClr val="00B0F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AAA-DB44-9284-E11A4C7719B4}"/>
              </c:ext>
            </c:extLst>
          </c:dPt>
          <c:dPt>
            <c:idx val="5"/>
            <c:bubble3D val="0"/>
            <c:spPr>
              <a:solidFill>
                <a:schemeClr val="accent4">
                  <a:lumMod val="60000"/>
                  <a:lumOff val="40000"/>
                </a:schemeClr>
              </a:solidFill>
              <a:ln w="38100">
                <a:solidFill>
                  <a:schemeClr val="accent1"/>
                </a:solidFill>
              </a:ln>
              <a:effectLst>
                <a:outerShdw sx="102000" sy="102000" algn="ctr" rotWithShape="0">
                  <a:prstClr val="black">
                    <a:alpha val="10000"/>
                  </a:prstClr>
                </a:outerShdw>
              </a:effectLst>
              <a:scene3d>
                <a:camera prst="orthographicFront"/>
                <a:lightRig rig="threePt" dir="t"/>
              </a:scene3d>
              <a:sp3d contourW="38100">
                <a:bevelT w="127000" h="127000"/>
                <a:bevelB w="127000" h="127000"/>
                <a:contourClr>
                  <a:schemeClr val="accent1"/>
                </a:contourClr>
              </a:sp3d>
            </c:spPr>
            <c:extLst>
              <c:ext xmlns:c16="http://schemas.microsoft.com/office/drawing/2014/chart" uri="{C3380CC4-5D6E-409C-BE32-E72D297353CC}">
                <c16:uniqueId val="{00000006-9AAA-DB44-9284-E11A4C7719B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9AAA-DB44-9284-E11A4C7719B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9AAA-DB44-9284-E11A4C7719B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9AAA-DB44-9284-E11A4C7719B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9AAA-DB44-9284-E11A4C7719B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9AAA-DB44-9284-E11A4C7719B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9AAA-DB44-9284-E11A4C7719B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Notes!$G$7:$G$12</c:f>
              <c:strCache>
                <c:ptCount val="6"/>
                <c:pt idx="0">
                  <c:v>Food</c:v>
                </c:pt>
                <c:pt idx="1">
                  <c:v>Energy</c:v>
                </c:pt>
                <c:pt idx="2">
                  <c:v>Housing</c:v>
                </c:pt>
                <c:pt idx="3">
                  <c:v>Clothing &amp; Footwear</c:v>
                </c:pt>
                <c:pt idx="4">
                  <c:v>Miscellaneous</c:v>
                </c:pt>
                <c:pt idx="5">
                  <c:v>Tobacco</c:v>
                </c:pt>
              </c:strCache>
            </c:strRef>
          </c:cat>
          <c:val>
            <c:numRef>
              <c:f>Notes!$K$7:$K$12</c:f>
              <c:numCache>
                <c:formatCode>General</c:formatCode>
                <c:ptCount val="6"/>
                <c:pt idx="0">
                  <c:v>52.173913043478258</c:v>
                </c:pt>
                <c:pt idx="1">
                  <c:v>4.3478260869565215</c:v>
                </c:pt>
                <c:pt idx="2">
                  <c:v>4.3478260869565215</c:v>
                </c:pt>
                <c:pt idx="3">
                  <c:v>8.695652173913043</c:v>
                </c:pt>
                <c:pt idx="4">
                  <c:v>26.086956521739129</c:v>
                </c:pt>
                <c:pt idx="5">
                  <c:v>4.3478260869565215</c:v>
                </c:pt>
              </c:numCache>
            </c:numRef>
          </c:val>
          <c:extLst>
            <c:ext xmlns:c16="http://schemas.microsoft.com/office/drawing/2014/chart" uri="{C3380CC4-5D6E-409C-BE32-E72D297353CC}">
              <c16:uniqueId val="{00000000-9AAA-DB44-9284-E11A4C7719B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'Problem 5'!$E$39</c:f>
              <c:strCache>
                <c:ptCount val="1"/>
                <c:pt idx="0">
                  <c:v>Crude Oil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'Problem 5'!$D$40:$D$66</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xVal>
          <c:yVal>
            <c:numRef>
              <c:f>'Problem 5'!$E$40:$E$66</c:f>
              <c:numCache>
                <c:formatCode>0%</c:formatCode>
                <c:ptCount val="27"/>
                <c:pt idx="0">
                  <c:v>0.5423166437173399</c:v>
                </c:pt>
                <c:pt idx="1">
                  <c:v>0.80678823670018274</c:v>
                </c:pt>
                <c:pt idx="2">
                  <c:v>-0.1947487224906882</c:v>
                </c:pt>
                <c:pt idx="3">
                  <c:v>0.66674237415530457</c:v>
                </c:pt>
                <c:pt idx="4">
                  <c:v>0.79080232939044837</c:v>
                </c:pt>
                <c:pt idx="5">
                  <c:v>0.62056716411790092</c:v>
                </c:pt>
                <c:pt idx="6">
                  <c:v>0.34689904543035721</c:v>
                </c:pt>
                <c:pt idx="7">
                  <c:v>0.35562629067948842</c:v>
                </c:pt>
                <c:pt idx="8">
                  <c:v>0.57693889146970256</c:v>
                </c:pt>
                <c:pt idx="9">
                  <c:v>0.62072211887215722</c:v>
                </c:pt>
                <c:pt idx="10">
                  <c:v>0.74494062947658435</c:v>
                </c:pt>
                <c:pt idx="11">
                  <c:v>0.7333274296642136</c:v>
                </c:pt>
                <c:pt idx="12">
                  <c:v>0.72767202760513139</c:v>
                </c:pt>
                <c:pt idx="13">
                  <c:v>0.67518222917500637</c:v>
                </c:pt>
                <c:pt idx="14">
                  <c:v>0.75340382305569176</c:v>
                </c:pt>
                <c:pt idx="15">
                  <c:v>0.76519886346317456</c:v>
                </c:pt>
                <c:pt idx="16">
                  <c:v>0.75545121042032781</c:v>
                </c:pt>
                <c:pt idx="17">
                  <c:v>0.71398385201460413</c:v>
                </c:pt>
                <c:pt idx="18">
                  <c:v>0.75098147120515713</c:v>
                </c:pt>
                <c:pt idx="19">
                  <c:v>0.74440651476538511</c:v>
                </c:pt>
                <c:pt idx="20">
                  <c:v>0.74319375559349876</c:v>
                </c:pt>
                <c:pt idx="21">
                  <c:v>0.81733692066269015</c:v>
                </c:pt>
                <c:pt idx="22">
                  <c:v>0.79820547531044184</c:v>
                </c:pt>
                <c:pt idx="23">
                  <c:v>0.6702698048140362</c:v>
                </c:pt>
                <c:pt idx="24">
                  <c:v>0.76034982390762229</c:v>
                </c:pt>
                <c:pt idx="25">
                  <c:v>0.77627362728304694</c:v>
                </c:pt>
                <c:pt idx="26">
                  <c:v>0.75326517148172878</c:v>
                </c:pt>
              </c:numCache>
            </c:numRef>
          </c:yVal>
          <c:smooth val="0"/>
          <c:extLst>
            <c:ext xmlns:c16="http://schemas.microsoft.com/office/drawing/2014/chart" uri="{C3380CC4-5D6E-409C-BE32-E72D297353CC}">
              <c16:uniqueId val="{00000000-B945-EF4A-BF8B-202B3E9BF6FF}"/>
            </c:ext>
          </c:extLst>
        </c:ser>
        <c:dLbls>
          <c:showLegendKey val="0"/>
          <c:showVal val="0"/>
          <c:showCatName val="0"/>
          <c:showSerName val="0"/>
          <c:showPercent val="0"/>
          <c:showBubbleSize val="0"/>
        </c:dLbls>
        <c:axId val="233064592"/>
        <c:axId val="355861872"/>
      </c:scatterChart>
      <c:valAx>
        <c:axId val="233064592"/>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861872"/>
        <c:crosses val="autoZero"/>
        <c:crossBetween val="midCat"/>
      </c:valAx>
      <c:valAx>
        <c:axId val="3558618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306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EDA!$K$49</c:f>
              <c:strCache>
                <c:ptCount val="1"/>
                <c:pt idx="0">
                  <c:v>Inflation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EDA!$K$50:$K$56</c:f>
              <c:numCache>
                <c:formatCode>0.00%</c:formatCode>
                <c:ptCount val="7"/>
                <c:pt idx="0">
                  <c:v>3.3199931147258686E-2</c:v>
                </c:pt>
                <c:pt idx="1">
                  <c:v>3.9609321310314437E-2</c:v>
                </c:pt>
                <c:pt idx="2">
                  <c:v>3.9358550145593821E-2</c:v>
                </c:pt>
                <c:pt idx="3">
                  <c:v>4.7933149322724272E-2</c:v>
                </c:pt>
                <c:pt idx="4">
                  <c:v>6.8731542521358102E-2</c:v>
                </c:pt>
                <c:pt idx="5">
                  <c:v>6.6029943211151423E-2</c:v>
                </c:pt>
                <c:pt idx="6">
                  <c:v>3.1953121216523474E-2</c:v>
                </c:pt>
              </c:numCache>
            </c:numRef>
          </c:val>
          <c:smooth val="0"/>
          <c:extLst>
            <c:ext xmlns:c16="http://schemas.microsoft.com/office/drawing/2014/chart" uri="{C3380CC4-5D6E-409C-BE32-E72D297353CC}">
              <c16:uniqueId val="{00000000-60B4-774B-BCC4-06EE46B6E93D}"/>
            </c:ext>
          </c:extLst>
        </c:ser>
        <c:ser>
          <c:idx val="1"/>
          <c:order val="1"/>
          <c:tx>
            <c:strRef>
              <c:f>EDA!$J$49</c:f>
              <c:strCache>
                <c:ptCount val="1"/>
                <c:pt idx="0">
                  <c:v>Year</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EDA!$J$50:$J$56</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60B4-774B-BCC4-06EE46B6E93D}"/>
            </c:ext>
          </c:extLst>
        </c:ser>
        <c:dLbls>
          <c:dLblPos val="ctr"/>
          <c:showLegendKey val="0"/>
          <c:showVal val="1"/>
          <c:showCatName val="0"/>
          <c:showSerName val="0"/>
          <c:showPercent val="0"/>
          <c:showBubbleSize val="0"/>
        </c:dLbls>
        <c:smooth val="0"/>
        <c:axId val="571360063"/>
        <c:axId val="571299903"/>
      </c:lineChart>
      <c:catAx>
        <c:axId val="571360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1299903"/>
        <c:crosses val="autoZero"/>
        <c:auto val="0"/>
        <c:lblAlgn val="ctr"/>
        <c:lblOffset val="100"/>
        <c:noMultiLvlLbl val="0"/>
      </c:catAx>
      <c:valAx>
        <c:axId val="571299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13600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Urban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009-F843-B38B-E98913D7ADC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0009-F843-B38B-E98913D7ADC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009-F843-B38B-E98913D7ADC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009-F843-B38B-E98913D7ADC0}"/>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009-F843-B38B-E98913D7ADC0}"/>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0009-F843-B38B-E98913D7AD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009-F843-B38B-E98913D7AD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0009-F843-B38B-E98913D7ADC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009-F843-B38B-E98913D7ADC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0009-F843-B38B-E98913D7ADC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009-F843-B38B-E98913D7ADC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0009-F843-B38B-E98913D7ADC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'Problem 1'!$C$4:$H$4</c:f>
              <c:strCache>
                <c:ptCount val="6"/>
                <c:pt idx="0">
                  <c:v>Food</c:v>
                </c:pt>
                <c:pt idx="1">
                  <c:v>Energy</c:v>
                </c:pt>
                <c:pt idx="2">
                  <c:v>Housing</c:v>
                </c:pt>
                <c:pt idx="3">
                  <c:v>Clothing &amp; Footwear</c:v>
                </c:pt>
                <c:pt idx="4">
                  <c:v>Miscellaneous</c:v>
                </c:pt>
                <c:pt idx="5">
                  <c:v>Tobacco</c:v>
                </c:pt>
              </c:strCache>
            </c:strRef>
          </c:cat>
          <c:val>
            <c:numRef>
              <c:f>'Problem 1'!$C$6:$H$6</c:f>
              <c:numCache>
                <c:formatCode>General</c:formatCode>
                <c:ptCount val="6"/>
                <c:pt idx="0">
                  <c:v>2152</c:v>
                </c:pt>
                <c:pt idx="1">
                  <c:v>183.4</c:v>
                </c:pt>
                <c:pt idx="2">
                  <c:v>175.6</c:v>
                </c:pt>
                <c:pt idx="3">
                  <c:v>349.4</c:v>
                </c:pt>
                <c:pt idx="4">
                  <c:v>1042.2999999999997</c:v>
                </c:pt>
                <c:pt idx="5">
                  <c:v>204.2</c:v>
                </c:pt>
              </c:numCache>
            </c:numRef>
          </c:val>
          <c:extLst>
            <c:ext xmlns:c16="http://schemas.microsoft.com/office/drawing/2014/chart" uri="{C3380CC4-5D6E-409C-BE32-E72D297353CC}">
              <c16:uniqueId val="{00000000-0009-F843-B38B-E98913D7ADC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EDA!$D$88:$D$94</c:f>
              <c:numCache>
                <c:formatCode>0.00%</c:formatCode>
                <c:ptCount val="7"/>
                <c:pt idx="0">
                  <c:v>3.8644785600847067E-2</c:v>
                </c:pt>
                <c:pt idx="1">
                  <c:v>4.2813455657492311E-2</c:v>
                </c:pt>
                <c:pt idx="2">
                  <c:v>2.9081133919843401E-2</c:v>
                </c:pt>
                <c:pt idx="3">
                  <c:v>5.8418427926858356E-2</c:v>
                </c:pt>
                <c:pt idx="4">
                  <c:v>5.5418442898810961E-2</c:v>
                </c:pt>
                <c:pt idx="5">
                  <c:v>6.9090136054421644E-2</c:v>
                </c:pt>
                <c:pt idx="6">
                  <c:v>5.6870153111950678E-2</c:v>
                </c:pt>
              </c:numCache>
            </c:numRef>
          </c:val>
          <c:smooth val="0"/>
          <c:extLst>
            <c:ext xmlns:c16="http://schemas.microsoft.com/office/drawing/2014/chart" uri="{C3380CC4-5D6E-409C-BE32-E72D297353CC}">
              <c16:uniqueId val="{00000000-8C34-5741-A77B-03B9329D7E46}"/>
            </c:ext>
          </c:extLst>
        </c:ser>
        <c:ser>
          <c:idx val="1"/>
          <c:order val="1"/>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EDA!$E$88:$E$94</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8C34-5741-A77B-03B9329D7E46}"/>
            </c:ext>
          </c:extLst>
        </c:ser>
        <c:dLbls>
          <c:dLblPos val="l"/>
          <c:showLegendKey val="0"/>
          <c:showVal val="1"/>
          <c:showCatName val="0"/>
          <c:showSerName val="0"/>
          <c:showPercent val="0"/>
          <c:showBubbleSize val="0"/>
        </c:dLbls>
        <c:smooth val="0"/>
        <c:axId val="2051957024"/>
        <c:axId val="1799568736"/>
      </c:lineChart>
      <c:catAx>
        <c:axId val="2051957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568736"/>
        <c:crosses val="autoZero"/>
        <c:auto val="1"/>
        <c:lblAlgn val="ctr"/>
        <c:lblOffset val="100"/>
        <c:noMultiLvlLbl val="0"/>
      </c:catAx>
      <c:valAx>
        <c:axId val="1799568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1957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Rural + Urban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D79-D14A-8C53-66088CB59F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7D79-D14A-8C53-66088CB59F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D79-D14A-8C53-66088CB59F3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7D79-D14A-8C53-66088CB59F3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D79-D14A-8C53-66088CB59F3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7D79-D14A-8C53-66088CB59F3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1'!$C$4:$H$4</c:f>
              <c:strCache>
                <c:ptCount val="6"/>
                <c:pt idx="0">
                  <c:v>Food</c:v>
                </c:pt>
                <c:pt idx="1">
                  <c:v>Energy</c:v>
                </c:pt>
                <c:pt idx="2">
                  <c:v>Housing</c:v>
                </c:pt>
                <c:pt idx="3">
                  <c:v>Clothing &amp; Footwear</c:v>
                </c:pt>
                <c:pt idx="4">
                  <c:v>Miscellaneous</c:v>
                </c:pt>
                <c:pt idx="5">
                  <c:v>Tobacco</c:v>
                </c:pt>
              </c:strCache>
            </c:strRef>
          </c:cat>
          <c:val>
            <c:numRef>
              <c:f>'Problem 1'!$C$7:$H$7</c:f>
              <c:numCache>
                <c:formatCode>General</c:formatCode>
                <c:ptCount val="6"/>
                <c:pt idx="0">
                  <c:v>2127.8000000000002</c:v>
                </c:pt>
                <c:pt idx="1">
                  <c:v>182.8</c:v>
                </c:pt>
                <c:pt idx="2">
                  <c:v>175.6</c:v>
                </c:pt>
                <c:pt idx="3">
                  <c:v>367</c:v>
                </c:pt>
                <c:pt idx="4">
                  <c:v>1059.2</c:v>
                </c:pt>
                <c:pt idx="5">
                  <c:v>201</c:v>
                </c:pt>
              </c:numCache>
            </c:numRef>
          </c:val>
          <c:extLst>
            <c:ext xmlns:c16="http://schemas.microsoft.com/office/drawing/2014/chart" uri="{C3380CC4-5D6E-409C-BE32-E72D297353CC}">
              <c16:uniqueId val="{00000000-7D79-D14A-8C53-66088CB59F3A}"/>
            </c:ext>
          </c:extLst>
        </c:ser>
        <c:dLbls>
          <c:dLblPos val="out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Notes!$K$6</c:f>
              <c:strCache>
                <c:ptCount val="1"/>
                <c:pt idx="0">
                  <c:v>Weightage</c:v>
                </c:pt>
              </c:strCache>
            </c:strRef>
          </c:tx>
          <c:spPr>
            <a:effectLst>
              <a:outerShdw sx="102000" sy="102000" algn="ctr" rotWithShape="0">
                <a:prstClr val="black">
                  <a:alpha val="10000"/>
                </a:prstClr>
              </a:outerShdw>
            </a:effectLst>
          </c:spPr>
          <c:dPt>
            <c:idx val="0"/>
            <c:bubble3D val="0"/>
            <c:spPr>
              <a:solidFill>
                <a:srgbClr val="C0000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9FC-E643-A011-B3488CA383C4}"/>
              </c:ext>
            </c:extLst>
          </c:dPt>
          <c:dPt>
            <c:idx val="1"/>
            <c:bubble3D val="0"/>
            <c:spPr>
              <a:solidFill>
                <a:srgbClr val="FFC00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9FC-E643-A011-B3488CA383C4}"/>
              </c:ext>
            </c:extLst>
          </c:dPt>
          <c:dPt>
            <c:idx val="2"/>
            <c:bubble3D val="0"/>
            <c:spPr>
              <a:solidFill>
                <a:srgbClr val="00206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9FC-E643-A011-B3488CA383C4}"/>
              </c:ext>
            </c:extLst>
          </c:dPt>
          <c:dPt>
            <c:idx val="3"/>
            <c:bubble3D val="0"/>
            <c:spPr>
              <a:solidFill>
                <a:srgbClr val="00B05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9FC-E643-A011-B3488CA383C4}"/>
              </c:ext>
            </c:extLst>
          </c:dPt>
          <c:dPt>
            <c:idx val="4"/>
            <c:bubble3D val="0"/>
            <c:spPr>
              <a:solidFill>
                <a:srgbClr val="00B0F0"/>
              </a:solidFill>
              <a:ln>
                <a:noFill/>
              </a:ln>
              <a:effectLst>
                <a:outerShdw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9FC-E643-A011-B3488CA383C4}"/>
              </c:ext>
            </c:extLst>
          </c:dPt>
          <c:dPt>
            <c:idx val="5"/>
            <c:bubble3D val="0"/>
            <c:spPr>
              <a:solidFill>
                <a:schemeClr val="accent4">
                  <a:lumMod val="60000"/>
                  <a:lumOff val="40000"/>
                </a:schemeClr>
              </a:solidFill>
              <a:ln w="38100">
                <a:solidFill>
                  <a:schemeClr val="accent1"/>
                </a:solidFill>
              </a:ln>
              <a:effectLst>
                <a:outerShdw sx="102000" sy="102000" algn="ctr" rotWithShape="0">
                  <a:prstClr val="black">
                    <a:alpha val="10000"/>
                  </a:prstClr>
                </a:outerShdw>
              </a:effectLst>
              <a:scene3d>
                <a:camera prst="orthographicFront"/>
                <a:lightRig rig="threePt" dir="t"/>
              </a:scene3d>
              <a:sp3d contourW="38100">
                <a:bevelT w="127000" h="127000"/>
                <a:bevelB w="127000" h="127000"/>
                <a:contourClr>
                  <a:schemeClr val="accent1"/>
                </a:contourClr>
              </a:sp3d>
            </c:spPr>
            <c:extLst>
              <c:ext xmlns:c16="http://schemas.microsoft.com/office/drawing/2014/chart" uri="{C3380CC4-5D6E-409C-BE32-E72D297353CC}">
                <c16:uniqueId val="{0000000B-49FC-E643-A011-B3488CA383C4}"/>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9FC-E643-A011-B3488CA383C4}"/>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FC-E643-A011-B3488CA383C4}"/>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9FC-E643-A011-B3488CA383C4}"/>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FC-E643-A011-B3488CA383C4}"/>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49FC-E643-A011-B3488CA383C4}"/>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49FC-E643-A011-B3488CA383C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Notes!$G$7:$G$12</c:f>
              <c:strCache>
                <c:ptCount val="6"/>
                <c:pt idx="0">
                  <c:v>Food</c:v>
                </c:pt>
                <c:pt idx="1">
                  <c:v>Energy</c:v>
                </c:pt>
                <c:pt idx="2">
                  <c:v>Housing</c:v>
                </c:pt>
                <c:pt idx="3">
                  <c:v>Clothing &amp; Footwear</c:v>
                </c:pt>
                <c:pt idx="4">
                  <c:v>Miscellaneous</c:v>
                </c:pt>
                <c:pt idx="5">
                  <c:v>Tobacco</c:v>
                </c:pt>
              </c:strCache>
            </c:strRef>
          </c:cat>
          <c:val>
            <c:numRef>
              <c:f>Notes!$K$7:$K$12</c:f>
              <c:numCache>
                <c:formatCode>General</c:formatCode>
                <c:ptCount val="6"/>
                <c:pt idx="0">
                  <c:v>52.173913043478258</c:v>
                </c:pt>
                <c:pt idx="1">
                  <c:v>4.3478260869565215</c:v>
                </c:pt>
                <c:pt idx="2">
                  <c:v>4.3478260869565215</c:v>
                </c:pt>
                <c:pt idx="3">
                  <c:v>8.695652173913043</c:v>
                </c:pt>
                <c:pt idx="4">
                  <c:v>26.086956521739129</c:v>
                </c:pt>
                <c:pt idx="5">
                  <c:v>4.3478260869565215</c:v>
                </c:pt>
              </c:numCache>
            </c:numRef>
          </c:val>
          <c:extLst>
            <c:ext xmlns:c16="http://schemas.microsoft.com/office/drawing/2014/chart" uri="{C3380CC4-5D6E-409C-BE32-E72D297353CC}">
              <c16:uniqueId val="{0000000C-49FC-E643-A011-B3488CA383C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1'!$B$13</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1'!$C$12:$H$12</c:f>
              <c:strCache>
                <c:ptCount val="6"/>
                <c:pt idx="0">
                  <c:v>Food</c:v>
                </c:pt>
                <c:pt idx="1">
                  <c:v>Energy</c:v>
                </c:pt>
                <c:pt idx="2">
                  <c:v>Housing</c:v>
                </c:pt>
                <c:pt idx="3">
                  <c:v>Clothing &amp; Footwear</c:v>
                </c:pt>
                <c:pt idx="4">
                  <c:v>Miscellaneous</c:v>
                </c:pt>
                <c:pt idx="5">
                  <c:v>Tobacco</c:v>
                </c:pt>
              </c:strCache>
            </c:strRef>
          </c:cat>
          <c:val>
            <c:numRef>
              <c:f>'Problem 1'!$C$13:$H$13</c:f>
              <c:numCache>
                <c:formatCode>0.00%</c:formatCode>
                <c:ptCount val="6"/>
                <c:pt idx="0">
                  <c:v>0.51217502968042072</c:v>
                </c:pt>
                <c:pt idx="1">
                  <c:v>4.4217769486104716E-2</c:v>
                </c:pt>
                <c:pt idx="2">
                  <c:v>4.2545974365808155E-2</c:v>
                </c:pt>
                <c:pt idx="3">
                  <c:v>9.1851815957163283E-2</c:v>
                </c:pt>
                <c:pt idx="4">
                  <c:v>0.26077580985147675</c:v>
                </c:pt>
                <c:pt idx="5">
                  <c:v>4.8433600659026479E-2</c:v>
                </c:pt>
              </c:numCache>
            </c:numRef>
          </c:val>
          <c:extLst>
            <c:ext xmlns:c16="http://schemas.microsoft.com/office/drawing/2014/chart" uri="{C3380CC4-5D6E-409C-BE32-E72D297353CC}">
              <c16:uniqueId val="{00000000-2361-7F44-BC34-B7B9A1696CA5}"/>
            </c:ext>
          </c:extLst>
        </c:ser>
        <c:ser>
          <c:idx val="1"/>
          <c:order val="1"/>
          <c:tx>
            <c:strRef>
              <c:f>'Problem 1'!$B$14</c:f>
              <c:strCache>
                <c:ptCount val="1"/>
                <c:pt idx="0">
                  <c:v>Urban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1'!$C$12:$H$12</c:f>
              <c:strCache>
                <c:ptCount val="6"/>
                <c:pt idx="0">
                  <c:v>Food</c:v>
                </c:pt>
                <c:pt idx="1">
                  <c:v>Energy</c:v>
                </c:pt>
                <c:pt idx="2">
                  <c:v>Housing</c:v>
                </c:pt>
                <c:pt idx="3">
                  <c:v>Clothing &amp; Footwear</c:v>
                </c:pt>
                <c:pt idx="4">
                  <c:v>Miscellaneous</c:v>
                </c:pt>
                <c:pt idx="5">
                  <c:v>Tobacco</c:v>
                </c:pt>
              </c:strCache>
            </c:strRef>
          </c:cat>
          <c:val>
            <c:numRef>
              <c:f>'Problem 1'!$C$14:$H$14</c:f>
              <c:numCache>
                <c:formatCode>0.00%</c:formatCode>
                <c:ptCount val="6"/>
                <c:pt idx="0">
                  <c:v>0.52399620151452442</c:v>
                </c:pt>
                <c:pt idx="1">
                  <c:v>4.4656553604908819E-2</c:v>
                </c:pt>
                <c:pt idx="2">
                  <c:v>4.2757310867077361E-2</c:v>
                </c:pt>
                <c:pt idx="3">
                  <c:v>8.5076334948501309E-2</c:v>
                </c:pt>
                <c:pt idx="4">
                  <c:v>0.25379239815919546</c:v>
                </c:pt>
                <c:pt idx="5">
                  <c:v>4.9721200905792691E-2</c:v>
                </c:pt>
              </c:numCache>
            </c:numRef>
          </c:val>
          <c:extLst>
            <c:ext xmlns:c16="http://schemas.microsoft.com/office/drawing/2014/chart" uri="{C3380CC4-5D6E-409C-BE32-E72D297353CC}">
              <c16:uniqueId val="{00000001-2361-7F44-BC34-B7B9A1696CA5}"/>
            </c:ext>
          </c:extLst>
        </c:ser>
        <c:dLbls>
          <c:showLegendKey val="0"/>
          <c:showVal val="0"/>
          <c:showCatName val="0"/>
          <c:showSerName val="0"/>
          <c:showPercent val="0"/>
          <c:showBubbleSize val="0"/>
        </c:dLbls>
        <c:gapWidth val="100"/>
        <c:overlap val="-24"/>
        <c:axId val="581093087"/>
        <c:axId val="451913215"/>
      </c:barChart>
      <c:catAx>
        <c:axId val="58109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913215"/>
        <c:crosses val="autoZero"/>
        <c:auto val="1"/>
        <c:lblAlgn val="ctr"/>
        <c:lblOffset val="100"/>
        <c:noMultiLvlLbl val="0"/>
      </c:catAx>
      <c:valAx>
        <c:axId val="4519132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930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Rural + Urban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F38-3941-9DAB-DEBB488AE0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F38-3941-9DAB-DEBB488AE0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F38-3941-9DAB-DEBB488AE0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F38-3941-9DAB-DEBB488AE00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F38-3941-9DAB-DEBB488AE00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F38-3941-9DAB-DEBB488AE00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1'!$C$4:$H$4</c:f>
              <c:strCache>
                <c:ptCount val="6"/>
                <c:pt idx="0">
                  <c:v>Food</c:v>
                </c:pt>
                <c:pt idx="1">
                  <c:v>Energy</c:v>
                </c:pt>
                <c:pt idx="2">
                  <c:v>Housing</c:v>
                </c:pt>
                <c:pt idx="3">
                  <c:v>Clothing &amp; Footwear</c:v>
                </c:pt>
                <c:pt idx="4">
                  <c:v>Miscellaneous</c:v>
                </c:pt>
                <c:pt idx="5">
                  <c:v>Tobacco</c:v>
                </c:pt>
              </c:strCache>
            </c:strRef>
          </c:cat>
          <c:val>
            <c:numRef>
              <c:f>'Problem 1'!$C$7:$H$7</c:f>
              <c:numCache>
                <c:formatCode>General</c:formatCode>
                <c:ptCount val="6"/>
                <c:pt idx="0">
                  <c:v>2127.8000000000002</c:v>
                </c:pt>
                <c:pt idx="1">
                  <c:v>182.8</c:v>
                </c:pt>
                <c:pt idx="2">
                  <c:v>175.6</c:v>
                </c:pt>
                <c:pt idx="3">
                  <c:v>367</c:v>
                </c:pt>
                <c:pt idx="4">
                  <c:v>1059.2</c:v>
                </c:pt>
                <c:pt idx="5">
                  <c:v>201</c:v>
                </c:pt>
              </c:numCache>
            </c:numRef>
          </c:val>
          <c:extLst>
            <c:ext xmlns:c16="http://schemas.microsoft.com/office/drawing/2014/chart" uri="{C3380CC4-5D6E-409C-BE32-E72D297353CC}">
              <c16:uniqueId val="{0000000C-BF38-3941-9DAB-DEBB488AE00E}"/>
            </c:ext>
          </c:extLst>
        </c:ser>
        <c:dLbls>
          <c:dLblPos val="out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1'!$B$13</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1'!$C$12:$H$12</c:f>
              <c:strCache>
                <c:ptCount val="6"/>
                <c:pt idx="0">
                  <c:v>Food</c:v>
                </c:pt>
                <c:pt idx="1">
                  <c:v>Energy</c:v>
                </c:pt>
                <c:pt idx="2">
                  <c:v>Housing</c:v>
                </c:pt>
                <c:pt idx="3">
                  <c:v>Clothing &amp; Footwear</c:v>
                </c:pt>
                <c:pt idx="4">
                  <c:v>Miscellaneous</c:v>
                </c:pt>
                <c:pt idx="5">
                  <c:v>Tobacco</c:v>
                </c:pt>
              </c:strCache>
            </c:strRef>
          </c:cat>
          <c:val>
            <c:numRef>
              <c:f>'Problem 1'!$C$13:$H$13</c:f>
              <c:numCache>
                <c:formatCode>0.00%</c:formatCode>
                <c:ptCount val="6"/>
                <c:pt idx="0">
                  <c:v>0.51217502968042072</c:v>
                </c:pt>
                <c:pt idx="1">
                  <c:v>4.4217769486104716E-2</c:v>
                </c:pt>
                <c:pt idx="2">
                  <c:v>4.2545974365808155E-2</c:v>
                </c:pt>
                <c:pt idx="3">
                  <c:v>9.1851815957163283E-2</c:v>
                </c:pt>
                <c:pt idx="4">
                  <c:v>0.26077580985147675</c:v>
                </c:pt>
                <c:pt idx="5">
                  <c:v>4.8433600659026479E-2</c:v>
                </c:pt>
              </c:numCache>
            </c:numRef>
          </c:val>
          <c:extLst>
            <c:ext xmlns:c16="http://schemas.microsoft.com/office/drawing/2014/chart" uri="{C3380CC4-5D6E-409C-BE32-E72D297353CC}">
              <c16:uniqueId val="{00000000-A848-0947-8321-6F817909CB07}"/>
            </c:ext>
          </c:extLst>
        </c:ser>
        <c:ser>
          <c:idx val="1"/>
          <c:order val="1"/>
          <c:tx>
            <c:strRef>
              <c:f>'Problem 1'!$B$14</c:f>
              <c:strCache>
                <c:ptCount val="1"/>
                <c:pt idx="0">
                  <c:v>Urban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1'!$C$12:$H$12</c:f>
              <c:strCache>
                <c:ptCount val="6"/>
                <c:pt idx="0">
                  <c:v>Food</c:v>
                </c:pt>
                <c:pt idx="1">
                  <c:v>Energy</c:v>
                </c:pt>
                <c:pt idx="2">
                  <c:v>Housing</c:v>
                </c:pt>
                <c:pt idx="3">
                  <c:v>Clothing &amp; Footwear</c:v>
                </c:pt>
                <c:pt idx="4">
                  <c:v>Miscellaneous</c:v>
                </c:pt>
                <c:pt idx="5">
                  <c:v>Tobacco</c:v>
                </c:pt>
              </c:strCache>
            </c:strRef>
          </c:cat>
          <c:val>
            <c:numRef>
              <c:f>'Problem 1'!$C$14:$H$14</c:f>
              <c:numCache>
                <c:formatCode>0.00%</c:formatCode>
                <c:ptCount val="6"/>
                <c:pt idx="0">
                  <c:v>0.52399620151452442</c:v>
                </c:pt>
                <c:pt idx="1">
                  <c:v>4.4656553604908819E-2</c:v>
                </c:pt>
                <c:pt idx="2">
                  <c:v>4.2757310867077361E-2</c:v>
                </c:pt>
                <c:pt idx="3">
                  <c:v>8.5076334948501309E-2</c:v>
                </c:pt>
                <c:pt idx="4">
                  <c:v>0.25379239815919546</c:v>
                </c:pt>
                <c:pt idx="5">
                  <c:v>4.9721200905792691E-2</c:v>
                </c:pt>
              </c:numCache>
            </c:numRef>
          </c:val>
          <c:extLst>
            <c:ext xmlns:c16="http://schemas.microsoft.com/office/drawing/2014/chart" uri="{C3380CC4-5D6E-409C-BE32-E72D297353CC}">
              <c16:uniqueId val="{00000001-A848-0947-8321-6F817909CB07}"/>
            </c:ext>
          </c:extLst>
        </c:ser>
        <c:dLbls>
          <c:showLegendKey val="0"/>
          <c:showVal val="0"/>
          <c:showCatName val="0"/>
          <c:showSerName val="0"/>
          <c:showPercent val="0"/>
          <c:showBubbleSize val="0"/>
        </c:dLbls>
        <c:gapWidth val="100"/>
        <c:overlap val="-24"/>
        <c:axId val="581093087"/>
        <c:axId val="451913215"/>
      </c:barChart>
      <c:catAx>
        <c:axId val="58109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913215"/>
        <c:crosses val="autoZero"/>
        <c:auto val="1"/>
        <c:lblAlgn val="ctr"/>
        <c:lblOffset val="100"/>
        <c:noMultiLvlLbl val="0"/>
      </c:catAx>
      <c:valAx>
        <c:axId val="4519132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930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Urban + Rural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'Problem 2'!$D$15:$D$21</c:f>
              <c:numCache>
                <c:formatCode>0.00%</c:formatCode>
                <c:ptCount val="7"/>
                <c:pt idx="0">
                  <c:v>3.8644785600847067E-2</c:v>
                </c:pt>
                <c:pt idx="1">
                  <c:v>4.2813455657492311E-2</c:v>
                </c:pt>
                <c:pt idx="2">
                  <c:v>2.9081133919843401E-2</c:v>
                </c:pt>
                <c:pt idx="3">
                  <c:v>5.8418427926858356E-2</c:v>
                </c:pt>
                <c:pt idx="4">
                  <c:v>5.5418442898810961E-2</c:v>
                </c:pt>
                <c:pt idx="5">
                  <c:v>6.9090136054421644E-2</c:v>
                </c:pt>
                <c:pt idx="6">
                  <c:v>5.6870153111950678E-2</c:v>
                </c:pt>
              </c:numCache>
            </c:numRef>
          </c:val>
          <c:smooth val="0"/>
          <c:extLst>
            <c:ext xmlns:c16="http://schemas.microsoft.com/office/drawing/2014/chart" uri="{C3380CC4-5D6E-409C-BE32-E72D297353CC}">
              <c16:uniqueId val="{00000000-90F1-4548-B8B8-199D006CE831}"/>
            </c:ext>
          </c:extLst>
        </c:ser>
        <c:ser>
          <c:idx val="1"/>
          <c:order val="1"/>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'Problem 2'!$E$15:$E$21</c:f>
              <c:numCache>
                <c:formatCode>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90F1-4548-B8B8-199D006CE831}"/>
            </c:ext>
          </c:extLst>
        </c:ser>
        <c:dLbls>
          <c:dLblPos val="t"/>
          <c:showLegendKey val="0"/>
          <c:showVal val="1"/>
          <c:showCatName val="0"/>
          <c:showSerName val="0"/>
          <c:showPercent val="0"/>
          <c:showBubbleSize val="0"/>
        </c:dLbls>
        <c:smooth val="0"/>
        <c:axId val="1726531616"/>
        <c:axId val="1726695696"/>
      </c:lineChart>
      <c:catAx>
        <c:axId val="1726531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695696"/>
        <c:crosses val="autoZero"/>
        <c:auto val="1"/>
        <c:lblAlgn val="ctr"/>
        <c:lblOffset val="100"/>
        <c:noMultiLvlLbl val="0"/>
      </c:catAx>
      <c:valAx>
        <c:axId val="1726695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531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1"/>
              <a:t>Inflation</a:t>
            </a:r>
            <a:r>
              <a:rPr lang="en-GB" sz="1800" b="1" baseline="0"/>
              <a:t> </a:t>
            </a:r>
            <a:r>
              <a:rPr lang="en-GB" sz="1800" b="1"/>
              <a:t>Trend</a:t>
            </a:r>
            <a:r>
              <a:rPr lang="en-GB" sz="1800" b="1" baseline="0"/>
              <a:t> </a:t>
            </a:r>
            <a:endParaRPr lang="en-GB" sz="1800" b="1"/>
          </a:p>
        </c:rich>
      </c:tx>
      <c:layout>
        <c:manualLayout>
          <c:xMode val="edge"/>
          <c:yMode val="edge"/>
          <c:x val="2.673540961132731E-2"/>
          <c:y val="5.681252649107718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20346004688897362"/>
          <c:w val="1"/>
          <c:h val="0.74287746499822727"/>
        </c:manualLayout>
      </c:layout>
      <c:barChart>
        <c:barDir val="col"/>
        <c:grouping val="clustered"/>
        <c:varyColors val="0"/>
        <c:ser>
          <c:idx val="0"/>
          <c:order val="0"/>
          <c:tx>
            <c:strRef>
              <c:f>'Problem 4'!$C$40</c:f>
              <c:strCache>
                <c:ptCount val="1"/>
                <c:pt idx="0">
                  <c:v>Food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'Problem 4'!$B$41:$B$44</c:f>
              <c:numCache>
                <c:formatCode>General</c:formatCode>
                <c:ptCount val="4"/>
                <c:pt idx="0">
                  <c:v>2019</c:v>
                </c:pt>
                <c:pt idx="1">
                  <c:v>2020</c:v>
                </c:pt>
                <c:pt idx="2">
                  <c:v>2021</c:v>
                </c:pt>
                <c:pt idx="3">
                  <c:v>2022</c:v>
                </c:pt>
              </c:numCache>
            </c:numRef>
          </c:cat>
          <c:val>
            <c:numRef>
              <c:f>'Problem 4'!$C$41:$C$44</c:f>
              <c:numCache>
                <c:formatCode>0.00%</c:formatCode>
                <c:ptCount val="4"/>
                <c:pt idx="0">
                  <c:v>-5.2658961306579058E-2</c:v>
                </c:pt>
                <c:pt idx="1">
                  <c:v>0.17520496889275344</c:v>
                </c:pt>
                <c:pt idx="2">
                  <c:v>7.6043976988276613E-2</c:v>
                </c:pt>
                <c:pt idx="3">
                  <c:v>5.7427757601045654E-2</c:v>
                </c:pt>
              </c:numCache>
            </c:numRef>
          </c:val>
          <c:extLst>
            <c:ext xmlns:c16="http://schemas.microsoft.com/office/drawing/2014/chart" uri="{C3380CC4-5D6E-409C-BE32-E72D297353CC}">
              <c16:uniqueId val="{00000000-C2A8-DF49-A04B-C87A69FA9987}"/>
            </c:ext>
          </c:extLst>
        </c:ser>
        <c:ser>
          <c:idx val="1"/>
          <c:order val="1"/>
          <c:tx>
            <c:strRef>
              <c:f>'Problem 4'!$D$40</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'Problem 4'!$B$41:$B$44</c:f>
              <c:numCache>
                <c:formatCode>General</c:formatCode>
                <c:ptCount val="4"/>
                <c:pt idx="0">
                  <c:v>2019</c:v>
                </c:pt>
                <c:pt idx="1">
                  <c:v>2020</c:v>
                </c:pt>
                <c:pt idx="2">
                  <c:v>2021</c:v>
                </c:pt>
                <c:pt idx="3">
                  <c:v>2022</c:v>
                </c:pt>
              </c:numCache>
            </c:numRef>
          </c:cat>
          <c:val>
            <c:numRef>
              <c:f>'Problem 4'!$D$41:$D$44</c:f>
              <c:numCache>
                <c:formatCode>0.00%</c:formatCode>
                <c:ptCount val="4"/>
                <c:pt idx="0">
                  <c:v>-1.4960629921259733E-2</c:v>
                </c:pt>
                <c:pt idx="1">
                  <c:v>0.13978048330566289</c:v>
                </c:pt>
                <c:pt idx="2">
                  <c:v>7.3626003102030005E-2</c:v>
                </c:pt>
                <c:pt idx="3">
                  <c:v>6.0800964775639295E-2</c:v>
                </c:pt>
              </c:numCache>
            </c:numRef>
          </c:val>
          <c:extLst>
            <c:ext xmlns:c16="http://schemas.microsoft.com/office/drawing/2014/chart" uri="{C3380CC4-5D6E-409C-BE32-E72D297353CC}">
              <c16:uniqueId val="{00000001-C2A8-DF49-A04B-C87A69FA9987}"/>
            </c:ext>
          </c:extLst>
        </c:ser>
        <c:ser>
          <c:idx val="2"/>
          <c:order val="2"/>
          <c:tx>
            <c:strRef>
              <c:f>'Problem 4'!$E$40</c:f>
              <c:strCache>
                <c:ptCount val="1"/>
                <c:pt idx="0">
                  <c:v>Household goods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'Problem 4'!$B$41:$B$44</c:f>
              <c:numCache>
                <c:formatCode>General</c:formatCode>
                <c:ptCount val="4"/>
                <c:pt idx="0">
                  <c:v>2019</c:v>
                </c:pt>
                <c:pt idx="1">
                  <c:v>2020</c:v>
                </c:pt>
                <c:pt idx="2">
                  <c:v>2021</c:v>
                </c:pt>
                <c:pt idx="3">
                  <c:v>2022</c:v>
                </c:pt>
              </c:numCache>
            </c:numRef>
          </c:cat>
          <c:val>
            <c:numRef>
              <c:f>'Problem 4'!$E$41:$E$44</c:f>
              <c:numCache>
                <c:formatCode>0.00%</c:formatCode>
                <c:ptCount val="4"/>
                <c:pt idx="0">
                  <c:v>-4.5041794455469679E-2</c:v>
                </c:pt>
                <c:pt idx="1">
                  <c:v>0.11416876574307332</c:v>
                </c:pt>
                <c:pt idx="2">
                  <c:v>5.2450121516983958E-2</c:v>
                </c:pt>
                <c:pt idx="3">
                  <c:v>7.4378389989796595E-2</c:v>
                </c:pt>
              </c:numCache>
            </c:numRef>
          </c:val>
          <c:extLst>
            <c:ext xmlns:c16="http://schemas.microsoft.com/office/drawing/2014/chart" uri="{C3380CC4-5D6E-409C-BE32-E72D297353CC}">
              <c16:uniqueId val="{00000002-C2A8-DF49-A04B-C87A69FA9987}"/>
            </c:ext>
          </c:extLst>
        </c:ser>
        <c:dLbls>
          <c:dLblPos val="outEnd"/>
          <c:showLegendKey val="0"/>
          <c:showVal val="1"/>
          <c:showCatName val="0"/>
          <c:showSerName val="0"/>
          <c:showPercent val="0"/>
          <c:showBubbleSize val="0"/>
        </c:dLbls>
        <c:gapWidth val="219"/>
        <c:overlap val="-27"/>
        <c:axId val="1398715599"/>
        <c:axId val="1398771151"/>
      </c:barChart>
      <c:catAx>
        <c:axId val="13987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98771151"/>
        <c:crosses val="autoZero"/>
        <c:auto val="1"/>
        <c:lblAlgn val="ctr"/>
        <c:lblOffset val="100"/>
        <c:noMultiLvlLbl val="0"/>
      </c:catAx>
      <c:valAx>
        <c:axId val="1398771151"/>
        <c:scaling>
          <c:orientation val="minMax"/>
        </c:scaling>
        <c:delete val="1"/>
        <c:axPos val="l"/>
        <c:numFmt formatCode="0.00%" sourceLinked="1"/>
        <c:majorTickMark val="none"/>
        <c:minorTickMark val="none"/>
        <c:tickLblPos val="nextTo"/>
        <c:crossAx val="1398715599"/>
        <c:crosses val="autoZero"/>
        <c:crossBetween val="between"/>
      </c:valAx>
      <c:spPr>
        <a:noFill/>
        <a:ln>
          <a:noFill/>
        </a:ln>
        <a:effectLst/>
      </c:spPr>
    </c:plotArea>
    <c:legend>
      <c:legendPos val="b"/>
      <c:layout>
        <c:manualLayout>
          <c:xMode val="edge"/>
          <c:yMode val="edge"/>
          <c:x val="1.9765486384084971E-2"/>
          <c:y val="0.83470313404587571"/>
          <c:w val="0.9328521451467523"/>
          <c:h val="0.1652968659541242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Month-on-Month Growth Rate Analysis for Food</cx:v>
        </cx:txData>
      </cx:tx>
      <cx:txPr>
        <a:bodyPr spcFirstLastPara="1" vertOverflow="ellipsis" horzOverflow="overflow" wrap="square" lIns="0" tIns="0" rIns="0" bIns="0" anchor="ctr" anchorCtr="1"/>
        <a:lstStyle/>
        <a:p>
          <a:pPr>
            <a:defRPr sz="1800"/>
          </a:pPr>
          <a:r>
            <a:rPr lang="en-IN" sz="1800" b="1">
              <a:effectLst/>
            </a:rPr>
            <a:t>Month-on-Month Growth Rate Analysis for Food</a:t>
          </a:r>
        </a:p>
      </cx:txPr>
    </cx:title>
    <cx:plotArea>
      <cx:plotAreaRegion>
        <cx:series layoutId="waterfall" uniqueId="{3336865E-30C3-A949-8418-C5FDA92B69CC}">
          <cx:dataLabels pos="outEnd">
            <cx:txPr>
              <a:bodyPr spcFirstLastPara="1" vertOverflow="ellipsis" horzOverflow="overflow" wrap="square" lIns="0" tIns="0" rIns="0" bIns="0" anchor="ctr" anchorCtr="1"/>
              <a:lstStyle/>
              <a:p>
                <a:pPr algn="ctr" rtl="0">
                  <a:defRPr sz="1200" b="1"/>
                </a:pPr>
                <a:endParaRPr lang="en-GB" sz="12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sz="1400"/>
                  </a:pPr>
                  <a:r>
                    <a:rPr lang="en-GB" sz="1400" b="1" i="0" u="none" strike="noStrike" baseline="0">
                      <a:solidFill>
                        <a:sysClr val="windowText" lastClr="000000">
                          <a:lumMod val="65000"/>
                          <a:lumOff val="35000"/>
                        </a:sysClr>
                      </a:solidFill>
                      <a:latin typeface="Calibri" panose="020F0502020204030204"/>
                    </a:rPr>
                    <a:t>1.04%</a:t>
                  </a:r>
                </a:p>
              </cx:txPr>
              <cx:visibility seriesName="0" categoryName="0" value="1"/>
            </cx:dataLabel>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000" b="1"/>
            </a:pPr>
            <a:endParaRPr lang="en-GB" sz="1000" b="1" i="0" u="none" strike="noStrike" baseline="0">
              <a:solidFill>
                <a:sysClr val="windowText" lastClr="000000">
                  <a:lumMod val="65000"/>
                  <a:lumOff val="35000"/>
                </a:sysClr>
              </a:solidFill>
              <a:latin typeface="Calibri" panose="020F0502020204030204"/>
            </a:endParaRPr>
          </a:p>
        </cx:txPr>
      </cx:axis>
      <cx:axis id="1" hidden="1">
        <cx:valScaling/>
        <cx:tickLabels/>
        <cx:txPr>
          <a:bodyPr spcFirstLastPara="1" vertOverflow="ellipsis" horzOverflow="overflow" wrap="square" lIns="0" tIns="0" rIns="0" bIns="0" anchor="ctr" anchorCtr="1"/>
          <a:lstStyle/>
          <a:p>
            <a:pPr algn="ctr" rtl="0">
              <a:defRPr sz="1050" b="1"/>
            </a:pPr>
            <a:endParaRPr lang="en-GB" sz="1050" b="1" i="0" u="none" strike="noStrike" baseline="0">
              <a:solidFill>
                <a:sysClr val="windowText" lastClr="000000">
                  <a:lumMod val="65000"/>
                  <a:lumOff val="35000"/>
                </a:sys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sz="1600"/>
          </a:pPr>
          <a:endParaRPr lang="en-GB" sz="16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rich>
          <a:bodyPr spcFirstLastPara="1" vertOverflow="ellipsis" horzOverflow="overflow" wrap="square" lIns="0" tIns="0" rIns="0" bIns="0" anchor="ctr" anchorCtr="1"/>
          <a:lstStyle/>
          <a:p>
            <a:r>
              <a:rPr lang="en-IN" sz="1600" b="1" i="0" baseline="0">
                <a:solidFill>
                  <a:schemeClr val="accent4">
                    <a:lumMod val="40000"/>
                    <a:lumOff val="60000"/>
                  </a:schemeClr>
                </a:solidFill>
                <a:effectLst/>
              </a:rPr>
              <a:t>Month-on-Month Inflation Analysis for Food</a:t>
            </a:r>
            <a:endParaRPr lang="en-IN" sz="1400">
              <a:solidFill>
                <a:schemeClr val="accent4">
                  <a:lumMod val="40000"/>
                  <a:lumOff val="60000"/>
                </a:schemeClr>
              </a:solidFill>
              <a:effectLst/>
            </a:endParaRPr>
          </a:p>
        </cx:rich>
      </cx:tx>
    </cx:title>
    <cx:plotArea>
      <cx:plotAreaRegion>
        <cx:series layoutId="waterfall" uniqueId="{E07B861C-5F74-ED44-8FB4-A53561FF6AD8}">
          <cx:tx>
            <cx:txData>
              <cx:f>_xlchart.v1.3</cx:f>
              <cx:v>% Inflation</cx:v>
            </cx:txData>
          </cx:tx>
          <cx:dataLabels pos="outEnd">
            <cx:txPr>
              <a:bodyPr spcFirstLastPara="1" vertOverflow="ellipsis" horzOverflow="overflow" wrap="square" lIns="0" tIns="0" rIns="0" bIns="0" anchor="ctr" anchorCtr="1"/>
              <a:lstStyle/>
              <a:p>
                <a:pPr algn="ctr" rtl="0">
                  <a:defRPr sz="1050" b="1"/>
                </a:pPr>
                <a:endParaRPr lang="en-GB" sz="1050" b="1" i="0" u="none" strike="noStrike" baseline="0">
                  <a:solidFill>
                    <a:sysClr val="window" lastClr="FFFFFF">
                      <a:lumMod val="95000"/>
                    </a:sysClr>
                  </a:solidFill>
                  <a:latin typeface="Calibri" panose="020F0502020204030204"/>
                </a:endParaRPr>
              </a:p>
            </cx:txPr>
            <cx:visibility seriesName="0" categoryName="0" value="1"/>
            <cx:separator>, </cx:separator>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100" b="1"/>
            </a:pPr>
            <a:endParaRPr lang="en-GB" sz="1100" b="1" i="0" u="none" strike="noStrike" baseline="0">
              <a:solidFill>
                <a:sysClr val="window" lastClr="FFFFFF">
                  <a:lumMod val="95000"/>
                </a:sysClr>
              </a:solidFill>
              <a:latin typeface="Calibri" panose="020F0502020204030204"/>
            </a:endParaRPr>
          </a:p>
        </cx:txPr>
      </cx:axis>
      <cx:axis id="1" hidden="1">
        <cx:valScaling/>
        <cx:tickLabels/>
      </cx:axis>
    </cx:plotArea>
    <cx:legend pos="t" align="ctr" overlay="0">
      <cx:txPr>
        <a:bodyPr spcFirstLastPara="1" vertOverflow="ellipsis" horzOverflow="overflow" wrap="square" lIns="0" tIns="0" rIns="0" bIns="0" anchor="ctr" anchorCtr="1"/>
        <a:lstStyle/>
        <a:p>
          <a:pPr algn="ctr" rtl="0">
            <a:defRPr sz="1200"/>
          </a:pPr>
          <a:endParaRPr lang="en-GB" sz="1200" b="0" i="0" u="none" strike="noStrike" baseline="0">
            <a:solidFill>
              <a:sysClr val="window" lastClr="FFFFFF">
                <a:lumMod val="9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title pos="t" align="ctr" overlay="0">
      <cx:tx>
        <cx:txData>
          <cx:v>Month-on-Month Growth Rate Analysis for Food</cx:v>
        </cx:txData>
      </cx:tx>
      <cx:txPr>
        <a:bodyPr spcFirstLastPara="1" vertOverflow="ellipsis" horzOverflow="overflow" wrap="square" lIns="0" tIns="0" rIns="0" bIns="0" anchor="ctr" anchorCtr="1"/>
        <a:lstStyle/>
        <a:p>
          <a:r>
            <a:rPr lang="en-IN" sz="2400" b="1">
              <a:effectLst/>
            </a:rPr>
            <a:t>Month-on-Month Growth Rate Analysis for Food</a:t>
          </a:r>
        </a:p>
      </cx:txPr>
    </cx:title>
    <cx:plotArea>
      <cx:plotAreaRegion>
        <cx:series layoutId="waterfall" uniqueId="{3336865E-30C3-A949-8418-C5FDA92B69CC}">
          <cx:dataLabels pos="outEnd">
            <cx:txPr>
              <a:bodyPr spcFirstLastPara="1" vertOverflow="ellipsis" horzOverflow="overflow" wrap="square" lIns="0" tIns="0" rIns="0" bIns="0" anchor="ctr" anchorCtr="1"/>
              <a:lstStyle/>
              <a:p>
                <a:pPr algn="ctr" rtl="0">
                  <a:defRPr sz="1200" b="1"/>
                </a:pPr>
                <a:endParaRPr lang="en-GB" sz="12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sz="2000"/>
                  </a:pPr>
                  <a:r>
                    <a:rPr lang="en-GB" sz="2000" b="1" i="0" u="none" strike="noStrike" baseline="0">
                      <a:solidFill>
                        <a:sysClr val="windowText" lastClr="000000">
                          <a:lumMod val="65000"/>
                          <a:lumOff val="35000"/>
                        </a:sysClr>
                      </a:solidFill>
                      <a:latin typeface="Calibri" panose="020F0502020204030204"/>
                    </a:rPr>
                    <a:t>1.04%</a:t>
                  </a:r>
                </a:p>
              </cx:txPr>
            </cx:dataLabel>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600" b="1"/>
            </a:pPr>
            <a:endParaRPr lang="en-GB" sz="1600" b="1" i="0" u="none" strike="noStrike" baseline="0">
              <a:solidFill>
                <a:sysClr val="windowText" lastClr="000000">
                  <a:lumMod val="65000"/>
                  <a:lumOff val="35000"/>
                </a:sysClr>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sz="1050" b="1"/>
            </a:pPr>
            <a:endParaRPr lang="en-GB" sz="1050" b="1" i="0" u="none" strike="noStrike" baseline="0">
              <a:solidFill>
                <a:sysClr val="windowText" lastClr="000000">
                  <a:lumMod val="65000"/>
                  <a:lumOff val="35000"/>
                </a:sys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sz="1400"/>
          </a:pPr>
          <a:endParaRPr lang="en-GB" sz="1400" b="0" i="0" u="none" strike="noStrike" baseline="0">
            <a:solidFill>
              <a:sysClr val="windowText" lastClr="000000">
                <a:lumMod val="65000"/>
                <a:lumOff val="35000"/>
              </a:sysClr>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plotArea>
      <cx:plotAreaRegion>
        <cx:series layoutId="waterfall" uniqueId="{96F1272C-3259-1C4C-A78F-C7EE7FAFAB4E}">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plotArea>
      <cx:plotAreaRegion>
        <cx:series layoutId="waterfall" uniqueId="{E7417D49-2F89-8C40-B7BB-81F0D5BE0957}">
          <cx:tx>
            <cx:txData>
              <cx:f>_xlchart.v1.10</cx:f>
              <cx:v>Rural+Urban</cx:v>
            </cx:txData>
          </cx:tx>
          <cx:dataLabels pos="outEnd">
            <cx:txPr>
              <a:bodyPr spcFirstLastPara="1" vertOverflow="ellipsis" horzOverflow="overflow" wrap="square" lIns="0" tIns="0" rIns="0" bIns="0" anchor="ctr" anchorCtr="1"/>
              <a:lstStyle/>
              <a:p>
                <a:pPr algn="ctr" rtl="0">
                  <a:defRPr sz="1400" b="1"/>
                </a:pPr>
                <a:endParaRPr lang="en-GB" sz="1400" b="1" i="0" u="none" strike="noStrike" baseline="0">
                  <a:solidFill>
                    <a:sysClr val="windowText" lastClr="000000">
                      <a:lumMod val="65000"/>
                      <a:lumOff val="35000"/>
                    </a:sysClr>
                  </a:solidFill>
                  <a:latin typeface="Calibri" panose="020F0502020204030204"/>
                </a:endParaRPr>
              </a:p>
            </cx:txPr>
            <cx:visibility seriesName="0" categoryName="0" value="1"/>
            <cx:dataLabel idx="4">
              <cx:txPr>
                <a:bodyPr spcFirstLastPara="1" vertOverflow="ellipsis" horzOverflow="overflow" wrap="square" lIns="0" tIns="0" rIns="0" bIns="0" anchor="ctr" anchorCtr="1"/>
                <a:lstStyle/>
                <a:p>
                  <a:pPr algn="ctr" rtl="0">
                    <a:defRPr sz="2400" b="1"/>
                  </a:pPr>
                  <a:r>
                    <a:rPr lang="en-GB" sz="2400" b="1" i="0" u="none" strike="noStrike" baseline="0">
                      <a:solidFill>
                        <a:sysClr val="windowText" lastClr="000000">
                          <a:lumMod val="65000"/>
                          <a:lumOff val="35000"/>
                        </a:sysClr>
                      </a:solidFill>
                      <a:latin typeface="Calibri" panose="020F0502020204030204"/>
                    </a:rPr>
                    <a:t>1.01%</a:t>
                  </a:r>
                </a:p>
              </cx:txPr>
            </cx:dataLabel>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400" b="1"/>
            </a:pPr>
            <a:endParaRPr lang="en-GB" sz="1400" b="1"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sz="2000" b="1"/>
          </a:pPr>
          <a:endParaRPr lang="en-GB" sz="2000" b="1" i="0" u="none" strike="noStrike" baseline="0">
            <a:solidFill>
              <a:sysClr val="windowText" lastClr="000000">
                <a:lumMod val="65000"/>
                <a:lumOff val="35000"/>
              </a:sysClr>
            </a:solidFill>
            <a:latin typeface="Calibri" panose="020F0502020204030204"/>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plotArea>
      <cx:plotAreaRegion>
        <cx:series layoutId="waterfall" uniqueId="{E07B861C-5F74-ED44-8FB4-A53561FF6AD8}">
          <cx:tx>
            <cx:txData>
              <cx:f>_xlchart.v1.13</cx:f>
              <cx:v>% Inflation</cx:v>
            </cx:txData>
          </cx:tx>
          <cx:dataLabels pos="outEnd">
            <cx:txPr>
              <a:bodyPr spcFirstLastPara="1" vertOverflow="ellipsis" horzOverflow="overflow" wrap="square" lIns="0" tIns="0" rIns="0" bIns="0" anchor="ctr" anchorCtr="1"/>
              <a:lstStyle/>
              <a:p>
                <a:pPr algn="ctr" rtl="0">
                  <a:defRPr sz="1400" b="1"/>
                </a:pPr>
                <a:endParaRPr lang="en-GB" sz="1400" b="1" i="0" u="none" strike="noStrike" baseline="0">
                  <a:solidFill>
                    <a:sysClr val="window" lastClr="FFFFFF">
                      <a:lumMod val="95000"/>
                    </a:sysClr>
                  </a:solidFill>
                  <a:latin typeface="Calibri" panose="020F0502020204030204"/>
                </a:endParaRPr>
              </a:p>
            </cx:txPr>
            <cx:visibility seriesName="0" categoryName="0" value="1"/>
            <cx:separator>, </cx:separator>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600" b="1"/>
            </a:pPr>
            <a:endParaRPr lang="en-GB" sz="1600" b="1" i="0" u="none" strike="noStrike" baseline="0">
              <a:solidFill>
                <a:sysClr val="window" lastClr="FFFFFF">
                  <a:lumMod val="95000"/>
                </a:sysClr>
              </a:solidFill>
              <a:latin typeface="Calibri" panose="020F0502020204030204"/>
            </a:endParaRPr>
          </a:p>
        </cx:txPr>
      </cx:axis>
      <cx:axis id="1">
        <cx:valScaling/>
        <cx:tickLabels/>
      </cx:axis>
    </cx:plotArea>
    <cx:legend pos="t" align="ctr" overlay="0">
      <cx:txPr>
        <a:bodyPr spcFirstLastPara="1" vertOverflow="ellipsis" horzOverflow="overflow" wrap="square" lIns="0" tIns="0" rIns="0" bIns="0" anchor="ctr" anchorCtr="1"/>
        <a:lstStyle/>
        <a:p>
          <a:pPr algn="ctr" rtl="0">
            <a:defRPr sz="2000"/>
          </a:pPr>
          <a:endParaRPr lang="en-GB" sz="2000" b="0" i="0" u="none" strike="noStrike" baseline="0">
            <a:solidFill>
              <a:sysClr val="window" lastClr="FFFFFF">
                <a:lumMod val="95000"/>
              </a:sysClr>
            </a:solidFill>
            <a:latin typeface="Calibri" panose="020F0502020204030204"/>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_xlchart.v1.16</cx:f>
      </cx:numDim>
    </cx:data>
  </cx:chartData>
  <cx:chart>
    <cx:title pos="t" align="ctr" overlay="0"/>
    <cx:plotArea>
      <cx:plotAreaRegion>
        <cx:series layoutId="waterfall" uniqueId="{3215580D-D8A3-0845-9AD0-9BE5A195C157}">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 dir="row">_xlchart.v1.17</cx:f>
      </cx:strDim>
      <cx:numDim type="val">
        <cx:f dir="row">_xlchart.v1.18</cx:f>
      </cx:numDim>
    </cx:data>
  </cx:chartData>
  <cx:chart>
    <cx:title pos="t" align="ctr" overlay="0"/>
    <cx:plotArea>
      <cx:plotAreaRegion>
        <cx:series layoutId="waterfall" uniqueId="{5FC1F6EC-A7C4-BE48-92C7-3D777F50FB76}">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5.png"/><Relationship Id="rId4"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2.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3" Type="http://schemas.microsoft.com/office/2014/relationships/chartEx" Target="../charts/chartEx7.xml"/><Relationship Id="rId2" Type="http://schemas.openxmlformats.org/officeDocument/2006/relationships/chart" Target="../charts/chart20.xml"/><Relationship Id="rId1" Type="http://schemas.openxmlformats.org/officeDocument/2006/relationships/chart" Target="../charts/chart19.xml"/><Relationship Id="rId4" Type="http://schemas.microsoft.com/office/2014/relationships/chartEx" Target="../charts/chartEx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7.xml"/><Relationship Id="rId7" Type="http://schemas.microsoft.com/office/2014/relationships/chartEx" Target="../charts/chartEx2.xml"/><Relationship Id="rId2" Type="http://schemas.openxmlformats.org/officeDocument/2006/relationships/chart" Target="../charts/chart6.xml"/><Relationship Id="rId1" Type="http://schemas.openxmlformats.org/officeDocument/2006/relationships/image" Target="../media/image8.png"/><Relationship Id="rId6" Type="http://schemas.microsoft.com/office/2014/relationships/chartEx" Target="../charts/chartEx1.xml"/><Relationship Id="rId5" Type="http://schemas.openxmlformats.org/officeDocument/2006/relationships/chart" Target="../charts/chart8.xml"/><Relationship Id="rId4" Type="http://schemas.openxmlformats.org/officeDocument/2006/relationships/image" Target="../media/image9.png"/><Relationship Id="rId9"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3" Type="http://schemas.microsoft.com/office/2014/relationships/chartEx" Target="../charts/chartEx5.xml"/><Relationship Id="rId2" Type="http://schemas.openxmlformats.org/officeDocument/2006/relationships/chart" Target="../charts/chart12.xml"/><Relationship Id="rId1" Type="http://schemas.openxmlformats.org/officeDocument/2006/relationships/image" Target="../media/image4.png"/><Relationship Id="rId5" Type="http://schemas.openxmlformats.org/officeDocument/2006/relationships/chart" Target="../charts/chart13.xml"/><Relationship Id="rId4"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152400</xdr:colOff>
      <xdr:row>22</xdr:row>
      <xdr:rowOff>51766</xdr:rowOff>
    </xdr:to>
    <xdr:pic>
      <xdr:nvPicPr>
        <xdr:cNvPr id="2" name="Picture 1">
          <a:extLst>
            <a:ext uri="{FF2B5EF4-FFF2-40B4-BE49-F238E27FC236}">
              <a16:creationId xmlns:a16="http://schemas.microsoft.com/office/drawing/2014/main" id="{0E2F34F9-CA44-E2EC-3828-5BAA66E9CEDF}"/>
            </a:ext>
          </a:extLst>
        </xdr:cNvPr>
        <xdr:cNvPicPr>
          <a:picLocks noChangeAspect="1"/>
        </xdr:cNvPicPr>
      </xdr:nvPicPr>
      <xdr:blipFill>
        <a:blip xmlns:r="http://schemas.openxmlformats.org/officeDocument/2006/relationships" r:embed="rId1"/>
        <a:stretch>
          <a:fillRect/>
        </a:stretch>
      </xdr:blipFill>
      <xdr:spPr>
        <a:xfrm>
          <a:off x="952500" y="482600"/>
          <a:ext cx="7772400" cy="4877766"/>
        </a:xfrm>
        <a:prstGeom prst="rect">
          <a:avLst/>
        </a:prstGeom>
      </xdr:spPr>
    </xdr:pic>
    <xdr:clientData/>
  </xdr:twoCellAnchor>
  <xdr:twoCellAnchor editAs="oneCell">
    <xdr:from>
      <xdr:col>10</xdr:col>
      <xdr:colOff>0</xdr:colOff>
      <xdr:row>2</xdr:row>
      <xdr:rowOff>0</xdr:rowOff>
    </xdr:from>
    <xdr:to>
      <xdr:col>18</xdr:col>
      <xdr:colOff>152400</xdr:colOff>
      <xdr:row>22</xdr:row>
      <xdr:rowOff>145425</xdr:rowOff>
    </xdr:to>
    <xdr:pic>
      <xdr:nvPicPr>
        <xdr:cNvPr id="3" name="Picture 2">
          <a:extLst>
            <a:ext uri="{FF2B5EF4-FFF2-40B4-BE49-F238E27FC236}">
              <a16:creationId xmlns:a16="http://schemas.microsoft.com/office/drawing/2014/main" id="{2CFDA335-6BB6-45DB-2566-140F576B96CA}"/>
            </a:ext>
          </a:extLst>
        </xdr:cNvPr>
        <xdr:cNvPicPr>
          <a:picLocks noChangeAspect="1"/>
        </xdr:cNvPicPr>
      </xdr:nvPicPr>
      <xdr:blipFill>
        <a:blip xmlns:r="http://schemas.openxmlformats.org/officeDocument/2006/relationships" r:embed="rId2"/>
        <a:stretch>
          <a:fillRect/>
        </a:stretch>
      </xdr:blipFill>
      <xdr:spPr>
        <a:xfrm>
          <a:off x="9525000" y="482600"/>
          <a:ext cx="7772400" cy="4971425"/>
        </a:xfrm>
        <a:prstGeom prst="rect">
          <a:avLst/>
        </a:prstGeom>
      </xdr:spPr>
    </xdr:pic>
    <xdr:clientData/>
  </xdr:twoCellAnchor>
  <xdr:twoCellAnchor editAs="oneCell">
    <xdr:from>
      <xdr:col>1</xdr:col>
      <xdr:colOff>25400</xdr:colOff>
      <xdr:row>23</xdr:row>
      <xdr:rowOff>139700</xdr:rowOff>
    </xdr:from>
    <xdr:to>
      <xdr:col>9</xdr:col>
      <xdr:colOff>177800</xdr:colOff>
      <xdr:row>33</xdr:row>
      <xdr:rowOff>76780</xdr:rowOff>
    </xdr:to>
    <xdr:pic>
      <xdr:nvPicPr>
        <xdr:cNvPr id="4" name="Picture 3">
          <a:extLst>
            <a:ext uri="{FF2B5EF4-FFF2-40B4-BE49-F238E27FC236}">
              <a16:creationId xmlns:a16="http://schemas.microsoft.com/office/drawing/2014/main" id="{00789315-2BD0-6C61-2EE1-9866625DB634}"/>
            </a:ext>
          </a:extLst>
        </xdr:cNvPr>
        <xdr:cNvPicPr>
          <a:picLocks noChangeAspect="1"/>
        </xdr:cNvPicPr>
      </xdr:nvPicPr>
      <xdr:blipFill>
        <a:blip xmlns:r="http://schemas.openxmlformats.org/officeDocument/2006/relationships" r:embed="rId3"/>
        <a:stretch>
          <a:fillRect/>
        </a:stretch>
      </xdr:blipFill>
      <xdr:spPr>
        <a:xfrm>
          <a:off x="977900" y="5689600"/>
          <a:ext cx="7772400" cy="2350080"/>
        </a:xfrm>
        <a:prstGeom prst="rect">
          <a:avLst/>
        </a:prstGeom>
      </xdr:spPr>
    </xdr:pic>
    <xdr:clientData/>
  </xdr:twoCellAnchor>
  <xdr:twoCellAnchor editAs="oneCell">
    <xdr:from>
      <xdr:col>9</xdr:col>
      <xdr:colOff>927100</xdr:colOff>
      <xdr:row>23</xdr:row>
      <xdr:rowOff>101600</xdr:rowOff>
    </xdr:from>
    <xdr:to>
      <xdr:col>18</xdr:col>
      <xdr:colOff>127000</xdr:colOff>
      <xdr:row>35</xdr:row>
      <xdr:rowOff>19099</xdr:rowOff>
    </xdr:to>
    <xdr:pic>
      <xdr:nvPicPr>
        <xdr:cNvPr id="5" name="Picture 4">
          <a:extLst>
            <a:ext uri="{FF2B5EF4-FFF2-40B4-BE49-F238E27FC236}">
              <a16:creationId xmlns:a16="http://schemas.microsoft.com/office/drawing/2014/main" id="{BFC72DB7-77BA-C407-B1D2-C6C78C299F4F}"/>
            </a:ext>
          </a:extLst>
        </xdr:cNvPr>
        <xdr:cNvPicPr>
          <a:picLocks noChangeAspect="1"/>
        </xdr:cNvPicPr>
      </xdr:nvPicPr>
      <xdr:blipFill>
        <a:blip xmlns:r="http://schemas.openxmlformats.org/officeDocument/2006/relationships" r:embed="rId4"/>
        <a:stretch>
          <a:fillRect/>
        </a:stretch>
      </xdr:blipFill>
      <xdr:spPr>
        <a:xfrm>
          <a:off x="9499600" y="5651500"/>
          <a:ext cx="7772400" cy="2813099"/>
        </a:xfrm>
        <a:prstGeom prst="rect">
          <a:avLst/>
        </a:prstGeom>
      </xdr:spPr>
    </xdr:pic>
    <xdr:clientData/>
  </xdr:twoCellAnchor>
  <xdr:twoCellAnchor editAs="oneCell">
    <xdr:from>
      <xdr:col>0</xdr:col>
      <xdr:colOff>914400</xdr:colOff>
      <xdr:row>37</xdr:row>
      <xdr:rowOff>76200</xdr:rowOff>
    </xdr:from>
    <xdr:to>
      <xdr:col>9</xdr:col>
      <xdr:colOff>114300</xdr:colOff>
      <xdr:row>46</xdr:row>
      <xdr:rowOff>216849</xdr:rowOff>
    </xdr:to>
    <xdr:pic>
      <xdr:nvPicPr>
        <xdr:cNvPr id="6" name="Picture 5">
          <a:extLst>
            <a:ext uri="{FF2B5EF4-FFF2-40B4-BE49-F238E27FC236}">
              <a16:creationId xmlns:a16="http://schemas.microsoft.com/office/drawing/2014/main" id="{55352353-6E63-7236-2548-2D572B10EFC7}"/>
            </a:ext>
          </a:extLst>
        </xdr:cNvPr>
        <xdr:cNvPicPr>
          <a:picLocks noChangeAspect="1"/>
        </xdr:cNvPicPr>
      </xdr:nvPicPr>
      <xdr:blipFill>
        <a:blip xmlns:r="http://schemas.openxmlformats.org/officeDocument/2006/relationships" r:embed="rId5"/>
        <a:stretch>
          <a:fillRect/>
        </a:stretch>
      </xdr:blipFill>
      <xdr:spPr>
        <a:xfrm>
          <a:off x="914400" y="9004300"/>
          <a:ext cx="7772400" cy="2312349"/>
        </a:xfrm>
        <a:prstGeom prst="rect">
          <a:avLst/>
        </a:prstGeom>
      </xdr:spPr>
    </xdr:pic>
    <xdr:clientData/>
  </xdr:twoCellAnchor>
  <xdr:twoCellAnchor editAs="oneCell">
    <xdr:from>
      <xdr:col>10</xdr:col>
      <xdr:colOff>0</xdr:colOff>
      <xdr:row>37</xdr:row>
      <xdr:rowOff>0</xdr:rowOff>
    </xdr:from>
    <xdr:to>
      <xdr:col>18</xdr:col>
      <xdr:colOff>152400</xdr:colOff>
      <xdr:row>48</xdr:row>
      <xdr:rowOff>30488</xdr:rowOff>
    </xdr:to>
    <xdr:pic>
      <xdr:nvPicPr>
        <xdr:cNvPr id="7" name="Picture 6">
          <a:extLst>
            <a:ext uri="{FF2B5EF4-FFF2-40B4-BE49-F238E27FC236}">
              <a16:creationId xmlns:a16="http://schemas.microsoft.com/office/drawing/2014/main" id="{0AC68B51-6872-E0DF-17AE-D5630289A6DB}"/>
            </a:ext>
          </a:extLst>
        </xdr:cNvPr>
        <xdr:cNvPicPr>
          <a:picLocks noChangeAspect="1"/>
        </xdr:cNvPicPr>
      </xdr:nvPicPr>
      <xdr:blipFill>
        <a:blip xmlns:r="http://schemas.openxmlformats.org/officeDocument/2006/relationships" r:embed="rId6"/>
        <a:stretch>
          <a:fillRect/>
        </a:stretch>
      </xdr:blipFill>
      <xdr:spPr>
        <a:xfrm>
          <a:off x="9525000" y="8928100"/>
          <a:ext cx="7772400" cy="2684788"/>
        </a:xfrm>
        <a:prstGeom prst="rect">
          <a:avLst/>
        </a:prstGeom>
      </xdr:spPr>
    </xdr:pic>
    <xdr:clientData/>
  </xdr:twoCellAnchor>
  <xdr:twoCellAnchor editAs="oneCell">
    <xdr:from>
      <xdr:col>19</xdr:col>
      <xdr:colOff>673100</xdr:colOff>
      <xdr:row>3</xdr:row>
      <xdr:rowOff>228600</xdr:rowOff>
    </xdr:from>
    <xdr:to>
      <xdr:col>27</xdr:col>
      <xdr:colOff>825500</xdr:colOff>
      <xdr:row>26</xdr:row>
      <xdr:rowOff>143668</xdr:rowOff>
    </xdr:to>
    <xdr:pic>
      <xdr:nvPicPr>
        <xdr:cNvPr id="8" name="Picture 7">
          <a:extLst>
            <a:ext uri="{FF2B5EF4-FFF2-40B4-BE49-F238E27FC236}">
              <a16:creationId xmlns:a16="http://schemas.microsoft.com/office/drawing/2014/main" id="{3D34037E-DC16-0B83-6E7F-06D34D47174F}"/>
            </a:ext>
          </a:extLst>
        </xdr:cNvPr>
        <xdr:cNvPicPr>
          <a:picLocks noChangeAspect="1"/>
        </xdr:cNvPicPr>
      </xdr:nvPicPr>
      <xdr:blipFill>
        <a:blip xmlns:r="http://schemas.openxmlformats.org/officeDocument/2006/relationships" r:embed="rId7"/>
        <a:stretch>
          <a:fillRect/>
        </a:stretch>
      </xdr:blipFill>
      <xdr:spPr>
        <a:xfrm>
          <a:off x="18770600" y="952500"/>
          <a:ext cx="7772400" cy="54649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472877</xdr:colOff>
      <xdr:row>10</xdr:row>
      <xdr:rowOff>46853</xdr:rowOff>
    </xdr:to>
    <xdr:pic>
      <xdr:nvPicPr>
        <xdr:cNvPr id="4" name="Picture 3">
          <a:extLst>
            <a:ext uri="{FF2B5EF4-FFF2-40B4-BE49-F238E27FC236}">
              <a16:creationId xmlns:a16="http://schemas.microsoft.com/office/drawing/2014/main" id="{69C1E8A8-790B-1D43-97A2-709A7F69DC85}"/>
            </a:ext>
          </a:extLst>
        </xdr:cNvPr>
        <xdr:cNvPicPr>
          <a:picLocks noChangeAspect="1"/>
        </xdr:cNvPicPr>
      </xdr:nvPicPr>
      <xdr:blipFill>
        <a:blip xmlns:r="http://schemas.openxmlformats.org/officeDocument/2006/relationships" r:embed="rId1"/>
        <a:stretch>
          <a:fillRect/>
        </a:stretch>
      </xdr:blipFill>
      <xdr:spPr>
        <a:xfrm>
          <a:off x="960244" y="247805"/>
          <a:ext cx="7745694" cy="2277097"/>
        </a:xfrm>
        <a:prstGeom prst="rect">
          <a:avLst/>
        </a:prstGeom>
      </xdr:spPr>
    </xdr:pic>
    <xdr:clientData/>
  </xdr:twoCellAnchor>
  <xdr:twoCellAnchor>
    <xdr:from>
      <xdr:col>5</xdr:col>
      <xdr:colOff>414867</xdr:colOff>
      <xdr:row>76</xdr:row>
      <xdr:rowOff>189770</xdr:rowOff>
    </xdr:from>
    <xdr:to>
      <xdr:col>7</xdr:col>
      <xdr:colOff>2685977</xdr:colOff>
      <xdr:row>91</xdr:row>
      <xdr:rowOff>50800</xdr:rowOff>
    </xdr:to>
    <xdr:graphicFrame macro="">
      <xdr:nvGraphicFramePr>
        <xdr:cNvPr id="16" name="Chart 15">
          <a:extLst>
            <a:ext uri="{FF2B5EF4-FFF2-40B4-BE49-F238E27FC236}">
              <a16:creationId xmlns:a16="http://schemas.microsoft.com/office/drawing/2014/main" id="{B991C8B9-721F-1DF8-93E5-0A99EEC55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394820</xdr:colOff>
      <xdr:row>93</xdr:row>
      <xdr:rowOff>29195</xdr:rowOff>
    </xdr:from>
    <xdr:to>
      <xdr:col>7</xdr:col>
      <xdr:colOff>2189655</xdr:colOff>
      <xdr:row>108</xdr:row>
      <xdr:rowOff>108986</xdr:rowOff>
    </xdr:to>
    <xdr:graphicFrame macro="">
      <xdr:nvGraphicFramePr>
        <xdr:cNvPr id="6" name="Chart 5">
          <a:extLst>
            <a:ext uri="{FF2B5EF4-FFF2-40B4-BE49-F238E27FC236}">
              <a16:creationId xmlns:a16="http://schemas.microsoft.com/office/drawing/2014/main" id="{7E3EB790-9530-F715-FCD4-B9ADA329A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1078769</xdr:colOff>
      <xdr:row>34</xdr:row>
      <xdr:rowOff>80871</xdr:rowOff>
    </xdr:from>
    <xdr:to>
      <xdr:col>7</xdr:col>
      <xdr:colOff>2700574</xdr:colOff>
      <xdr:row>45</xdr:row>
      <xdr:rowOff>94301</xdr:rowOff>
    </xdr:to>
    <xdr:graphicFrame macro="">
      <xdr:nvGraphicFramePr>
        <xdr:cNvPr id="12" name="Chart 11">
          <a:extLst>
            <a:ext uri="{FF2B5EF4-FFF2-40B4-BE49-F238E27FC236}">
              <a16:creationId xmlns:a16="http://schemas.microsoft.com/office/drawing/2014/main" id="{8C765624-799E-B0F9-6EB2-A253E0C7C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364942</xdr:colOff>
      <xdr:row>37</xdr:row>
      <xdr:rowOff>160574</xdr:rowOff>
    </xdr:from>
    <xdr:to>
      <xdr:col>6</xdr:col>
      <xdr:colOff>540114</xdr:colOff>
      <xdr:row>43</xdr:row>
      <xdr:rowOff>218965</xdr:rowOff>
    </xdr:to>
    <xdr:sp macro="" textlink="">
      <xdr:nvSpPr>
        <xdr:cNvPr id="13" name="Up-down Arrow 12">
          <a:extLst>
            <a:ext uri="{FF2B5EF4-FFF2-40B4-BE49-F238E27FC236}">
              <a16:creationId xmlns:a16="http://schemas.microsoft.com/office/drawing/2014/main" id="{34448497-A1A4-43AA-5E95-FADF8B920130}"/>
            </a:ext>
          </a:extLst>
        </xdr:cNvPr>
        <xdr:cNvSpPr/>
      </xdr:nvSpPr>
      <xdr:spPr>
        <a:xfrm>
          <a:off x="11167241" y="9371723"/>
          <a:ext cx="175172" cy="1547357"/>
        </a:xfrm>
        <a:prstGeom prst="upDownArrow">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189770</xdr:colOff>
      <xdr:row>35</xdr:row>
      <xdr:rowOff>233563</xdr:rowOff>
    </xdr:from>
    <xdr:to>
      <xdr:col>7</xdr:col>
      <xdr:colOff>2043678</xdr:colOff>
      <xdr:row>37</xdr:row>
      <xdr:rowOff>160575</xdr:rowOff>
    </xdr:to>
    <xdr:sp macro="" textlink="">
      <xdr:nvSpPr>
        <xdr:cNvPr id="17" name="Terminator 16">
          <a:extLst>
            <a:ext uri="{FF2B5EF4-FFF2-40B4-BE49-F238E27FC236}">
              <a16:creationId xmlns:a16="http://schemas.microsoft.com/office/drawing/2014/main" id="{B4442D52-B517-AEE5-3C91-953CA96686C8}"/>
            </a:ext>
          </a:extLst>
        </xdr:cNvPr>
        <xdr:cNvSpPr/>
      </xdr:nvSpPr>
      <xdr:spPr>
        <a:xfrm>
          <a:off x="12568621" y="8948391"/>
          <a:ext cx="1853908" cy="423333"/>
        </a:xfrm>
        <a:prstGeom prst="flowChartTerminator">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GB" sz="1600" b="1">
              <a:solidFill>
                <a:schemeClr val="tx1"/>
              </a:solidFill>
            </a:rPr>
            <a:t>After Covid</a:t>
          </a:r>
        </a:p>
      </xdr:txBody>
    </xdr:sp>
    <xdr:clientData/>
  </xdr:twoCellAnchor>
  <xdr:twoCellAnchor>
    <xdr:from>
      <xdr:col>5</xdr:col>
      <xdr:colOff>1094827</xdr:colOff>
      <xdr:row>35</xdr:row>
      <xdr:rowOff>210790</xdr:rowOff>
    </xdr:from>
    <xdr:to>
      <xdr:col>6</xdr:col>
      <xdr:colOff>35619</xdr:colOff>
      <xdr:row>37</xdr:row>
      <xdr:rowOff>137802</xdr:rowOff>
    </xdr:to>
    <xdr:sp macro="" textlink="">
      <xdr:nvSpPr>
        <xdr:cNvPr id="18" name="Terminator 17">
          <a:extLst>
            <a:ext uri="{FF2B5EF4-FFF2-40B4-BE49-F238E27FC236}">
              <a16:creationId xmlns:a16="http://schemas.microsoft.com/office/drawing/2014/main" id="{1DA46CF4-2B3B-7D4A-BC6D-D788B34D44DD}"/>
            </a:ext>
          </a:extLst>
        </xdr:cNvPr>
        <xdr:cNvSpPr/>
      </xdr:nvSpPr>
      <xdr:spPr>
        <a:xfrm>
          <a:off x="9269540" y="8925618"/>
          <a:ext cx="1568378" cy="423333"/>
        </a:xfrm>
        <a:prstGeom prst="flowChartTerminator">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GB" sz="1600" b="1">
              <a:solidFill>
                <a:schemeClr val="tx1"/>
              </a:solidFill>
            </a:rPr>
            <a:t>Before Covid</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17</xdr:col>
      <xdr:colOff>0</xdr:colOff>
      <xdr:row>1</xdr:row>
      <xdr:rowOff>0</xdr:rowOff>
    </xdr:from>
    <xdr:to>
      <xdr:col>18</xdr:col>
      <xdr:colOff>114300</xdr:colOff>
      <xdr:row>1</xdr:row>
      <xdr:rowOff>2350080</xdr:rowOff>
    </xdr:to>
    <xdr:pic>
      <xdr:nvPicPr>
        <xdr:cNvPr id="2" name="Picture 1">
          <a:extLst>
            <a:ext uri="{FF2B5EF4-FFF2-40B4-BE49-F238E27FC236}">
              <a16:creationId xmlns:a16="http://schemas.microsoft.com/office/drawing/2014/main" id="{8FA435F0-B94E-914F-B9A5-11F685588AB3}"/>
            </a:ext>
          </a:extLst>
        </xdr:cNvPr>
        <xdr:cNvPicPr>
          <a:picLocks noChangeAspect="1"/>
        </xdr:cNvPicPr>
      </xdr:nvPicPr>
      <xdr:blipFill>
        <a:blip xmlns:r="http://schemas.openxmlformats.org/officeDocument/2006/relationships" r:embed="rId1"/>
        <a:stretch>
          <a:fillRect/>
        </a:stretch>
      </xdr:blipFill>
      <xdr:spPr>
        <a:xfrm>
          <a:off x="28308300" y="241300"/>
          <a:ext cx="7772400" cy="2350080"/>
        </a:xfrm>
        <a:prstGeom prst="rect">
          <a:avLst/>
        </a:prstGeom>
      </xdr:spPr>
    </xdr:pic>
    <xdr:clientData/>
  </xdr:twoCellAnchor>
  <xdr:twoCellAnchor editAs="oneCell">
    <xdr:from>
      <xdr:col>2</xdr:col>
      <xdr:colOff>889000</xdr:colOff>
      <xdr:row>1</xdr:row>
      <xdr:rowOff>152401</xdr:rowOff>
    </xdr:from>
    <xdr:to>
      <xdr:col>2</xdr:col>
      <xdr:colOff>8661400</xdr:colOff>
      <xdr:row>1</xdr:row>
      <xdr:rowOff>2374901</xdr:rowOff>
    </xdr:to>
    <xdr:pic>
      <xdr:nvPicPr>
        <xdr:cNvPr id="3" name="Picture 2">
          <a:extLst>
            <a:ext uri="{FF2B5EF4-FFF2-40B4-BE49-F238E27FC236}">
              <a16:creationId xmlns:a16="http://schemas.microsoft.com/office/drawing/2014/main" id="{5DEFBCC9-36C7-D647-A9E0-070DC94C577D}"/>
            </a:ext>
          </a:extLst>
        </xdr:cNvPr>
        <xdr:cNvPicPr>
          <a:picLocks noChangeAspect="1"/>
        </xdr:cNvPicPr>
      </xdr:nvPicPr>
      <xdr:blipFill rotWithShape="1">
        <a:blip xmlns:r="http://schemas.openxmlformats.org/officeDocument/2006/relationships" r:embed="rId2"/>
        <a:srcRect t="32443" b="22851"/>
        <a:stretch/>
      </xdr:blipFill>
      <xdr:spPr>
        <a:xfrm>
          <a:off x="2794000" y="393701"/>
          <a:ext cx="7772400" cy="2222500"/>
        </a:xfrm>
        <a:prstGeom prst="rect">
          <a:avLst/>
        </a:prstGeom>
      </xdr:spPr>
    </xdr:pic>
    <xdr:clientData/>
  </xdr:twoCellAnchor>
  <xdr:twoCellAnchor>
    <xdr:from>
      <xdr:col>6</xdr:col>
      <xdr:colOff>495300</xdr:colOff>
      <xdr:row>0</xdr:row>
      <xdr:rowOff>25400</xdr:rowOff>
    </xdr:from>
    <xdr:to>
      <xdr:col>10</xdr:col>
      <xdr:colOff>266700</xdr:colOff>
      <xdr:row>2</xdr:row>
      <xdr:rowOff>50800</xdr:rowOff>
    </xdr:to>
    <xdr:graphicFrame macro="">
      <xdr:nvGraphicFramePr>
        <xdr:cNvPr id="5" name="Chart 4">
          <a:extLst>
            <a:ext uri="{FF2B5EF4-FFF2-40B4-BE49-F238E27FC236}">
              <a16:creationId xmlns:a16="http://schemas.microsoft.com/office/drawing/2014/main" id="{AD5A005D-BECB-0500-3A75-3697ABB43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846666</xdr:colOff>
      <xdr:row>39</xdr:row>
      <xdr:rowOff>74789</xdr:rowOff>
    </xdr:from>
    <xdr:to>
      <xdr:col>16</xdr:col>
      <xdr:colOff>395110</xdr:colOff>
      <xdr:row>50</xdr:row>
      <xdr:rowOff>179211</xdr:rowOff>
    </xdr:to>
    <xdr:graphicFrame macro="">
      <xdr:nvGraphicFramePr>
        <xdr:cNvPr id="2" name="Chart 1">
          <a:extLst>
            <a:ext uri="{FF2B5EF4-FFF2-40B4-BE49-F238E27FC236}">
              <a16:creationId xmlns:a16="http://schemas.microsoft.com/office/drawing/2014/main" id="{C08BD4EC-2CC3-5066-76C7-F4448CA9D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50800</xdr:colOff>
      <xdr:row>64</xdr:row>
      <xdr:rowOff>25400</xdr:rowOff>
    </xdr:from>
    <xdr:to>
      <xdr:col>10</xdr:col>
      <xdr:colOff>266700</xdr:colOff>
      <xdr:row>78</xdr:row>
      <xdr:rowOff>152400</xdr:rowOff>
    </xdr:to>
    <xdr:graphicFrame macro="">
      <xdr:nvGraphicFramePr>
        <xdr:cNvPr id="13" name="Chart 12">
          <a:extLst>
            <a:ext uri="{FF2B5EF4-FFF2-40B4-BE49-F238E27FC236}">
              <a16:creationId xmlns:a16="http://schemas.microsoft.com/office/drawing/2014/main" id="{ECFD85B1-E535-6331-7038-1056A175E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83</xdr:row>
      <xdr:rowOff>76200</xdr:rowOff>
    </xdr:from>
    <xdr:to>
      <xdr:col>8</xdr:col>
      <xdr:colOff>1130300</xdr:colOff>
      <xdr:row>94</xdr:row>
      <xdr:rowOff>165100</xdr:rowOff>
    </xdr:to>
    <xdr:graphicFrame macro="">
      <xdr:nvGraphicFramePr>
        <xdr:cNvPr id="16" name="Chart 15">
          <a:extLst>
            <a:ext uri="{FF2B5EF4-FFF2-40B4-BE49-F238E27FC236}">
              <a16:creationId xmlns:a16="http://schemas.microsoft.com/office/drawing/2014/main" id="{D81C90B4-BA74-A688-56ED-4F66BF98D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172063</xdr:colOff>
      <xdr:row>5</xdr:row>
      <xdr:rowOff>218495</xdr:rowOff>
    </xdr:from>
    <xdr:to>
      <xdr:col>62</xdr:col>
      <xdr:colOff>491613</xdr:colOff>
      <xdr:row>24</xdr:row>
      <xdr:rowOff>81935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10BEE10-D601-1E7B-7BA7-5D06397F6F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729983" y="1361495"/>
              <a:ext cx="10743710" cy="4222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81935</xdr:colOff>
      <xdr:row>61</xdr:row>
      <xdr:rowOff>109247</xdr:rowOff>
    </xdr:from>
    <xdr:to>
      <xdr:col>57</xdr:col>
      <xdr:colOff>518925</xdr:colOff>
      <xdr:row>77</xdr:row>
      <xdr:rowOff>191183</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8DD44A0F-B9B9-3528-003E-57FCE727AC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430055" y="14099567"/>
              <a:ext cx="10327750" cy="373953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1320800</xdr:colOff>
      <xdr:row>34</xdr:row>
      <xdr:rowOff>190500</xdr:rowOff>
    </xdr:from>
    <xdr:to>
      <xdr:col>11</xdr:col>
      <xdr:colOff>419100</xdr:colOff>
      <xdr:row>50</xdr:row>
      <xdr:rowOff>114300</xdr:rowOff>
    </xdr:to>
    <xdr:graphicFrame macro="">
      <xdr:nvGraphicFramePr>
        <xdr:cNvPr id="3" name="Chart 2">
          <a:extLst>
            <a:ext uri="{FF2B5EF4-FFF2-40B4-BE49-F238E27FC236}">
              <a16:creationId xmlns:a16="http://schemas.microsoft.com/office/drawing/2014/main" id="{FD20E17D-CE32-E25C-1001-44D016E3F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190500</xdr:rowOff>
    </xdr:from>
    <xdr:to>
      <xdr:col>5</xdr:col>
      <xdr:colOff>1485900</xdr:colOff>
      <xdr:row>27</xdr:row>
      <xdr:rowOff>114300</xdr:rowOff>
    </xdr:to>
    <xdr:graphicFrame macro="">
      <xdr:nvGraphicFramePr>
        <xdr:cNvPr id="4" name="Chart 3">
          <a:extLst>
            <a:ext uri="{FF2B5EF4-FFF2-40B4-BE49-F238E27FC236}">
              <a16:creationId xmlns:a16="http://schemas.microsoft.com/office/drawing/2014/main" id="{DC53D2BE-CBF6-0DB5-D22D-CDF77DD16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698500</xdr:colOff>
      <xdr:row>17</xdr:row>
      <xdr:rowOff>114300</xdr:rowOff>
    </xdr:from>
    <xdr:to>
      <xdr:col>21</xdr:col>
      <xdr:colOff>622300</xdr:colOff>
      <xdr:row>33</xdr:row>
      <xdr:rowOff>12700</xdr:rowOff>
    </xdr:to>
    <xdr:graphicFrame macro="">
      <xdr:nvGraphicFramePr>
        <xdr:cNvPr id="5" name="Chart 4">
          <a:extLst>
            <a:ext uri="{FF2B5EF4-FFF2-40B4-BE49-F238E27FC236}">
              <a16:creationId xmlns:a16="http://schemas.microsoft.com/office/drawing/2014/main" id="{24F02E97-559D-49EC-755A-A1BC7C487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9</xdr:row>
      <xdr:rowOff>165100</xdr:rowOff>
    </xdr:from>
    <xdr:to>
      <xdr:col>24</xdr:col>
      <xdr:colOff>812800</xdr:colOff>
      <xdr:row>24</xdr:row>
      <xdr:rowOff>203200</xdr:rowOff>
    </xdr:to>
    <xdr:graphicFrame macro="">
      <xdr:nvGraphicFramePr>
        <xdr:cNvPr id="6" name="Chart 5">
          <a:extLst>
            <a:ext uri="{FF2B5EF4-FFF2-40B4-BE49-F238E27FC236}">
              <a16:creationId xmlns:a16="http://schemas.microsoft.com/office/drawing/2014/main" id="{E279BFB4-C3EB-A048-A1AD-55CDBB41A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76200</xdr:colOff>
      <xdr:row>22</xdr:row>
      <xdr:rowOff>139700</xdr:rowOff>
    </xdr:from>
    <xdr:to>
      <xdr:col>13</xdr:col>
      <xdr:colOff>266700</xdr:colOff>
      <xdr:row>33</xdr:row>
      <xdr:rowOff>228600</xdr:rowOff>
    </xdr:to>
    <xdr:graphicFrame macro="">
      <xdr:nvGraphicFramePr>
        <xdr:cNvPr id="8" name="Chart 7">
          <a:extLst>
            <a:ext uri="{FF2B5EF4-FFF2-40B4-BE49-F238E27FC236}">
              <a16:creationId xmlns:a16="http://schemas.microsoft.com/office/drawing/2014/main" id="{A4C0FE3B-CC1F-DAA0-2F08-9F882125F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177800</xdr:colOff>
      <xdr:row>4</xdr:row>
      <xdr:rowOff>25400</xdr:rowOff>
    </xdr:from>
    <xdr:to>
      <xdr:col>15</xdr:col>
      <xdr:colOff>863600</xdr:colOff>
      <xdr:row>47</xdr:row>
      <xdr:rowOff>228600</xdr:rowOff>
    </xdr:to>
    <xdr:sp macro="" textlink="">
      <xdr:nvSpPr>
        <xdr:cNvPr id="2" name="TextBox 1">
          <a:extLst>
            <a:ext uri="{FF2B5EF4-FFF2-40B4-BE49-F238E27FC236}">
              <a16:creationId xmlns:a16="http://schemas.microsoft.com/office/drawing/2014/main" id="{EB908909-1709-6249-8A69-613292588E20}"/>
            </a:ext>
          </a:extLst>
        </xdr:cNvPr>
        <xdr:cNvSpPr txBox="1"/>
      </xdr:nvSpPr>
      <xdr:spPr>
        <a:xfrm>
          <a:off x="1143000" y="1041400"/>
          <a:ext cx="14198600" cy="11125200"/>
        </a:xfrm>
        <a:prstGeom prst="rect">
          <a:avLst/>
        </a:prstGeom>
        <a:solidFill>
          <a:schemeClr val="lt1"/>
        </a:solidFill>
        <a:ln w="3810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xdr:col>
      <xdr:colOff>533400</xdr:colOff>
      <xdr:row>5</xdr:row>
      <xdr:rowOff>50800</xdr:rowOff>
    </xdr:from>
    <xdr:to>
      <xdr:col>15</xdr:col>
      <xdr:colOff>431800</xdr:colOff>
      <xdr:row>8</xdr:row>
      <xdr:rowOff>139700</xdr:rowOff>
    </xdr:to>
    <xdr:sp macro="" textlink="">
      <xdr:nvSpPr>
        <xdr:cNvPr id="3" name="Round Diagonal Corner of Rectangle 2">
          <a:extLst>
            <a:ext uri="{FF2B5EF4-FFF2-40B4-BE49-F238E27FC236}">
              <a16:creationId xmlns:a16="http://schemas.microsoft.com/office/drawing/2014/main" id="{78E2D5B4-4BC4-564B-9571-06B1CF072999}"/>
            </a:ext>
          </a:extLst>
        </xdr:cNvPr>
        <xdr:cNvSpPr/>
      </xdr:nvSpPr>
      <xdr:spPr>
        <a:xfrm>
          <a:off x="1498600" y="1320800"/>
          <a:ext cx="13411200" cy="850900"/>
        </a:xfrm>
        <a:custGeom>
          <a:avLst/>
          <a:gdLst>
            <a:gd name="connsiteX0" fmla="*/ 141820 w 13411200"/>
            <a:gd name="connsiteY0" fmla="*/ 0 h 850900"/>
            <a:gd name="connsiteX1" fmla="*/ 718750 w 13411200"/>
            <a:gd name="connsiteY1" fmla="*/ 0 h 850900"/>
            <a:gd name="connsiteX2" fmla="*/ 1295679 w 13411200"/>
            <a:gd name="connsiteY2" fmla="*/ 0 h 850900"/>
            <a:gd name="connsiteX3" fmla="*/ 2005302 w 13411200"/>
            <a:gd name="connsiteY3" fmla="*/ 0 h 850900"/>
            <a:gd name="connsiteX4" fmla="*/ 2847620 w 13411200"/>
            <a:gd name="connsiteY4" fmla="*/ 0 h 850900"/>
            <a:gd name="connsiteX5" fmla="*/ 3557243 w 13411200"/>
            <a:gd name="connsiteY5" fmla="*/ 0 h 850900"/>
            <a:gd name="connsiteX6" fmla="*/ 4399560 w 13411200"/>
            <a:gd name="connsiteY6" fmla="*/ 0 h 850900"/>
            <a:gd name="connsiteX7" fmla="*/ 5109184 w 13411200"/>
            <a:gd name="connsiteY7" fmla="*/ 0 h 850900"/>
            <a:gd name="connsiteX8" fmla="*/ 5420726 w 13411200"/>
            <a:gd name="connsiteY8" fmla="*/ 0 h 850900"/>
            <a:gd name="connsiteX9" fmla="*/ 6130349 w 13411200"/>
            <a:gd name="connsiteY9" fmla="*/ 0 h 850900"/>
            <a:gd name="connsiteX10" fmla="*/ 6574585 w 13411200"/>
            <a:gd name="connsiteY10" fmla="*/ 0 h 850900"/>
            <a:gd name="connsiteX11" fmla="*/ 6886127 w 13411200"/>
            <a:gd name="connsiteY11" fmla="*/ 0 h 850900"/>
            <a:gd name="connsiteX12" fmla="*/ 7064975 w 13411200"/>
            <a:gd name="connsiteY12" fmla="*/ 0 h 850900"/>
            <a:gd name="connsiteX13" fmla="*/ 7376517 w 13411200"/>
            <a:gd name="connsiteY13" fmla="*/ 0 h 850900"/>
            <a:gd name="connsiteX14" fmla="*/ 7688059 w 13411200"/>
            <a:gd name="connsiteY14" fmla="*/ 0 h 850900"/>
            <a:gd name="connsiteX15" fmla="*/ 8264988 w 13411200"/>
            <a:gd name="connsiteY15" fmla="*/ 0 h 850900"/>
            <a:gd name="connsiteX16" fmla="*/ 8841918 w 13411200"/>
            <a:gd name="connsiteY16" fmla="*/ 0 h 850900"/>
            <a:gd name="connsiteX17" fmla="*/ 9286154 w 13411200"/>
            <a:gd name="connsiteY17" fmla="*/ 0 h 850900"/>
            <a:gd name="connsiteX18" fmla="*/ 10128471 w 13411200"/>
            <a:gd name="connsiteY18" fmla="*/ 0 h 850900"/>
            <a:gd name="connsiteX19" fmla="*/ 10440013 w 13411200"/>
            <a:gd name="connsiteY19" fmla="*/ 0 h 850900"/>
            <a:gd name="connsiteX20" fmla="*/ 11282330 w 13411200"/>
            <a:gd name="connsiteY20" fmla="*/ 0 h 850900"/>
            <a:gd name="connsiteX21" fmla="*/ 11593872 w 13411200"/>
            <a:gd name="connsiteY21" fmla="*/ 0 h 850900"/>
            <a:gd name="connsiteX22" fmla="*/ 12303495 w 13411200"/>
            <a:gd name="connsiteY22" fmla="*/ 0 h 850900"/>
            <a:gd name="connsiteX23" fmla="*/ 13411200 w 13411200"/>
            <a:gd name="connsiteY23" fmla="*/ 0 h 850900"/>
            <a:gd name="connsiteX24" fmla="*/ 13411200 w 13411200"/>
            <a:gd name="connsiteY24" fmla="*/ 0 h 850900"/>
            <a:gd name="connsiteX25" fmla="*/ 13411200 w 13411200"/>
            <a:gd name="connsiteY25" fmla="*/ 333268 h 850900"/>
            <a:gd name="connsiteX26" fmla="*/ 13411200 w 13411200"/>
            <a:gd name="connsiteY26" fmla="*/ 709080 h 850900"/>
            <a:gd name="connsiteX27" fmla="*/ 13269380 w 13411200"/>
            <a:gd name="connsiteY27" fmla="*/ 850900 h 850900"/>
            <a:gd name="connsiteX28" fmla="*/ 12692450 w 13411200"/>
            <a:gd name="connsiteY28" fmla="*/ 850900 h 850900"/>
            <a:gd name="connsiteX29" fmla="*/ 12115521 w 13411200"/>
            <a:gd name="connsiteY29" fmla="*/ 850900 h 850900"/>
            <a:gd name="connsiteX30" fmla="*/ 11803979 w 13411200"/>
            <a:gd name="connsiteY30" fmla="*/ 850900 h 850900"/>
            <a:gd name="connsiteX31" fmla="*/ 11094356 w 13411200"/>
            <a:gd name="connsiteY31" fmla="*/ 850900 h 850900"/>
            <a:gd name="connsiteX32" fmla="*/ 10252038 w 13411200"/>
            <a:gd name="connsiteY32" fmla="*/ 850900 h 850900"/>
            <a:gd name="connsiteX33" fmla="*/ 9807803 w 13411200"/>
            <a:gd name="connsiteY33" fmla="*/ 850900 h 850900"/>
            <a:gd name="connsiteX34" fmla="*/ 8965485 w 13411200"/>
            <a:gd name="connsiteY34" fmla="*/ 850900 h 850900"/>
            <a:gd name="connsiteX35" fmla="*/ 8388556 w 13411200"/>
            <a:gd name="connsiteY35" fmla="*/ 850900 h 850900"/>
            <a:gd name="connsiteX36" fmla="*/ 7546239 w 13411200"/>
            <a:gd name="connsiteY36" fmla="*/ 850900 h 850900"/>
            <a:gd name="connsiteX37" fmla="*/ 6703922 w 13411200"/>
            <a:gd name="connsiteY37" fmla="*/ 850900 h 850900"/>
            <a:gd name="connsiteX38" fmla="*/ 6392380 w 13411200"/>
            <a:gd name="connsiteY38" fmla="*/ 850900 h 850900"/>
            <a:gd name="connsiteX39" fmla="*/ 5948144 w 13411200"/>
            <a:gd name="connsiteY39" fmla="*/ 850900 h 850900"/>
            <a:gd name="connsiteX40" fmla="*/ 5371214 w 13411200"/>
            <a:gd name="connsiteY40" fmla="*/ 850900 h 850900"/>
            <a:gd name="connsiteX41" fmla="*/ 4794285 w 13411200"/>
            <a:gd name="connsiteY41" fmla="*/ 850900 h 850900"/>
            <a:gd name="connsiteX42" fmla="*/ 4084661 w 13411200"/>
            <a:gd name="connsiteY42" fmla="*/ 850900 h 850900"/>
            <a:gd name="connsiteX43" fmla="*/ 3773119 w 13411200"/>
            <a:gd name="connsiteY43" fmla="*/ 850900 h 850900"/>
            <a:gd name="connsiteX44" fmla="*/ 3461577 w 13411200"/>
            <a:gd name="connsiteY44" fmla="*/ 850900 h 850900"/>
            <a:gd name="connsiteX45" fmla="*/ 2619260 w 13411200"/>
            <a:gd name="connsiteY45" fmla="*/ 850900 h 850900"/>
            <a:gd name="connsiteX46" fmla="*/ 1776943 w 13411200"/>
            <a:gd name="connsiteY46" fmla="*/ 850900 h 850900"/>
            <a:gd name="connsiteX47" fmla="*/ 1200013 w 13411200"/>
            <a:gd name="connsiteY47" fmla="*/ 850900 h 850900"/>
            <a:gd name="connsiteX48" fmla="*/ 1021165 w 13411200"/>
            <a:gd name="connsiteY48" fmla="*/ 850900 h 850900"/>
            <a:gd name="connsiteX49" fmla="*/ 842317 w 13411200"/>
            <a:gd name="connsiteY49" fmla="*/ 850900 h 850900"/>
            <a:gd name="connsiteX50" fmla="*/ 0 w 13411200"/>
            <a:gd name="connsiteY50" fmla="*/ 850900 h 850900"/>
            <a:gd name="connsiteX51" fmla="*/ 0 w 13411200"/>
            <a:gd name="connsiteY51" fmla="*/ 850900 h 850900"/>
            <a:gd name="connsiteX52" fmla="*/ 0 w 13411200"/>
            <a:gd name="connsiteY52" fmla="*/ 503451 h 850900"/>
            <a:gd name="connsiteX53" fmla="*/ 0 w 13411200"/>
            <a:gd name="connsiteY53" fmla="*/ 141820 h 850900"/>
            <a:gd name="connsiteX54" fmla="*/ 141820 w 13411200"/>
            <a:gd name="connsiteY54" fmla="*/ 0 h 8509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Lst>
          <a:rect l="l" t="t" r="r" b="b"/>
          <a:pathLst>
            <a:path w="13411200" h="850900" fill="none" extrusionOk="0">
              <a:moveTo>
                <a:pt x="141820" y="0"/>
              </a:moveTo>
              <a:cubicBezTo>
                <a:pt x="326590" y="-5421"/>
                <a:pt x="571777" y="39319"/>
                <a:pt x="718750" y="0"/>
              </a:cubicBezTo>
              <a:cubicBezTo>
                <a:pt x="865723" y="-39319"/>
                <a:pt x="1026720" y="35583"/>
                <a:pt x="1295679" y="0"/>
              </a:cubicBezTo>
              <a:cubicBezTo>
                <a:pt x="1564638" y="-35583"/>
                <a:pt x="1677388" y="27423"/>
                <a:pt x="2005302" y="0"/>
              </a:cubicBezTo>
              <a:cubicBezTo>
                <a:pt x="2333216" y="-27423"/>
                <a:pt x="2543157" y="59036"/>
                <a:pt x="2847620" y="0"/>
              </a:cubicBezTo>
              <a:cubicBezTo>
                <a:pt x="3152083" y="-59036"/>
                <a:pt x="3324278" y="83487"/>
                <a:pt x="3557243" y="0"/>
              </a:cubicBezTo>
              <a:cubicBezTo>
                <a:pt x="3790208" y="-83487"/>
                <a:pt x="3991763" y="30580"/>
                <a:pt x="4399560" y="0"/>
              </a:cubicBezTo>
              <a:cubicBezTo>
                <a:pt x="4807357" y="-30580"/>
                <a:pt x="4797101" y="18409"/>
                <a:pt x="5109184" y="0"/>
              </a:cubicBezTo>
              <a:cubicBezTo>
                <a:pt x="5421267" y="-18409"/>
                <a:pt x="5345288" y="26713"/>
                <a:pt x="5420726" y="0"/>
              </a:cubicBezTo>
              <a:cubicBezTo>
                <a:pt x="5496164" y="-26713"/>
                <a:pt x="5911905" y="14999"/>
                <a:pt x="6130349" y="0"/>
              </a:cubicBezTo>
              <a:cubicBezTo>
                <a:pt x="6348793" y="-14999"/>
                <a:pt x="6455992" y="49654"/>
                <a:pt x="6574585" y="0"/>
              </a:cubicBezTo>
              <a:cubicBezTo>
                <a:pt x="6693178" y="-49654"/>
                <a:pt x="6809149" y="17570"/>
                <a:pt x="6886127" y="0"/>
              </a:cubicBezTo>
              <a:cubicBezTo>
                <a:pt x="6963105" y="-17570"/>
                <a:pt x="7010432" y="10596"/>
                <a:pt x="7064975" y="0"/>
              </a:cubicBezTo>
              <a:cubicBezTo>
                <a:pt x="7119518" y="-10596"/>
                <a:pt x="7287390" y="22815"/>
                <a:pt x="7376517" y="0"/>
              </a:cubicBezTo>
              <a:cubicBezTo>
                <a:pt x="7465644" y="-22815"/>
                <a:pt x="7561991" y="31703"/>
                <a:pt x="7688059" y="0"/>
              </a:cubicBezTo>
              <a:cubicBezTo>
                <a:pt x="7814127" y="-31703"/>
                <a:pt x="8050844" y="34282"/>
                <a:pt x="8264988" y="0"/>
              </a:cubicBezTo>
              <a:cubicBezTo>
                <a:pt x="8479132" y="-34282"/>
                <a:pt x="8574416" y="24959"/>
                <a:pt x="8841918" y="0"/>
              </a:cubicBezTo>
              <a:cubicBezTo>
                <a:pt x="9109420" y="-24959"/>
                <a:pt x="9109450" y="31066"/>
                <a:pt x="9286154" y="0"/>
              </a:cubicBezTo>
              <a:cubicBezTo>
                <a:pt x="9462858" y="-31066"/>
                <a:pt x="9769044" y="4223"/>
                <a:pt x="10128471" y="0"/>
              </a:cubicBezTo>
              <a:cubicBezTo>
                <a:pt x="10487898" y="-4223"/>
                <a:pt x="10293935" y="37381"/>
                <a:pt x="10440013" y="0"/>
              </a:cubicBezTo>
              <a:cubicBezTo>
                <a:pt x="10586091" y="-37381"/>
                <a:pt x="10886226" y="99891"/>
                <a:pt x="11282330" y="0"/>
              </a:cubicBezTo>
              <a:cubicBezTo>
                <a:pt x="11678434" y="-99891"/>
                <a:pt x="11449691" y="25036"/>
                <a:pt x="11593872" y="0"/>
              </a:cubicBezTo>
              <a:cubicBezTo>
                <a:pt x="11738053" y="-25036"/>
                <a:pt x="12067204" y="5432"/>
                <a:pt x="12303495" y="0"/>
              </a:cubicBezTo>
              <a:cubicBezTo>
                <a:pt x="12539786" y="-5432"/>
                <a:pt x="13139948" y="98587"/>
                <a:pt x="13411200" y="0"/>
              </a:cubicBezTo>
              <a:lnTo>
                <a:pt x="13411200" y="0"/>
              </a:lnTo>
              <a:cubicBezTo>
                <a:pt x="13444126" y="100854"/>
                <a:pt x="13373965" y="206213"/>
                <a:pt x="13411200" y="333268"/>
              </a:cubicBezTo>
              <a:cubicBezTo>
                <a:pt x="13448435" y="460323"/>
                <a:pt x="13400764" y="559080"/>
                <a:pt x="13411200" y="709080"/>
              </a:cubicBezTo>
              <a:cubicBezTo>
                <a:pt x="13397953" y="793585"/>
                <a:pt x="13330766" y="854593"/>
                <a:pt x="13269380" y="850900"/>
              </a:cubicBezTo>
              <a:cubicBezTo>
                <a:pt x="13111330" y="883285"/>
                <a:pt x="12846453" y="792848"/>
                <a:pt x="12692450" y="850900"/>
              </a:cubicBezTo>
              <a:cubicBezTo>
                <a:pt x="12538447" y="908952"/>
                <a:pt x="12280547" y="829220"/>
                <a:pt x="12115521" y="850900"/>
              </a:cubicBezTo>
              <a:cubicBezTo>
                <a:pt x="11950495" y="872580"/>
                <a:pt x="11946453" y="842244"/>
                <a:pt x="11803979" y="850900"/>
              </a:cubicBezTo>
              <a:cubicBezTo>
                <a:pt x="11661505" y="859556"/>
                <a:pt x="11354363" y="770619"/>
                <a:pt x="11094356" y="850900"/>
              </a:cubicBezTo>
              <a:cubicBezTo>
                <a:pt x="10834349" y="931181"/>
                <a:pt x="10640679" y="759516"/>
                <a:pt x="10252038" y="850900"/>
              </a:cubicBezTo>
              <a:cubicBezTo>
                <a:pt x="9863397" y="942284"/>
                <a:pt x="10011183" y="839818"/>
                <a:pt x="9807803" y="850900"/>
              </a:cubicBezTo>
              <a:cubicBezTo>
                <a:pt x="9604424" y="861982"/>
                <a:pt x="9235714" y="821437"/>
                <a:pt x="8965485" y="850900"/>
              </a:cubicBezTo>
              <a:cubicBezTo>
                <a:pt x="8695256" y="880363"/>
                <a:pt x="8627553" y="837068"/>
                <a:pt x="8388556" y="850900"/>
              </a:cubicBezTo>
              <a:cubicBezTo>
                <a:pt x="8149559" y="864732"/>
                <a:pt x="7927082" y="778170"/>
                <a:pt x="7546239" y="850900"/>
              </a:cubicBezTo>
              <a:cubicBezTo>
                <a:pt x="7165396" y="923630"/>
                <a:pt x="6915284" y="832068"/>
                <a:pt x="6703922" y="850900"/>
              </a:cubicBezTo>
              <a:cubicBezTo>
                <a:pt x="6492560" y="869732"/>
                <a:pt x="6523767" y="840492"/>
                <a:pt x="6392380" y="850900"/>
              </a:cubicBezTo>
              <a:cubicBezTo>
                <a:pt x="6260993" y="861308"/>
                <a:pt x="6134751" y="848892"/>
                <a:pt x="5948144" y="850900"/>
              </a:cubicBezTo>
              <a:cubicBezTo>
                <a:pt x="5761537" y="852908"/>
                <a:pt x="5538102" y="787988"/>
                <a:pt x="5371214" y="850900"/>
              </a:cubicBezTo>
              <a:cubicBezTo>
                <a:pt x="5204326" y="913812"/>
                <a:pt x="4940389" y="798065"/>
                <a:pt x="4794285" y="850900"/>
              </a:cubicBezTo>
              <a:cubicBezTo>
                <a:pt x="4648181" y="903735"/>
                <a:pt x="4261908" y="774650"/>
                <a:pt x="4084661" y="850900"/>
              </a:cubicBezTo>
              <a:cubicBezTo>
                <a:pt x="3907414" y="927150"/>
                <a:pt x="3892590" y="840901"/>
                <a:pt x="3773119" y="850900"/>
              </a:cubicBezTo>
              <a:cubicBezTo>
                <a:pt x="3653648" y="860899"/>
                <a:pt x="3543805" y="841942"/>
                <a:pt x="3461577" y="850900"/>
              </a:cubicBezTo>
              <a:cubicBezTo>
                <a:pt x="3379349" y="859858"/>
                <a:pt x="2849770" y="817596"/>
                <a:pt x="2619260" y="850900"/>
              </a:cubicBezTo>
              <a:cubicBezTo>
                <a:pt x="2388750" y="884204"/>
                <a:pt x="2116740" y="777905"/>
                <a:pt x="1776943" y="850900"/>
              </a:cubicBezTo>
              <a:cubicBezTo>
                <a:pt x="1437146" y="923895"/>
                <a:pt x="1316772" y="849228"/>
                <a:pt x="1200013" y="850900"/>
              </a:cubicBezTo>
              <a:cubicBezTo>
                <a:pt x="1083254" y="852572"/>
                <a:pt x="1062566" y="837377"/>
                <a:pt x="1021165" y="850900"/>
              </a:cubicBezTo>
              <a:cubicBezTo>
                <a:pt x="979764" y="864423"/>
                <a:pt x="921045" y="834993"/>
                <a:pt x="842317" y="850900"/>
              </a:cubicBezTo>
              <a:cubicBezTo>
                <a:pt x="763589" y="866807"/>
                <a:pt x="392600" y="770361"/>
                <a:pt x="0" y="850900"/>
              </a:cubicBezTo>
              <a:lnTo>
                <a:pt x="0" y="850900"/>
              </a:lnTo>
              <a:cubicBezTo>
                <a:pt x="-35522" y="694158"/>
                <a:pt x="22294" y="638793"/>
                <a:pt x="0" y="503451"/>
              </a:cubicBezTo>
              <a:cubicBezTo>
                <a:pt x="-22294" y="368109"/>
                <a:pt x="33941" y="300420"/>
                <a:pt x="0" y="141820"/>
              </a:cubicBezTo>
              <a:cubicBezTo>
                <a:pt x="-16655" y="72910"/>
                <a:pt x="64368" y="-2945"/>
                <a:pt x="141820" y="0"/>
              </a:cubicBezTo>
              <a:close/>
            </a:path>
            <a:path w="13411200" h="850900" stroke="0" extrusionOk="0">
              <a:moveTo>
                <a:pt x="141820" y="0"/>
              </a:moveTo>
              <a:cubicBezTo>
                <a:pt x="288721" y="-10226"/>
                <a:pt x="390483" y="18182"/>
                <a:pt x="586056" y="0"/>
              </a:cubicBezTo>
              <a:cubicBezTo>
                <a:pt x="781629" y="-18182"/>
                <a:pt x="726136" y="13974"/>
                <a:pt x="764904" y="0"/>
              </a:cubicBezTo>
              <a:cubicBezTo>
                <a:pt x="803672" y="-13974"/>
                <a:pt x="1321185" y="52292"/>
                <a:pt x="1607221" y="0"/>
              </a:cubicBezTo>
              <a:cubicBezTo>
                <a:pt x="1893257" y="-52292"/>
                <a:pt x="1908510" y="28149"/>
                <a:pt x="2051457" y="0"/>
              </a:cubicBezTo>
              <a:cubicBezTo>
                <a:pt x="2194404" y="-28149"/>
                <a:pt x="2389292" y="47173"/>
                <a:pt x="2495693" y="0"/>
              </a:cubicBezTo>
              <a:cubicBezTo>
                <a:pt x="2602094" y="-47173"/>
                <a:pt x="2932637" y="31918"/>
                <a:pt x="3338010" y="0"/>
              </a:cubicBezTo>
              <a:cubicBezTo>
                <a:pt x="3743383" y="-31918"/>
                <a:pt x="3574551" y="5624"/>
                <a:pt x="3649552" y="0"/>
              </a:cubicBezTo>
              <a:cubicBezTo>
                <a:pt x="3724553" y="-5624"/>
                <a:pt x="4206822" y="81512"/>
                <a:pt x="4491869" y="0"/>
              </a:cubicBezTo>
              <a:cubicBezTo>
                <a:pt x="4776916" y="-81512"/>
                <a:pt x="4922676" y="37577"/>
                <a:pt x="5334186" y="0"/>
              </a:cubicBezTo>
              <a:cubicBezTo>
                <a:pt x="5745696" y="-37577"/>
                <a:pt x="5746391" y="3361"/>
                <a:pt x="5911116" y="0"/>
              </a:cubicBezTo>
              <a:cubicBezTo>
                <a:pt x="6075841" y="-3361"/>
                <a:pt x="6549613" y="88152"/>
                <a:pt x="6753433" y="0"/>
              </a:cubicBezTo>
              <a:cubicBezTo>
                <a:pt x="6957253" y="-88152"/>
                <a:pt x="7026683" y="52087"/>
                <a:pt x="7197669" y="0"/>
              </a:cubicBezTo>
              <a:cubicBezTo>
                <a:pt x="7368655" y="-52087"/>
                <a:pt x="7484781" y="43399"/>
                <a:pt x="7641904" y="0"/>
              </a:cubicBezTo>
              <a:cubicBezTo>
                <a:pt x="7799028" y="-43399"/>
                <a:pt x="8090052" y="33903"/>
                <a:pt x="8351528" y="0"/>
              </a:cubicBezTo>
              <a:cubicBezTo>
                <a:pt x="8613004" y="-33903"/>
                <a:pt x="8652583" y="10950"/>
                <a:pt x="8795763" y="0"/>
              </a:cubicBezTo>
              <a:cubicBezTo>
                <a:pt x="8938944" y="-10950"/>
                <a:pt x="9279652" y="78182"/>
                <a:pt x="9638081" y="0"/>
              </a:cubicBezTo>
              <a:cubicBezTo>
                <a:pt x="9996510" y="-78182"/>
                <a:pt x="10178111" y="85682"/>
                <a:pt x="10480398" y="0"/>
              </a:cubicBezTo>
              <a:cubicBezTo>
                <a:pt x="10782685" y="-85682"/>
                <a:pt x="10882876" y="1042"/>
                <a:pt x="11057327" y="0"/>
              </a:cubicBezTo>
              <a:cubicBezTo>
                <a:pt x="11231778" y="-1042"/>
                <a:pt x="11389214" y="157"/>
                <a:pt x="11501563" y="0"/>
              </a:cubicBezTo>
              <a:cubicBezTo>
                <a:pt x="11613912" y="-157"/>
                <a:pt x="11620958" y="7165"/>
                <a:pt x="11680411" y="0"/>
              </a:cubicBezTo>
              <a:cubicBezTo>
                <a:pt x="11739864" y="-7165"/>
                <a:pt x="11863689" y="27157"/>
                <a:pt x="11991953" y="0"/>
              </a:cubicBezTo>
              <a:cubicBezTo>
                <a:pt x="12120217" y="-27157"/>
                <a:pt x="12226370" y="8887"/>
                <a:pt x="12303495" y="0"/>
              </a:cubicBezTo>
              <a:cubicBezTo>
                <a:pt x="12380620" y="-8887"/>
                <a:pt x="12623950" y="9406"/>
                <a:pt x="12747731" y="0"/>
              </a:cubicBezTo>
              <a:cubicBezTo>
                <a:pt x="12871512" y="-9406"/>
                <a:pt x="13187745" y="54227"/>
                <a:pt x="13411200" y="0"/>
              </a:cubicBezTo>
              <a:lnTo>
                <a:pt x="13411200" y="0"/>
              </a:lnTo>
              <a:cubicBezTo>
                <a:pt x="13430098" y="75755"/>
                <a:pt x="13402159" y="260435"/>
                <a:pt x="13411200" y="354540"/>
              </a:cubicBezTo>
              <a:cubicBezTo>
                <a:pt x="13420241" y="448645"/>
                <a:pt x="13380790" y="568395"/>
                <a:pt x="13411200" y="709080"/>
              </a:cubicBezTo>
              <a:cubicBezTo>
                <a:pt x="13406153" y="802646"/>
                <a:pt x="13346098" y="854127"/>
                <a:pt x="13269380" y="850900"/>
              </a:cubicBezTo>
              <a:cubicBezTo>
                <a:pt x="13102496" y="852951"/>
                <a:pt x="12727607" y="819345"/>
                <a:pt x="12559757" y="850900"/>
              </a:cubicBezTo>
              <a:cubicBezTo>
                <a:pt x="12391907" y="882455"/>
                <a:pt x="12438745" y="848778"/>
                <a:pt x="12380908" y="850900"/>
              </a:cubicBezTo>
              <a:cubicBezTo>
                <a:pt x="12323071" y="853022"/>
                <a:pt x="12128488" y="800145"/>
                <a:pt x="11936673" y="850900"/>
              </a:cubicBezTo>
              <a:cubicBezTo>
                <a:pt x="11744858" y="901655"/>
                <a:pt x="11479324" y="751360"/>
                <a:pt x="11094356" y="850900"/>
              </a:cubicBezTo>
              <a:cubicBezTo>
                <a:pt x="10709388" y="950440"/>
                <a:pt x="10803553" y="839569"/>
                <a:pt x="10517426" y="850900"/>
              </a:cubicBezTo>
              <a:cubicBezTo>
                <a:pt x="10231299" y="862231"/>
                <a:pt x="10104001" y="841124"/>
                <a:pt x="9807803" y="850900"/>
              </a:cubicBezTo>
              <a:cubicBezTo>
                <a:pt x="9511605" y="860676"/>
                <a:pt x="9516798" y="816648"/>
                <a:pt x="9363567" y="850900"/>
              </a:cubicBezTo>
              <a:cubicBezTo>
                <a:pt x="9210336" y="885152"/>
                <a:pt x="8902077" y="787767"/>
                <a:pt x="8786637" y="850900"/>
              </a:cubicBezTo>
              <a:cubicBezTo>
                <a:pt x="8671197" y="914033"/>
                <a:pt x="8355675" y="808818"/>
                <a:pt x="7944320" y="850900"/>
              </a:cubicBezTo>
              <a:cubicBezTo>
                <a:pt x="7532965" y="892982"/>
                <a:pt x="7775115" y="850292"/>
                <a:pt x="7632778" y="850900"/>
              </a:cubicBezTo>
              <a:cubicBezTo>
                <a:pt x="7490441" y="851508"/>
                <a:pt x="7200429" y="813444"/>
                <a:pt x="6923155" y="850900"/>
              </a:cubicBezTo>
              <a:cubicBezTo>
                <a:pt x="6645881" y="888356"/>
                <a:pt x="6764791" y="824559"/>
                <a:pt x="6611613" y="850900"/>
              </a:cubicBezTo>
              <a:cubicBezTo>
                <a:pt x="6458435" y="877241"/>
                <a:pt x="6183210" y="799993"/>
                <a:pt x="6034683" y="850900"/>
              </a:cubicBezTo>
              <a:cubicBezTo>
                <a:pt x="5886156" y="901807"/>
                <a:pt x="5628247" y="812208"/>
                <a:pt x="5325060" y="850900"/>
              </a:cubicBezTo>
              <a:cubicBezTo>
                <a:pt x="5021873" y="889592"/>
                <a:pt x="5196400" y="848831"/>
                <a:pt x="5146212" y="850900"/>
              </a:cubicBezTo>
              <a:cubicBezTo>
                <a:pt x="5096024" y="852969"/>
                <a:pt x="5045148" y="836564"/>
                <a:pt x="4967364" y="850900"/>
              </a:cubicBezTo>
              <a:cubicBezTo>
                <a:pt x="4889580" y="865236"/>
                <a:pt x="4385422" y="803848"/>
                <a:pt x="4125046" y="850900"/>
              </a:cubicBezTo>
              <a:cubicBezTo>
                <a:pt x="3864670" y="897952"/>
                <a:pt x="3804724" y="848619"/>
                <a:pt x="3548117" y="850900"/>
              </a:cubicBezTo>
              <a:cubicBezTo>
                <a:pt x="3291510" y="853181"/>
                <a:pt x="3448883" y="843237"/>
                <a:pt x="3369269" y="850900"/>
              </a:cubicBezTo>
              <a:cubicBezTo>
                <a:pt x="3289655" y="858563"/>
                <a:pt x="2945247" y="815023"/>
                <a:pt x="2792339" y="850900"/>
              </a:cubicBezTo>
              <a:cubicBezTo>
                <a:pt x="2639431" y="886777"/>
                <a:pt x="2186014" y="793202"/>
                <a:pt x="1950022" y="850900"/>
              </a:cubicBezTo>
              <a:cubicBezTo>
                <a:pt x="1714030" y="908598"/>
                <a:pt x="1595265" y="808706"/>
                <a:pt x="1505786" y="850900"/>
              </a:cubicBezTo>
              <a:cubicBezTo>
                <a:pt x="1416307" y="893094"/>
                <a:pt x="1197131" y="810550"/>
                <a:pt x="1061550" y="850900"/>
              </a:cubicBezTo>
              <a:cubicBezTo>
                <a:pt x="925969" y="891250"/>
                <a:pt x="388526" y="789448"/>
                <a:pt x="0" y="850900"/>
              </a:cubicBezTo>
              <a:lnTo>
                <a:pt x="0" y="850900"/>
              </a:lnTo>
              <a:cubicBezTo>
                <a:pt x="-40729" y="730788"/>
                <a:pt x="1741" y="643234"/>
                <a:pt x="0" y="489269"/>
              </a:cubicBezTo>
              <a:cubicBezTo>
                <a:pt x="-1741" y="335304"/>
                <a:pt x="5059" y="279133"/>
                <a:pt x="0" y="141820"/>
              </a:cubicBezTo>
              <a:cubicBezTo>
                <a:pt x="3135" y="51361"/>
                <a:pt x="65880" y="-8959"/>
                <a:pt x="141820" y="0"/>
              </a:cubicBezTo>
              <a:close/>
            </a:path>
          </a:pathLst>
        </a:custGeom>
        <a:ln w="57150">
          <a:extLst>
            <a:ext uri="{C807C97D-BFC1-408E-A445-0C87EB9F89A2}">
              <ask:lineSketchStyleProps xmlns:ask="http://schemas.microsoft.com/office/drawing/2018/sketchyshapes" sd="1219033472">
                <a:prstGeom prst="round2DiagRect">
                  <a:avLst/>
                </a:prstGeom>
                <ask:type>
                  <ask:lineSketchScribble/>
                </ask:type>
              </ask:lineSketchStyleProps>
            </a:ext>
          </a:extLs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GB" sz="3600" b="1" cap="none" spc="0">
              <a:ln w="0"/>
              <a:solidFill>
                <a:schemeClr val="tx1"/>
              </a:solidFill>
              <a:effectLst>
                <a:outerShdw blurRad="38100" dist="19050" dir="2700000" algn="tl" rotWithShape="0">
                  <a:schemeClr val="dk1">
                    <a:alpha val="40000"/>
                  </a:schemeClr>
                </a:outerShdw>
              </a:effectLst>
            </a:rPr>
            <a:t>India - CPI</a:t>
          </a:r>
          <a:r>
            <a:rPr lang="en-GB" sz="3600" b="1" cap="none" spc="0" baseline="0">
              <a:ln w="0"/>
              <a:solidFill>
                <a:schemeClr val="tx1"/>
              </a:solidFill>
              <a:effectLst>
                <a:outerShdw blurRad="38100" dist="19050" dir="2700000" algn="tl" rotWithShape="0">
                  <a:schemeClr val="dk1">
                    <a:alpha val="40000"/>
                  </a:schemeClr>
                </a:outerShdw>
              </a:effectLst>
            </a:rPr>
            <a:t> Inflation Study</a:t>
          </a:r>
          <a:endParaRPr lang="en-GB" sz="3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571500</xdr:colOff>
      <xdr:row>9</xdr:row>
      <xdr:rowOff>215900</xdr:rowOff>
    </xdr:from>
    <xdr:to>
      <xdr:col>15</xdr:col>
      <xdr:colOff>444500</xdr:colOff>
      <xdr:row>12</xdr:row>
      <xdr:rowOff>152400</xdr:rowOff>
    </xdr:to>
    <xdr:sp macro="" textlink="">
      <xdr:nvSpPr>
        <xdr:cNvPr id="4" name="Rounded Rectangle 3">
          <a:extLst>
            <a:ext uri="{FF2B5EF4-FFF2-40B4-BE49-F238E27FC236}">
              <a16:creationId xmlns:a16="http://schemas.microsoft.com/office/drawing/2014/main" id="{B7A66A64-4BE7-1942-9D5E-FDB398C85E59}"/>
            </a:ext>
          </a:extLst>
        </xdr:cNvPr>
        <xdr:cNvSpPr/>
      </xdr:nvSpPr>
      <xdr:spPr>
        <a:xfrm>
          <a:off x="1536700" y="2501900"/>
          <a:ext cx="13385800" cy="698500"/>
        </a:xfrm>
        <a:custGeom>
          <a:avLst/>
          <a:gdLst>
            <a:gd name="connsiteX0" fmla="*/ 0 w 13385800"/>
            <a:gd name="connsiteY0" fmla="*/ 116419 h 698500"/>
            <a:gd name="connsiteX1" fmla="*/ 116419 w 13385800"/>
            <a:gd name="connsiteY1" fmla="*/ 0 h 698500"/>
            <a:gd name="connsiteX2" fmla="*/ 940210 w 13385800"/>
            <a:gd name="connsiteY2" fmla="*/ 0 h 698500"/>
            <a:gd name="connsiteX3" fmla="*/ 1764001 w 13385800"/>
            <a:gd name="connsiteY3" fmla="*/ 0 h 698500"/>
            <a:gd name="connsiteX4" fmla="*/ 2193202 w 13385800"/>
            <a:gd name="connsiteY4" fmla="*/ 0 h 698500"/>
            <a:gd name="connsiteX5" fmla="*/ 3148523 w 13385800"/>
            <a:gd name="connsiteY5" fmla="*/ 0 h 698500"/>
            <a:gd name="connsiteX6" fmla="*/ 3840784 w 13385800"/>
            <a:gd name="connsiteY6" fmla="*/ 0 h 698500"/>
            <a:gd name="connsiteX7" fmla="*/ 4401516 w 13385800"/>
            <a:gd name="connsiteY7" fmla="*/ 0 h 698500"/>
            <a:gd name="connsiteX8" fmla="*/ 5356836 w 13385800"/>
            <a:gd name="connsiteY8" fmla="*/ 0 h 698500"/>
            <a:gd name="connsiteX9" fmla="*/ 6312156 w 13385800"/>
            <a:gd name="connsiteY9" fmla="*/ 0 h 698500"/>
            <a:gd name="connsiteX10" fmla="*/ 7004418 w 13385800"/>
            <a:gd name="connsiteY10" fmla="*/ 0 h 698500"/>
            <a:gd name="connsiteX11" fmla="*/ 7565149 w 13385800"/>
            <a:gd name="connsiteY11" fmla="*/ 0 h 698500"/>
            <a:gd name="connsiteX12" fmla="*/ 8257410 w 13385800"/>
            <a:gd name="connsiteY12" fmla="*/ 0 h 698500"/>
            <a:gd name="connsiteX13" fmla="*/ 8949671 w 13385800"/>
            <a:gd name="connsiteY13" fmla="*/ 0 h 698500"/>
            <a:gd name="connsiteX14" fmla="*/ 9641933 w 13385800"/>
            <a:gd name="connsiteY14" fmla="*/ 0 h 698500"/>
            <a:gd name="connsiteX15" fmla="*/ 10597253 w 13385800"/>
            <a:gd name="connsiteY15" fmla="*/ 0 h 698500"/>
            <a:gd name="connsiteX16" fmla="*/ 11552573 w 13385800"/>
            <a:gd name="connsiteY16" fmla="*/ 0 h 698500"/>
            <a:gd name="connsiteX17" fmla="*/ 12113305 w 13385800"/>
            <a:gd name="connsiteY17" fmla="*/ 0 h 698500"/>
            <a:gd name="connsiteX18" fmla="*/ 12410977 w 13385800"/>
            <a:gd name="connsiteY18" fmla="*/ 0 h 698500"/>
            <a:gd name="connsiteX19" fmla="*/ 13269381 w 13385800"/>
            <a:gd name="connsiteY19" fmla="*/ 0 h 698500"/>
            <a:gd name="connsiteX20" fmla="*/ 13385800 w 13385800"/>
            <a:gd name="connsiteY20" fmla="*/ 116419 h 698500"/>
            <a:gd name="connsiteX21" fmla="*/ 13385800 w 13385800"/>
            <a:gd name="connsiteY21" fmla="*/ 582081 h 698500"/>
            <a:gd name="connsiteX22" fmla="*/ 13269381 w 13385800"/>
            <a:gd name="connsiteY22" fmla="*/ 698500 h 698500"/>
            <a:gd name="connsiteX23" fmla="*/ 12577120 w 13385800"/>
            <a:gd name="connsiteY23" fmla="*/ 698500 h 698500"/>
            <a:gd name="connsiteX24" fmla="*/ 11753329 w 13385800"/>
            <a:gd name="connsiteY24" fmla="*/ 698500 h 698500"/>
            <a:gd name="connsiteX25" fmla="*/ 11192598 w 13385800"/>
            <a:gd name="connsiteY25" fmla="*/ 698500 h 698500"/>
            <a:gd name="connsiteX26" fmla="*/ 10631866 w 13385800"/>
            <a:gd name="connsiteY26" fmla="*/ 698500 h 698500"/>
            <a:gd name="connsiteX27" fmla="*/ 10071134 w 13385800"/>
            <a:gd name="connsiteY27" fmla="*/ 698500 h 698500"/>
            <a:gd name="connsiteX28" fmla="*/ 9641933 w 13385800"/>
            <a:gd name="connsiteY28" fmla="*/ 698500 h 698500"/>
            <a:gd name="connsiteX29" fmla="*/ 9212731 w 13385800"/>
            <a:gd name="connsiteY29" fmla="*/ 698500 h 698500"/>
            <a:gd name="connsiteX30" fmla="*/ 8388940 w 13385800"/>
            <a:gd name="connsiteY30" fmla="*/ 698500 h 698500"/>
            <a:gd name="connsiteX31" fmla="*/ 7959738 w 13385800"/>
            <a:gd name="connsiteY31" fmla="*/ 698500 h 698500"/>
            <a:gd name="connsiteX32" fmla="*/ 7004418 w 13385800"/>
            <a:gd name="connsiteY32" fmla="*/ 698500 h 698500"/>
            <a:gd name="connsiteX33" fmla="*/ 6049097 w 13385800"/>
            <a:gd name="connsiteY33" fmla="*/ 698500 h 698500"/>
            <a:gd name="connsiteX34" fmla="*/ 5488366 w 13385800"/>
            <a:gd name="connsiteY34" fmla="*/ 698500 h 698500"/>
            <a:gd name="connsiteX35" fmla="*/ 4664575 w 13385800"/>
            <a:gd name="connsiteY35" fmla="*/ 698500 h 698500"/>
            <a:gd name="connsiteX36" fmla="*/ 4103843 w 13385800"/>
            <a:gd name="connsiteY36" fmla="*/ 698500 h 698500"/>
            <a:gd name="connsiteX37" fmla="*/ 3674641 w 13385800"/>
            <a:gd name="connsiteY37" fmla="*/ 698500 h 698500"/>
            <a:gd name="connsiteX38" fmla="*/ 2982380 w 13385800"/>
            <a:gd name="connsiteY38" fmla="*/ 698500 h 698500"/>
            <a:gd name="connsiteX39" fmla="*/ 2290119 w 13385800"/>
            <a:gd name="connsiteY39" fmla="*/ 698500 h 698500"/>
            <a:gd name="connsiteX40" fmla="*/ 1992447 w 13385800"/>
            <a:gd name="connsiteY40" fmla="*/ 698500 h 698500"/>
            <a:gd name="connsiteX41" fmla="*/ 1694774 w 13385800"/>
            <a:gd name="connsiteY41" fmla="*/ 698500 h 698500"/>
            <a:gd name="connsiteX42" fmla="*/ 870984 w 13385800"/>
            <a:gd name="connsiteY42" fmla="*/ 698500 h 698500"/>
            <a:gd name="connsiteX43" fmla="*/ 116419 w 13385800"/>
            <a:gd name="connsiteY43" fmla="*/ 698500 h 698500"/>
            <a:gd name="connsiteX44" fmla="*/ 0 w 13385800"/>
            <a:gd name="connsiteY44" fmla="*/ 582081 h 698500"/>
            <a:gd name="connsiteX45" fmla="*/ 0 w 13385800"/>
            <a:gd name="connsiteY45" fmla="*/ 116419 h 698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3385800" h="698500" fill="none" extrusionOk="0">
              <a:moveTo>
                <a:pt x="0" y="116419"/>
              </a:moveTo>
              <a:cubicBezTo>
                <a:pt x="8906" y="58264"/>
                <a:pt x="38385" y="-6018"/>
                <a:pt x="116419" y="0"/>
              </a:cubicBezTo>
              <a:cubicBezTo>
                <a:pt x="483692" y="-39119"/>
                <a:pt x="552851" y="13294"/>
                <a:pt x="940210" y="0"/>
              </a:cubicBezTo>
              <a:cubicBezTo>
                <a:pt x="1327569" y="-13294"/>
                <a:pt x="1364957" y="-83"/>
                <a:pt x="1764001" y="0"/>
              </a:cubicBezTo>
              <a:cubicBezTo>
                <a:pt x="2163045" y="83"/>
                <a:pt x="1985032" y="-5326"/>
                <a:pt x="2193202" y="0"/>
              </a:cubicBezTo>
              <a:cubicBezTo>
                <a:pt x="2401372" y="5326"/>
                <a:pt x="2791136" y="5559"/>
                <a:pt x="3148523" y="0"/>
              </a:cubicBezTo>
              <a:cubicBezTo>
                <a:pt x="3505910" y="-5559"/>
                <a:pt x="3558604" y="33620"/>
                <a:pt x="3840784" y="0"/>
              </a:cubicBezTo>
              <a:cubicBezTo>
                <a:pt x="4122964" y="-33620"/>
                <a:pt x="4175576" y="-5983"/>
                <a:pt x="4401516" y="0"/>
              </a:cubicBezTo>
              <a:cubicBezTo>
                <a:pt x="4627456" y="5983"/>
                <a:pt x="5033464" y="-23360"/>
                <a:pt x="5356836" y="0"/>
              </a:cubicBezTo>
              <a:cubicBezTo>
                <a:pt x="5680208" y="23360"/>
                <a:pt x="6021605" y="-15053"/>
                <a:pt x="6312156" y="0"/>
              </a:cubicBezTo>
              <a:cubicBezTo>
                <a:pt x="6602707" y="15053"/>
                <a:pt x="6822942" y="-20290"/>
                <a:pt x="7004418" y="0"/>
              </a:cubicBezTo>
              <a:cubicBezTo>
                <a:pt x="7185894" y="20290"/>
                <a:pt x="7346649" y="19987"/>
                <a:pt x="7565149" y="0"/>
              </a:cubicBezTo>
              <a:cubicBezTo>
                <a:pt x="7783649" y="-19987"/>
                <a:pt x="8103790" y="14895"/>
                <a:pt x="8257410" y="0"/>
              </a:cubicBezTo>
              <a:cubicBezTo>
                <a:pt x="8411030" y="-14895"/>
                <a:pt x="8664752" y="-28518"/>
                <a:pt x="8949671" y="0"/>
              </a:cubicBezTo>
              <a:cubicBezTo>
                <a:pt x="9234590" y="28518"/>
                <a:pt x="9452313" y="-7998"/>
                <a:pt x="9641933" y="0"/>
              </a:cubicBezTo>
              <a:cubicBezTo>
                <a:pt x="9831553" y="7998"/>
                <a:pt x="10322766" y="34884"/>
                <a:pt x="10597253" y="0"/>
              </a:cubicBezTo>
              <a:cubicBezTo>
                <a:pt x="10871740" y="-34884"/>
                <a:pt x="11328136" y="-37217"/>
                <a:pt x="11552573" y="0"/>
              </a:cubicBezTo>
              <a:cubicBezTo>
                <a:pt x="11777010" y="37217"/>
                <a:pt x="11949309" y="8764"/>
                <a:pt x="12113305" y="0"/>
              </a:cubicBezTo>
              <a:cubicBezTo>
                <a:pt x="12277301" y="-8764"/>
                <a:pt x="12350875" y="8182"/>
                <a:pt x="12410977" y="0"/>
              </a:cubicBezTo>
              <a:cubicBezTo>
                <a:pt x="12471079" y="-8182"/>
                <a:pt x="12957921" y="14743"/>
                <a:pt x="13269381" y="0"/>
              </a:cubicBezTo>
              <a:cubicBezTo>
                <a:pt x="13333564" y="-6053"/>
                <a:pt x="13397360" y="62250"/>
                <a:pt x="13385800" y="116419"/>
              </a:cubicBezTo>
              <a:cubicBezTo>
                <a:pt x="13384928" y="257838"/>
                <a:pt x="13363698" y="400255"/>
                <a:pt x="13385800" y="582081"/>
              </a:cubicBezTo>
              <a:cubicBezTo>
                <a:pt x="13383194" y="648577"/>
                <a:pt x="13339039" y="702362"/>
                <a:pt x="13269381" y="698500"/>
              </a:cubicBezTo>
              <a:cubicBezTo>
                <a:pt x="12980801" y="681086"/>
                <a:pt x="12820159" y="731768"/>
                <a:pt x="12577120" y="698500"/>
              </a:cubicBezTo>
              <a:cubicBezTo>
                <a:pt x="12334081" y="665232"/>
                <a:pt x="11990568" y="737774"/>
                <a:pt x="11753329" y="698500"/>
              </a:cubicBezTo>
              <a:cubicBezTo>
                <a:pt x="11516090" y="659226"/>
                <a:pt x="11373430" y="718814"/>
                <a:pt x="11192598" y="698500"/>
              </a:cubicBezTo>
              <a:cubicBezTo>
                <a:pt x="11011766" y="678186"/>
                <a:pt x="10820854" y="708373"/>
                <a:pt x="10631866" y="698500"/>
              </a:cubicBezTo>
              <a:cubicBezTo>
                <a:pt x="10442878" y="688627"/>
                <a:pt x="10236402" y="715551"/>
                <a:pt x="10071134" y="698500"/>
              </a:cubicBezTo>
              <a:cubicBezTo>
                <a:pt x="9905866" y="681449"/>
                <a:pt x="9769824" y="706816"/>
                <a:pt x="9641933" y="698500"/>
              </a:cubicBezTo>
              <a:cubicBezTo>
                <a:pt x="9514042" y="690184"/>
                <a:pt x="9370625" y="716281"/>
                <a:pt x="9212731" y="698500"/>
              </a:cubicBezTo>
              <a:cubicBezTo>
                <a:pt x="9054837" y="680719"/>
                <a:pt x="8706928" y="739288"/>
                <a:pt x="8388940" y="698500"/>
              </a:cubicBezTo>
              <a:cubicBezTo>
                <a:pt x="8070952" y="657712"/>
                <a:pt x="8132428" y="698342"/>
                <a:pt x="7959738" y="698500"/>
              </a:cubicBezTo>
              <a:cubicBezTo>
                <a:pt x="7787048" y="698658"/>
                <a:pt x="7387420" y="660232"/>
                <a:pt x="7004418" y="698500"/>
              </a:cubicBezTo>
              <a:cubicBezTo>
                <a:pt x="6621416" y="736768"/>
                <a:pt x="6249696" y="664414"/>
                <a:pt x="6049097" y="698500"/>
              </a:cubicBezTo>
              <a:cubicBezTo>
                <a:pt x="5848498" y="732586"/>
                <a:pt x="5725752" y="705093"/>
                <a:pt x="5488366" y="698500"/>
              </a:cubicBezTo>
              <a:cubicBezTo>
                <a:pt x="5250980" y="691907"/>
                <a:pt x="4847349" y="674776"/>
                <a:pt x="4664575" y="698500"/>
              </a:cubicBezTo>
              <a:cubicBezTo>
                <a:pt x="4481801" y="722224"/>
                <a:pt x="4349639" y="724229"/>
                <a:pt x="4103843" y="698500"/>
              </a:cubicBezTo>
              <a:cubicBezTo>
                <a:pt x="3858047" y="672771"/>
                <a:pt x="3783547" y="707132"/>
                <a:pt x="3674641" y="698500"/>
              </a:cubicBezTo>
              <a:cubicBezTo>
                <a:pt x="3565735" y="689868"/>
                <a:pt x="3279456" y="683316"/>
                <a:pt x="2982380" y="698500"/>
              </a:cubicBezTo>
              <a:cubicBezTo>
                <a:pt x="2685304" y="713684"/>
                <a:pt x="2473106" y="692070"/>
                <a:pt x="2290119" y="698500"/>
              </a:cubicBezTo>
              <a:cubicBezTo>
                <a:pt x="2107132" y="704930"/>
                <a:pt x="2103146" y="696958"/>
                <a:pt x="1992447" y="698500"/>
              </a:cubicBezTo>
              <a:cubicBezTo>
                <a:pt x="1881748" y="700042"/>
                <a:pt x="1833314" y="701969"/>
                <a:pt x="1694774" y="698500"/>
              </a:cubicBezTo>
              <a:cubicBezTo>
                <a:pt x="1556234" y="695031"/>
                <a:pt x="1183546" y="727760"/>
                <a:pt x="870984" y="698500"/>
              </a:cubicBezTo>
              <a:cubicBezTo>
                <a:pt x="558422" y="669241"/>
                <a:pt x="407290" y="683278"/>
                <a:pt x="116419" y="698500"/>
              </a:cubicBezTo>
              <a:cubicBezTo>
                <a:pt x="62538" y="709006"/>
                <a:pt x="4441" y="641974"/>
                <a:pt x="0" y="582081"/>
              </a:cubicBezTo>
              <a:cubicBezTo>
                <a:pt x="17597" y="383864"/>
                <a:pt x="-22965" y="326240"/>
                <a:pt x="0" y="116419"/>
              </a:cubicBezTo>
              <a:close/>
            </a:path>
            <a:path w="13385800" h="698500" stroke="0" extrusionOk="0">
              <a:moveTo>
                <a:pt x="0" y="116419"/>
              </a:moveTo>
              <a:cubicBezTo>
                <a:pt x="-13183" y="59049"/>
                <a:pt x="38091" y="-3433"/>
                <a:pt x="116419" y="0"/>
              </a:cubicBezTo>
              <a:cubicBezTo>
                <a:pt x="329950" y="-33785"/>
                <a:pt x="688865" y="-9327"/>
                <a:pt x="940210" y="0"/>
              </a:cubicBezTo>
              <a:cubicBezTo>
                <a:pt x="1191555" y="9327"/>
                <a:pt x="1386665" y="-20455"/>
                <a:pt x="1632471" y="0"/>
              </a:cubicBezTo>
              <a:cubicBezTo>
                <a:pt x="1878277" y="20455"/>
                <a:pt x="2141388" y="-21505"/>
                <a:pt x="2324732" y="0"/>
              </a:cubicBezTo>
              <a:cubicBezTo>
                <a:pt x="2508076" y="21505"/>
                <a:pt x="2784452" y="-28338"/>
                <a:pt x="3016993" y="0"/>
              </a:cubicBezTo>
              <a:cubicBezTo>
                <a:pt x="3249534" y="28338"/>
                <a:pt x="3753357" y="-10794"/>
                <a:pt x="3972314" y="0"/>
              </a:cubicBezTo>
              <a:cubicBezTo>
                <a:pt x="4191271" y="10794"/>
                <a:pt x="4344838" y="-17677"/>
                <a:pt x="4533045" y="0"/>
              </a:cubicBezTo>
              <a:cubicBezTo>
                <a:pt x="4721252" y="17677"/>
                <a:pt x="4728564" y="-3556"/>
                <a:pt x="4830717" y="0"/>
              </a:cubicBezTo>
              <a:cubicBezTo>
                <a:pt x="4932870" y="3556"/>
                <a:pt x="5231320" y="-439"/>
                <a:pt x="5391449" y="0"/>
              </a:cubicBezTo>
              <a:cubicBezTo>
                <a:pt x="5551578" y="439"/>
                <a:pt x="5668740" y="12020"/>
                <a:pt x="5820651" y="0"/>
              </a:cubicBezTo>
              <a:cubicBezTo>
                <a:pt x="5972562" y="-12020"/>
                <a:pt x="5990986" y="14382"/>
                <a:pt x="6118323" y="0"/>
              </a:cubicBezTo>
              <a:cubicBezTo>
                <a:pt x="6245660" y="-14382"/>
                <a:pt x="6574647" y="636"/>
                <a:pt x="6942114" y="0"/>
              </a:cubicBezTo>
              <a:cubicBezTo>
                <a:pt x="7309581" y="-636"/>
                <a:pt x="7401094" y="23343"/>
                <a:pt x="7765905" y="0"/>
              </a:cubicBezTo>
              <a:cubicBezTo>
                <a:pt x="8130716" y="-23343"/>
                <a:pt x="8037318" y="14034"/>
                <a:pt x="8195107" y="0"/>
              </a:cubicBezTo>
              <a:cubicBezTo>
                <a:pt x="8352896" y="-14034"/>
                <a:pt x="8608778" y="-25353"/>
                <a:pt x="8755838" y="0"/>
              </a:cubicBezTo>
              <a:cubicBezTo>
                <a:pt x="8902898" y="25353"/>
                <a:pt x="8964166" y="-6766"/>
                <a:pt x="9053511" y="0"/>
              </a:cubicBezTo>
              <a:cubicBezTo>
                <a:pt x="9142856" y="6766"/>
                <a:pt x="9767050" y="-39375"/>
                <a:pt x="10008831" y="0"/>
              </a:cubicBezTo>
              <a:cubicBezTo>
                <a:pt x="10250612" y="39375"/>
                <a:pt x="10713122" y="-17771"/>
                <a:pt x="10964151" y="0"/>
              </a:cubicBezTo>
              <a:cubicBezTo>
                <a:pt x="11215180" y="17771"/>
                <a:pt x="11391718" y="-772"/>
                <a:pt x="11656413" y="0"/>
              </a:cubicBezTo>
              <a:cubicBezTo>
                <a:pt x="11921108" y="772"/>
                <a:pt x="12115666" y="-11502"/>
                <a:pt x="12348674" y="0"/>
              </a:cubicBezTo>
              <a:cubicBezTo>
                <a:pt x="12581682" y="11502"/>
                <a:pt x="12913877" y="-40651"/>
                <a:pt x="13269381" y="0"/>
              </a:cubicBezTo>
              <a:cubicBezTo>
                <a:pt x="13337109" y="8608"/>
                <a:pt x="13381773" y="42460"/>
                <a:pt x="13385800" y="116419"/>
              </a:cubicBezTo>
              <a:cubicBezTo>
                <a:pt x="13382204" y="300528"/>
                <a:pt x="13401232" y="470147"/>
                <a:pt x="13385800" y="582081"/>
              </a:cubicBezTo>
              <a:cubicBezTo>
                <a:pt x="13380552" y="650344"/>
                <a:pt x="13325140" y="694052"/>
                <a:pt x="13269381" y="698500"/>
              </a:cubicBezTo>
              <a:cubicBezTo>
                <a:pt x="12917921" y="691512"/>
                <a:pt x="12605738" y="678121"/>
                <a:pt x="12314061" y="698500"/>
              </a:cubicBezTo>
              <a:cubicBezTo>
                <a:pt x="12022384" y="718879"/>
                <a:pt x="11765311" y="689567"/>
                <a:pt x="11621799" y="698500"/>
              </a:cubicBezTo>
              <a:cubicBezTo>
                <a:pt x="11478287" y="707433"/>
                <a:pt x="10870971" y="717555"/>
                <a:pt x="10666479" y="698500"/>
              </a:cubicBezTo>
              <a:cubicBezTo>
                <a:pt x="10461987" y="679445"/>
                <a:pt x="9912028" y="694775"/>
                <a:pt x="9711159" y="698500"/>
              </a:cubicBezTo>
              <a:cubicBezTo>
                <a:pt x="9510290" y="702225"/>
                <a:pt x="9265106" y="698000"/>
                <a:pt x="9150427" y="698500"/>
              </a:cubicBezTo>
              <a:cubicBezTo>
                <a:pt x="9035748" y="699000"/>
                <a:pt x="8774957" y="686046"/>
                <a:pt x="8589696" y="698500"/>
              </a:cubicBezTo>
              <a:cubicBezTo>
                <a:pt x="8404435" y="710954"/>
                <a:pt x="7927276" y="724575"/>
                <a:pt x="7634375" y="698500"/>
              </a:cubicBezTo>
              <a:cubicBezTo>
                <a:pt x="7341474" y="672425"/>
                <a:pt x="6890508" y="712375"/>
                <a:pt x="6679055" y="698500"/>
              </a:cubicBezTo>
              <a:cubicBezTo>
                <a:pt x="6467602" y="684625"/>
                <a:pt x="6461009" y="712076"/>
                <a:pt x="6381382" y="698500"/>
              </a:cubicBezTo>
              <a:cubicBezTo>
                <a:pt x="6301755" y="684924"/>
                <a:pt x="5822269" y="707042"/>
                <a:pt x="5557592" y="698500"/>
              </a:cubicBezTo>
              <a:cubicBezTo>
                <a:pt x="5292915" y="689959"/>
                <a:pt x="5320695" y="687047"/>
                <a:pt x="5259919" y="698500"/>
              </a:cubicBezTo>
              <a:cubicBezTo>
                <a:pt x="5199143" y="709953"/>
                <a:pt x="5081280" y="691918"/>
                <a:pt x="4962247" y="698500"/>
              </a:cubicBezTo>
              <a:cubicBezTo>
                <a:pt x="4843214" y="705082"/>
                <a:pt x="4473850" y="657702"/>
                <a:pt x="4138456" y="698500"/>
              </a:cubicBezTo>
              <a:cubicBezTo>
                <a:pt x="3803062" y="739298"/>
                <a:pt x="3803704" y="689741"/>
                <a:pt x="3709254" y="698500"/>
              </a:cubicBezTo>
              <a:cubicBezTo>
                <a:pt x="3614804" y="707259"/>
                <a:pt x="3236771" y="711491"/>
                <a:pt x="3016993" y="698500"/>
              </a:cubicBezTo>
              <a:cubicBezTo>
                <a:pt x="2797215" y="685509"/>
                <a:pt x="2456182" y="713869"/>
                <a:pt x="2061673" y="698500"/>
              </a:cubicBezTo>
              <a:cubicBezTo>
                <a:pt x="1667164" y="683131"/>
                <a:pt x="1763918" y="701745"/>
                <a:pt x="1632471" y="698500"/>
              </a:cubicBezTo>
              <a:cubicBezTo>
                <a:pt x="1501024" y="695255"/>
                <a:pt x="1098767" y="705215"/>
                <a:pt x="808680" y="698500"/>
              </a:cubicBezTo>
              <a:cubicBezTo>
                <a:pt x="518593" y="691785"/>
                <a:pt x="456743" y="664048"/>
                <a:pt x="116419" y="698500"/>
              </a:cubicBezTo>
              <a:cubicBezTo>
                <a:pt x="49697" y="688297"/>
                <a:pt x="-2325" y="650396"/>
                <a:pt x="0" y="582081"/>
              </a:cubicBezTo>
              <a:cubicBezTo>
                <a:pt x="-14165" y="386931"/>
                <a:pt x="-8726" y="328976"/>
                <a:pt x="0" y="116419"/>
              </a:cubicBezTo>
              <a:close/>
            </a:path>
          </a:pathLst>
        </a:custGeom>
        <a:ln w="38100">
          <a:solidFill>
            <a:srgbClr val="C00000"/>
          </a:solidFill>
          <a:extLst>
            <a:ext uri="{C807C97D-BFC1-408E-A445-0C87EB9F89A2}">
              <ask:lineSketchStyleProps xmlns:ask="http://schemas.microsoft.com/office/drawing/2018/sketchyshapes" sd="2614937802">
                <a:prstGeom prst="roundRect">
                  <a:avLst/>
                </a:prstGeom>
                <ask:type>
                  <ask:lineSketchFreehand/>
                </ask:type>
              </ask:lineSketchStyleProps>
            </a:ext>
          </a:extLst>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2800" b="1">
              <a:solidFill>
                <a:schemeClr val="dk1"/>
              </a:solidFill>
              <a:effectLst/>
              <a:latin typeface="+mn-lt"/>
              <a:ea typeface="+mn-ea"/>
              <a:cs typeface="+mn-cs"/>
            </a:rPr>
            <a:t>Sector Contribution Analysis </a:t>
          </a:r>
          <a:endParaRPr lang="en-IN" sz="2800">
            <a:solidFill>
              <a:schemeClr val="dk1"/>
            </a:solidFill>
            <a:effectLst/>
            <a:latin typeface="+mn-lt"/>
            <a:ea typeface="+mn-ea"/>
            <a:cs typeface="+mn-cs"/>
          </a:endParaRPr>
        </a:p>
      </xdr:txBody>
    </xdr:sp>
    <xdr:clientData/>
  </xdr:twoCellAnchor>
  <xdr:twoCellAnchor>
    <xdr:from>
      <xdr:col>1</xdr:col>
      <xdr:colOff>528691</xdr:colOff>
      <xdr:row>14</xdr:row>
      <xdr:rowOff>39812</xdr:rowOff>
    </xdr:from>
    <xdr:to>
      <xdr:col>8</xdr:col>
      <xdr:colOff>350891</xdr:colOff>
      <xdr:row>23</xdr:row>
      <xdr:rowOff>14412</xdr:rowOff>
    </xdr:to>
    <xdr:sp macro="" textlink="">
      <xdr:nvSpPr>
        <xdr:cNvPr id="5" name="Rounded Rectangle 4">
          <a:extLst>
            <a:ext uri="{FF2B5EF4-FFF2-40B4-BE49-F238E27FC236}">
              <a16:creationId xmlns:a16="http://schemas.microsoft.com/office/drawing/2014/main" id="{39FD674D-1B37-5945-A4CD-287877C5F6C2}"/>
            </a:ext>
          </a:extLst>
        </xdr:cNvPr>
        <xdr:cNvSpPr/>
      </xdr:nvSpPr>
      <xdr:spPr>
        <a:xfrm>
          <a:off x="1484758" y="3435992"/>
          <a:ext cx="6514672" cy="2157858"/>
        </a:xfrm>
        <a:prstGeom prst="roundRect">
          <a:avLst>
            <a:gd name="adj" fmla="val 6608"/>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b="1"/>
        </a:p>
        <a:p>
          <a:pPr algn="l"/>
          <a:endParaRPr lang="en-GB" sz="1600" b="1"/>
        </a:p>
        <a:p>
          <a:pPr algn="l"/>
          <a:r>
            <a:rPr lang="en-GB" sz="1600" b="1"/>
            <a:t>Food holds the highest weightage in CPI calculation at 51.73%, followed by Miscellaneous at 26%.</a:t>
          </a:r>
        </a:p>
        <a:p>
          <a:pPr algn="l"/>
          <a:endParaRPr lang="en-GB" sz="1600" b="1"/>
        </a:p>
        <a:p>
          <a:pPr algn="l"/>
          <a:r>
            <a:rPr lang="en-GB" sz="1600" b="1"/>
            <a:t>Clothing and Footwear also make significant contributions, comprising 9% collectively.</a:t>
          </a:r>
        </a:p>
      </xdr:txBody>
    </xdr:sp>
    <xdr:clientData/>
  </xdr:twoCellAnchor>
  <xdr:twoCellAnchor>
    <xdr:from>
      <xdr:col>1</xdr:col>
      <xdr:colOff>528691</xdr:colOff>
      <xdr:row>13</xdr:row>
      <xdr:rowOff>128712</xdr:rowOff>
    </xdr:from>
    <xdr:to>
      <xdr:col>4</xdr:col>
      <xdr:colOff>871591</xdr:colOff>
      <xdr:row>15</xdr:row>
      <xdr:rowOff>52512</xdr:rowOff>
    </xdr:to>
    <xdr:sp macro="" textlink="">
      <xdr:nvSpPr>
        <xdr:cNvPr id="6" name="Round Diagonal Corner of Rectangle 5">
          <a:extLst>
            <a:ext uri="{FF2B5EF4-FFF2-40B4-BE49-F238E27FC236}">
              <a16:creationId xmlns:a16="http://schemas.microsoft.com/office/drawing/2014/main" id="{494A7391-39F1-A44C-9EED-8FF018DCFFCE}"/>
            </a:ext>
          </a:extLst>
        </xdr:cNvPr>
        <xdr:cNvSpPr/>
      </xdr:nvSpPr>
      <xdr:spPr>
        <a:xfrm>
          <a:off x="1484758" y="3282308"/>
          <a:ext cx="3211103" cy="408968"/>
        </a:xfrm>
        <a:prstGeom prst="round2DiagRect">
          <a:avLst>
            <a:gd name="adj1" fmla="val 50000"/>
            <a:gd name="adj2" fmla="val 0"/>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1</xdr:col>
      <xdr:colOff>533400</xdr:colOff>
      <xdr:row>28</xdr:row>
      <xdr:rowOff>50800</xdr:rowOff>
    </xdr:from>
    <xdr:to>
      <xdr:col>8</xdr:col>
      <xdr:colOff>355600</xdr:colOff>
      <xdr:row>37</xdr:row>
      <xdr:rowOff>25400</xdr:rowOff>
    </xdr:to>
    <xdr:sp macro="" textlink="">
      <xdr:nvSpPr>
        <xdr:cNvPr id="7" name="Rounded Rectangle 6">
          <a:extLst>
            <a:ext uri="{FF2B5EF4-FFF2-40B4-BE49-F238E27FC236}">
              <a16:creationId xmlns:a16="http://schemas.microsoft.com/office/drawing/2014/main" id="{99BDD2D2-A754-6A43-92F7-7F2CC43F4C9F}"/>
            </a:ext>
          </a:extLst>
        </xdr:cNvPr>
        <xdr:cNvSpPr/>
      </xdr:nvSpPr>
      <xdr:spPr>
        <a:xfrm>
          <a:off x="1498600" y="7162800"/>
          <a:ext cx="6578600" cy="2260600"/>
        </a:xfrm>
        <a:prstGeom prst="roundRect">
          <a:avLst>
            <a:gd name="adj" fmla="val 483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a:solidFill>
              <a:schemeClr val="dk1"/>
            </a:solidFill>
            <a:effectLst/>
            <a:latin typeface="+mn-lt"/>
            <a:ea typeface="+mn-ea"/>
            <a:cs typeface="+mn-cs"/>
          </a:endParaRPr>
        </a:p>
      </xdr:txBody>
    </xdr:sp>
    <xdr:clientData/>
  </xdr:twoCellAnchor>
  <xdr:twoCellAnchor>
    <xdr:from>
      <xdr:col>1</xdr:col>
      <xdr:colOff>533400</xdr:colOff>
      <xdr:row>27</xdr:row>
      <xdr:rowOff>139700</xdr:rowOff>
    </xdr:from>
    <xdr:to>
      <xdr:col>8</xdr:col>
      <xdr:colOff>57079</xdr:colOff>
      <xdr:row>29</xdr:row>
      <xdr:rowOff>63500</xdr:rowOff>
    </xdr:to>
    <xdr:sp macro="" textlink="">
      <xdr:nvSpPr>
        <xdr:cNvPr id="8" name="Round Diagonal Corner of Rectangle 7">
          <a:extLst>
            <a:ext uri="{FF2B5EF4-FFF2-40B4-BE49-F238E27FC236}">
              <a16:creationId xmlns:a16="http://schemas.microsoft.com/office/drawing/2014/main" id="{079B3394-BF2E-BF4B-B8BB-AE4873141ABE}"/>
            </a:ext>
          </a:extLst>
        </xdr:cNvPr>
        <xdr:cNvSpPr/>
      </xdr:nvSpPr>
      <xdr:spPr>
        <a:xfrm>
          <a:off x="1489467" y="6689475"/>
          <a:ext cx="6216151" cy="408969"/>
        </a:xfrm>
        <a:prstGeom prst="round2DiagRect">
          <a:avLst>
            <a:gd name="adj1" fmla="val 50000"/>
            <a:gd name="adj2" fmla="val 0"/>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mn-lt"/>
              <a:ea typeface="+mn-ea"/>
              <a:cs typeface="+mn-cs"/>
            </a:rPr>
            <a:t>The contributions of different sectors to the CPI basket-</a:t>
          </a:r>
        </a:p>
      </xdr:txBody>
    </xdr:sp>
    <xdr:clientData/>
  </xdr:twoCellAnchor>
  <xdr:twoCellAnchor>
    <xdr:from>
      <xdr:col>8</xdr:col>
      <xdr:colOff>558800</xdr:colOff>
      <xdr:row>13</xdr:row>
      <xdr:rowOff>241300</xdr:rowOff>
    </xdr:from>
    <xdr:to>
      <xdr:col>15</xdr:col>
      <xdr:colOff>368300</xdr:colOff>
      <xdr:row>25</xdr:row>
      <xdr:rowOff>203200</xdr:rowOff>
    </xdr:to>
    <xdr:sp macro="" textlink="">
      <xdr:nvSpPr>
        <xdr:cNvPr id="9" name="Rectangle 8">
          <a:extLst>
            <a:ext uri="{FF2B5EF4-FFF2-40B4-BE49-F238E27FC236}">
              <a16:creationId xmlns:a16="http://schemas.microsoft.com/office/drawing/2014/main" id="{803ED847-17DC-2D47-8780-4ECCFD0D95CD}"/>
            </a:ext>
          </a:extLst>
        </xdr:cNvPr>
        <xdr:cNvSpPr/>
      </xdr:nvSpPr>
      <xdr:spPr>
        <a:xfrm>
          <a:off x="8280400" y="3543300"/>
          <a:ext cx="6565900" cy="3009900"/>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571500</xdr:colOff>
      <xdr:row>26</xdr:row>
      <xdr:rowOff>139700</xdr:rowOff>
    </xdr:from>
    <xdr:to>
      <xdr:col>15</xdr:col>
      <xdr:colOff>381000</xdr:colOff>
      <xdr:row>38</xdr:row>
      <xdr:rowOff>101600</xdr:rowOff>
    </xdr:to>
    <xdr:sp macro="" textlink="">
      <xdr:nvSpPr>
        <xdr:cNvPr id="10" name="Rectangle 9">
          <a:extLst>
            <a:ext uri="{FF2B5EF4-FFF2-40B4-BE49-F238E27FC236}">
              <a16:creationId xmlns:a16="http://schemas.microsoft.com/office/drawing/2014/main" id="{A14CC3CE-6FAE-5949-9548-9F79F36CC5A6}"/>
            </a:ext>
          </a:extLst>
        </xdr:cNvPr>
        <xdr:cNvSpPr/>
      </xdr:nvSpPr>
      <xdr:spPr>
        <a:xfrm>
          <a:off x="8293100" y="6743700"/>
          <a:ext cx="6565900" cy="3009900"/>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0</xdr:colOff>
      <xdr:row>4</xdr:row>
      <xdr:rowOff>0</xdr:rowOff>
    </xdr:from>
    <xdr:to>
      <xdr:col>34</xdr:col>
      <xdr:colOff>508000</xdr:colOff>
      <xdr:row>43</xdr:row>
      <xdr:rowOff>118533</xdr:rowOff>
    </xdr:to>
    <xdr:sp macro="" textlink="">
      <xdr:nvSpPr>
        <xdr:cNvPr id="14" name="TextBox 13">
          <a:extLst>
            <a:ext uri="{FF2B5EF4-FFF2-40B4-BE49-F238E27FC236}">
              <a16:creationId xmlns:a16="http://schemas.microsoft.com/office/drawing/2014/main" id="{4F261A5F-D854-B94D-9DC6-9F1312B9A7F0}"/>
            </a:ext>
          </a:extLst>
        </xdr:cNvPr>
        <xdr:cNvSpPr txBox="1"/>
      </xdr:nvSpPr>
      <xdr:spPr>
        <a:xfrm>
          <a:off x="17763067" y="948267"/>
          <a:ext cx="13783733" cy="9364133"/>
        </a:xfrm>
        <a:prstGeom prst="rect">
          <a:avLst/>
        </a:prstGeom>
        <a:solidFill>
          <a:schemeClr val="lt1"/>
        </a:solidFill>
        <a:ln w="3810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20</xdr:col>
      <xdr:colOff>355600</xdr:colOff>
      <xdr:row>5</xdr:row>
      <xdr:rowOff>12700</xdr:rowOff>
    </xdr:from>
    <xdr:to>
      <xdr:col>34</xdr:col>
      <xdr:colOff>76200</xdr:colOff>
      <xdr:row>8</xdr:row>
      <xdr:rowOff>63500</xdr:rowOff>
    </xdr:to>
    <xdr:sp macro="" textlink="">
      <xdr:nvSpPr>
        <xdr:cNvPr id="15" name="Round Diagonal Corner of Rectangle 14">
          <a:extLst>
            <a:ext uri="{FF2B5EF4-FFF2-40B4-BE49-F238E27FC236}">
              <a16:creationId xmlns:a16="http://schemas.microsoft.com/office/drawing/2014/main" id="{3988DC72-46A0-744E-8243-733C4204DB67}"/>
            </a:ext>
          </a:extLst>
        </xdr:cNvPr>
        <xdr:cNvSpPr/>
      </xdr:nvSpPr>
      <xdr:spPr>
        <a:xfrm>
          <a:off x="18440400" y="1282700"/>
          <a:ext cx="13233400" cy="812800"/>
        </a:xfrm>
        <a:custGeom>
          <a:avLst/>
          <a:gdLst>
            <a:gd name="connsiteX0" fmla="*/ 135469 w 13233400"/>
            <a:gd name="connsiteY0" fmla="*/ 0 h 812800"/>
            <a:gd name="connsiteX1" fmla="*/ 992788 w 13233400"/>
            <a:gd name="connsiteY1" fmla="*/ 0 h 812800"/>
            <a:gd name="connsiteX2" fmla="*/ 1326190 w 13233400"/>
            <a:gd name="connsiteY2" fmla="*/ 0 h 812800"/>
            <a:gd name="connsiteX3" fmla="*/ 1921551 w 13233400"/>
            <a:gd name="connsiteY3" fmla="*/ 0 h 812800"/>
            <a:gd name="connsiteX4" fmla="*/ 2647890 w 13233400"/>
            <a:gd name="connsiteY4" fmla="*/ 0 h 812800"/>
            <a:gd name="connsiteX5" fmla="*/ 3505209 w 13233400"/>
            <a:gd name="connsiteY5" fmla="*/ 0 h 812800"/>
            <a:gd name="connsiteX6" fmla="*/ 4231549 w 13233400"/>
            <a:gd name="connsiteY6" fmla="*/ 0 h 812800"/>
            <a:gd name="connsiteX7" fmla="*/ 5088868 w 13233400"/>
            <a:gd name="connsiteY7" fmla="*/ 0 h 812800"/>
            <a:gd name="connsiteX8" fmla="*/ 5815208 w 13233400"/>
            <a:gd name="connsiteY8" fmla="*/ 0 h 812800"/>
            <a:gd name="connsiteX9" fmla="*/ 6148610 w 13233400"/>
            <a:gd name="connsiteY9" fmla="*/ 0 h 812800"/>
            <a:gd name="connsiteX10" fmla="*/ 6874950 w 13233400"/>
            <a:gd name="connsiteY10" fmla="*/ 0 h 812800"/>
            <a:gd name="connsiteX11" fmla="*/ 7339331 w 13233400"/>
            <a:gd name="connsiteY11" fmla="*/ 0 h 812800"/>
            <a:gd name="connsiteX12" fmla="*/ 7672733 w 13233400"/>
            <a:gd name="connsiteY12" fmla="*/ 0 h 812800"/>
            <a:gd name="connsiteX13" fmla="*/ 7875156 w 13233400"/>
            <a:gd name="connsiteY13" fmla="*/ 0 h 812800"/>
            <a:gd name="connsiteX14" fmla="*/ 8208557 w 13233400"/>
            <a:gd name="connsiteY14" fmla="*/ 0 h 812800"/>
            <a:gd name="connsiteX15" fmla="*/ 8541959 w 13233400"/>
            <a:gd name="connsiteY15" fmla="*/ 0 h 812800"/>
            <a:gd name="connsiteX16" fmla="*/ 9137320 w 13233400"/>
            <a:gd name="connsiteY16" fmla="*/ 0 h 812800"/>
            <a:gd name="connsiteX17" fmla="*/ 9732680 w 13233400"/>
            <a:gd name="connsiteY17" fmla="*/ 0 h 812800"/>
            <a:gd name="connsiteX18" fmla="*/ 10197061 w 13233400"/>
            <a:gd name="connsiteY18" fmla="*/ 0 h 812800"/>
            <a:gd name="connsiteX19" fmla="*/ 11054381 w 13233400"/>
            <a:gd name="connsiteY19" fmla="*/ 0 h 812800"/>
            <a:gd name="connsiteX20" fmla="*/ 11387782 w 13233400"/>
            <a:gd name="connsiteY20" fmla="*/ 0 h 812800"/>
            <a:gd name="connsiteX21" fmla="*/ 12245102 w 13233400"/>
            <a:gd name="connsiteY21" fmla="*/ 0 h 812800"/>
            <a:gd name="connsiteX22" fmla="*/ 12578503 w 13233400"/>
            <a:gd name="connsiteY22" fmla="*/ 0 h 812800"/>
            <a:gd name="connsiteX23" fmla="*/ 13233400 w 13233400"/>
            <a:gd name="connsiteY23" fmla="*/ 0 h 812800"/>
            <a:gd name="connsiteX24" fmla="*/ 13233400 w 13233400"/>
            <a:gd name="connsiteY24" fmla="*/ 0 h 812800"/>
            <a:gd name="connsiteX25" fmla="*/ 13233400 w 13233400"/>
            <a:gd name="connsiteY25" fmla="*/ 352212 h 812800"/>
            <a:gd name="connsiteX26" fmla="*/ 13233400 w 13233400"/>
            <a:gd name="connsiteY26" fmla="*/ 677331 h 812800"/>
            <a:gd name="connsiteX27" fmla="*/ 13097931 w 13233400"/>
            <a:gd name="connsiteY27" fmla="*/ 812800 h 812800"/>
            <a:gd name="connsiteX28" fmla="*/ 12895508 w 13233400"/>
            <a:gd name="connsiteY28" fmla="*/ 812800 h 812800"/>
            <a:gd name="connsiteX29" fmla="*/ 12431127 w 13233400"/>
            <a:gd name="connsiteY29" fmla="*/ 812800 h 812800"/>
            <a:gd name="connsiteX30" fmla="*/ 11835767 w 13233400"/>
            <a:gd name="connsiteY30" fmla="*/ 812800 h 812800"/>
            <a:gd name="connsiteX31" fmla="*/ 11502365 w 13233400"/>
            <a:gd name="connsiteY31" fmla="*/ 812800 h 812800"/>
            <a:gd name="connsiteX32" fmla="*/ 10776025 w 13233400"/>
            <a:gd name="connsiteY32" fmla="*/ 812800 h 812800"/>
            <a:gd name="connsiteX33" fmla="*/ 9918706 w 13233400"/>
            <a:gd name="connsiteY33" fmla="*/ 812800 h 812800"/>
            <a:gd name="connsiteX34" fmla="*/ 9454325 w 13233400"/>
            <a:gd name="connsiteY34" fmla="*/ 812800 h 812800"/>
            <a:gd name="connsiteX35" fmla="*/ 8597006 w 13233400"/>
            <a:gd name="connsiteY35" fmla="*/ 812800 h 812800"/>
            <a:gd name="connsiteX36" fmla="*/ 8001645 w 13233400"/>
            <a:gd name="connsiteY36" fmla="*/ 812800 h 812800"/>
            <a:gd name="connsiteX37" fmla="*/ 7144326 w 13233400"/>
            <a:gd name="connsiteY37" fmla="*/ 812800 h 812800"/>
            <a:gd name="connsiteX38" fmla="*/ 6287007 w 13233400"/>
            <a:gd name="connsiteY38" fmla="*/ 812800 h 812800"/>
            <a:gd name="connsiteX39" fmla="*/ 5953605 w 13233400"/>
            <a:gd name="connsiteY39" fmla="*/ 812800 h 812800"/>
            <a:gd name="connsiteX40" fmla="*/ 5489224 w 13233400"/>
            <a:gd name="connsiteY40" fmla="*/ 812800 h 812800"/>
            <a:gd name="connsiteX41" fmla="*/ 4893863 w 13233400"/>
            <a:gd name="connsiteY41" fmla="*/ 812800 h 812800"/>
            <a:gd name="connsiteX42" fmla="*/ 4298503 w 13233400"/>
            <a:gd name="connsiteY42" fmla="*/ 812800 h 812800"/>
            <a:gd name="connsiteX43" fmla="*/ 3572163 w 13233400"/>
            <a:gd name="connsiteY43" fmla="*/ 812800 h 812800"/>
            <a:gd name="connsiteX44" fmla="*/ 3238761 w 13233400"/>
            <a:gd name="connsiteY44" fmla="*/ 812800 h 812800"/>
            <a:gd name="connsiteX45" fmla="*/ 2905359 w 13233400"/>
            <a:gd name="connsiteY45" fmla="*/ 812800 h 812800"/>
            <a:gd name="connsiteX46" fmla="*/ 2048040 w 13233400"/>
            <a:gd name="connsiteY46" fmla="*/ 812800 h 812800"/>
            <a:gd name="connsiteX47" fmla="*/ 1190721 w 13233400"/>
            <a:gd name="connsiteY47" fmla="*/ 812800 h 812800"/>
            <a:gd name="connsiteX48" fmla="*/ 595361 w 13233400"/>
            <a:gd name="connsiteY48" fmla="*/ 812800 h 812800"/>
            <a:gd name="connsiteX49" fmla="*/ 0 w 13233400"/>
            <a:gd name="connsiteY49" fmla="*/ 812800 h 812800"/>
            <a:gd name="connsiteX50" fmla="*/ 0 w 13233400"/>
            <a:gd name="connsiteY50" fmla="*/ 812800 h 812800"/>
            <a:gd name="connsiteX51" fmla="*/ 0 w 13233400"/>
            <a:gd name="connsiteY51" fmla="*/ 494454 h 812800"/>
            <a:gd name="connsiteX52" fmla="*/ 0 w 13233400"/>
            <a:gd name="connsiteY52" fmla="*/ 135469 h 812800"/>
            <a:gd name="connsiteX53" fmla="*/ 135469 w 13233400"/>
            <a:gd name="connsiteY53" fmla="*/ 0 h 812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3233400" h="812800" fill="none" extrusionOk="0">
              <a:moveTo>
                <a:pt x="135469" y="0"/>
              </a:moveTo>
              <a:cubicBezTo>
                <a:pt x="486277" y="-21537"/>
                <a:pt x="600402" y="61811"/>
                <a:pt x="992788" y="0"/>
              </a:cubicBezTo>
              <a:cubicBezTo>
                <a:pt x="1385174" y="-61811"/>
                <a:pt x="1166721" y="38346"/>
                <a:pt x="1326190" y="0"/>
              </a:cubicBezTo>
              <a:cubicBezTo>
                <a:pt x="1485659" y="-38346"/>
                <a:pt x="1772613" y="61087"/>
                <a:pt x="1921551" y="0"/>
              </a:cubicBezTo>
              <a:cubicBezTo>
                <a:pt x="2070489" y="-61087"/>
                <a:pt x="2395712" y="50331"/>
                <a:pt x="2647890" y="0"/>
              </a:cubicBezTo>
              <a:cubicBezTo>
                <a:pt x="2900068" y="-50331"/>
                <a:pt x="3328030" y="42289"/>
                <a:pt x="3505209" y="0"/>
              </a:cubicBezTo>
              <a:cubicBezTo>
                <a:pt x="3682388" y="-42289"/>
                <a:pt x="3925946" y="8042"/>
                <a:pt x="4231549" y="0"/>
              </a:cubicBezTo>
              <a:cubicBezTo>
                <a:pt x="4537152" y="-8042"/>
                <a:pt x="4825808" y="17193"/>
                <a:pt x="5088868" y="0"/>
              </a:cubicBezTo>
              <a:cubicBezTo>
                <a:pt x="5351928" y="-17193"/>
                <a:pt x="5581785" y="548"/>
                <a:pt x="5815208" y="0"/>
              </a:cubicBezTo>
              <a:cubicBezTo>
                <a:pt x="6048631" y="-548"/>
                <a:pt x="5983559" y="23701"/>
                <a:pt x="6148610" y="0"/>
              </a:cubicBezTo>
              <a:cubicBezTo>
                <a:pt x="6313661" y="-23701"/>
                <a:pt x="6575633" y="17391"/>
                <a:pt x="6874950" y="0"/>
              </a:cubicBezTo>
              <a:cubicBezTo>
                <a:pt x="7174267" y="-17391"/>
                <a:pt x="7120964" y="18228"/>
                <a:pt x="7339331" y="0"/>
              </a:cubicBezTo>
              <a:cubicBezTo>
                <a:pt x="7557698" y="-18228"/>
                <a:pt x="7507932" y="35132"/>
                <a:pt x="7672733" y="0"/>
              </a:cubicBezTo>
              <a:cubicBezTo>
                <a:pt x="7837534" y="-35132"/>
                <a:pt x="7824187" y="12669"/>
                <a:pt x="7875156" y="0"/>
              </a:cubicBezTo>
              <a:cubicBezTo>
                <a:pt x="7926125" y="-12669"/>
                <a:pt x="8102093" y="80"/>
                <a:pt x="8208557" y="0"/>
              </a:cubicBezTo>
              <a:cubicBezTo>
                <a:pt x="8315021" y="-80"/>
                <a:pt x="8381966" y="34351"/>
                <a:pt x="8541959" y="0"/>
              </a:cubicBezTo>
              <a:cubicBezTo>
                <a:pt x="8701952" y="-34351"/>
                <a:pt x="8928983" y="55365"/>
                <a:pt x="9137320" y="0"/>
              </a:cubicBezTo>
              <a:cubicBezTo>
                <a:pt x="9345657" y="-55365"/>
                <a:pt x="9497834" y="11049"/>
                <a:pt x="9732680" y="0"/>
              </a:cubicBezTo>
              <a:cubicBezTo>
                <a:pt x="9967526" y="-11049"/>
                <a:pt x="9983825" y="48036"/>
                <a:pt x="10197061" y="0"/>
              </a:cubicBezTo>
              <a:cubicBezTo>
                <a:pt x="10410297" y="-48036"/>
                <a:pt x="10861449" y="60938"/>
                <a:pt x="11054381" y="0"/>
              </a:cubicBezTo>
              <a:cubicBezTo>
                <a:pt x="11247313" y="-60938"/>
                <a:pt x="11293940" y="17947"/>
                <a:pt x="11387782" y="0"/>
              </a:cubicBezTo>
              <a:cubicBezTo>
                <a:pt x="11481624" y="-17947"/>
                <a:pt x="11852569" y="52273"/>
                <a:pt x="12245102" y="0"/>
              </a:cubicBezTo>
              <a:cubicBezTo>
                <a:pt x="12637635" y="-52273"/>
                <a:pt x="12427210" y="6533"/>
                <a:pt x="12578503" y="0"/>
              </a:cubicBezTo>
              <a:cubicBezTo>
                <a:pt x="12729796" y="-6533"/>
                <a:pt x="13019448" y="12669"/>
                <a:pt x="13233400" y="0"/>
              </a:cubicBezTo>
              <a:lnTo>
                <a:pt x="13233400" y="0"/>
              </a:lnTo>
              <a:cubicBezTo>
                <a:pt x="13271681" y="95520"/>
                <a:pt x="13191629" y="261503"/>
                <a:pt x="13233400" y="352212"/>
              </a:cubicBezTo>
              <a:cubicBezTo>
                <a:pt x="13275171" y="442921"/>
                <a:pt x="13208589" y="515296"/>
                <a:pt x="13233400" y="677331"/>
              </a:cubicBezTo>
              <a:cubicBezTo>
                <a:pt x="13230926" y="751219"/>
                <a:pt x="13191329" y="811575"/>
                <a:pt x="13097931" y="812800"/>
              </a:cubicBezTo>
              <a:cubicBezTo>
                <a:pt x="13039476" y="830465"/>
                <a:pt x="12973184" y="807622"/>
                <a:pt x="12895508" y="812800"/>
              </a:cubicBezTo>
              <a:cubicBezTo>
                <a:pt x="12817832" y="817978"/>
                <a:pt x="12550336" y="811493"/>
                <a:pt x="12431127" y="812800"/>
              </a:cubicBezTo>
              <a:cubicBezTo>
                <a:pt x="12311918" y="814107"/>
                <a:pt x="11972210" y="805485"/>
                <a:pt x="11835767" y="812800"/>
              </a:cubicBezTo>
              <a:cubicBezTo>
                <a:pt x="11699324" y="820115"/>
                <a:pt x="11604079" y="802612"/>
                <a:pt x="11502365" y="812800"/>
              </a:cubicBezTo>
              <a:cubicBezTo>
                <a:pt x="11400651" y="822988"/>
                <a:pt x="11130749" y="789616"/>
                <a:pt x="10776025" y="812800"/>
              </a:cubicBezTo>
              <a:cubicBezTo>
                <a:pt x="10421301" y="835984"/>
                <a:pt x="10226724" y="714006"/>
                <a:pt x="9918706" y="812800"/>
              </a:cubicBezTo>
              <a:cubicBezTo>
                <a:pt x="9610688" y="911594"/>
                <a:pt x="9674025" y="788318"/>
                <a:pt x="9454325" y="812800"/>
              </a:cubicBezTo>
              <a:cubicBezTo>
                <a:pt x="9234625" y="837282"/>
                <a:pt x="8897278" y="720278"/>
                <a:pt x="8597006" y="812800"/>
              </a:cubicBezTo>
              <a:cubicBezTo>
                <a:pt x="8296734" y="905322"/>
                <a:pt x="8260337" y="805018"/>
                <a:pt x="8001645" y="812800"/>
              </a:cubicBezTo>
              <a:cubicBezTo>
                <a:pt x="7742953" y="820582"/>
                <a:pt x="7371267" y="720259"/>
                <a:pt x="7144326" y="812800"/>
              </a:cubicBezTo>
              <a:cubicBezTo>
                <a:pt x="6917385" y="905341"/>
                <a:pt x="6517072" y="789631"/>
                <a:pt x="6287007" y="812800"/>
              </a:cubicBezTo>
              <a:cubicBezTo>
                <a:pt x="6056942" y="835969"/>
                <a:pt x="6105129" y="779615"/>
                <a:pt x="5953605" y="812800"/>
              </a:cubicBezTo>
              <a:cubicBezTo>
                <a:pt x="5802081" y="845985"/>
                <a:pt x="5703060" y="768912"/>
                <a:pt x="5489224" y="812800"/>
              </a:cubicBezTo>
              <a:cubicBezTo>
                <a:pt x="5275388" y="856688"/>
                <a:pt x="5118030" y="808385"/>
                <a:pt x="4893863" y="812800"/>
              </a:cubicBezTo>
              <a:cubicBezTo>
                <a:pt x="4669696" y="817215"/>
                <a:pt x="4560596" y="806681"/>
                <a:pt x="4298503" y="812800"/>
              </a:cubicBezTo>
              <a:cubicBezTo>
                <a:pt x="4036410" y="818919"/>
                <a:pt x="3877072" y="785394"/>
                <a:pt x="3572163" y="812800"/>
              </a:cubicBezTo>
              <a:cubicBezTo>
                <a:pt x="3267254" y="840206"/>
                <a:pt x="3390463" y="786717"/>
                <a:pt x="3238761" y="812800"/>
              </a:cubicBezTo>
              <a:cubicBezTo>
                <a:pt x="3087059" y="838883"/>
                <a:pt x="3051155" y="791569"/>
                <a:pt x="2905359" y="812800"/>
              </a:cubicBezTo>
              <a:cubicBezTo>
                <a:pt x="2759563" y="834031"/>
                <a:pt x="2376819" y="778981"/>
                <a:pt x="2048040" y="812800"/>
              </a:cubicBezTo>
              <a:cubicBezTo>
                <a:pt x="1719261" y="846619"/>
                <a:pt x="1446775" y="778584"/>
                <a:pt x="1190721" y="812800"/>
              </a:cubicBezTo>
              <a:cubicBezTo>
                <a:pt x="934667" y="847016"/>
                <a:pt x="811743" y="786457"/>
                <a:pt x="595361" y="812800"/>
              </a:cubicBezTo>
              <a:cubicBezTo>
                <a:pt x="378979" y="839143"/>
                <a:pt x="251137" y="797107"/>
                <a:pt x="0" y="812800"/>
              </a:cubicBezTo>
              <a:lnTo>
                <a:pt x="0" y="812800"/>
              </a:lnTo>
              <a:cubicBezTo>
                <a:pt x="-17373" y="696580"/>
                <a:pt x="6192" y="631220"/>
                <a:pt x="0" y="494454"/>
              </a:cubicBezTo>
              <a:cubicBezTo>
                <a:pt x="-6192" y="357688"/>
                <a:pt x="8379" y="247431"/>
                <a:pt x="0" y="135469"/>
              </a:cubicBezTo>
              <a:cubicBezTo>
                <a:pt x="-14249" y="63162"/>
                <a:pt x="56077" y="18892"/>
                <a:pt x="135469" y="0"/>
              </a:cubicBezTo>
              <a:close/>
            </a:path>
            <a:path w="13233400" h="812800" stroke="0" extrusionOk="0">
              <a:moveTo>
                <a:pt x="135469" y="0"/>
              </a:moveTo>
              <a:cubicBezTo>
                <a:pt x="269163" y="-35696"/>
                <a:pt x="427147" y="7725"/>
                <a:pt x="599850" y="0"/>
              </a:cubicBezTo>
              <a:cubicBezTo>
                <a:pt x="772553" y="-7725"/>
                <a:pt x="718451" y="15686"/>
                <a:pt x="802273" y="0"/>
              </a:cubicBezTo>
              <a:cubicBezTo>
                <a:pt x="886095" y="-15686"/>
                <a:pt x="1368771" y="80059"/>
                <a:pt x="1659592" y="0"/>
              </a:cubicBezTo>
              <a:cubicBezTo>
                <a:pt x="1950413" y="-80059"/>
                <a:pt x="1930617" y="46200"/>
                <a:pt x="2123973" y="0"/>
              </a:cubicBezTo>
              <a:cubicBezTo>
                <a:pt x="2317329" y="-46200"/>
                <a:pt x="2413219" y="13201"/>
                <a:pt x="2588354" y="0"/>
              </a:cubicBezTo>
              <a:cubicBezTo>
                <a:pt x="2763489" y="-13201"/>
                <a:pt x="3221179" y="50855"/>
                <a:pt x="3445673" y="0"/>
              </a:cubicBezTo>
              <a:cubicBezTo>
                <a:pt x="3670167" y="-50855"/>
                <a:pt x="3711554" y="37844"/>
                <a:pt x="3779075" y="0"/>
              </a:cubicBezTo>
              <a:cubicBezTo>
                <a:pt x="3846596" y="-37844"/>
                <a:pt x="4275670" y="36294"/>
                <a:pt x="4636394" y="0"/>
              </a:cubicBezTo>
              <a:cubicBezTo>
                <a:pt x="4997118" y="-36294"/>
                <a:pt x="5306675" y="86216"/>
                <a:pt x="5493713" y="0"/>
              </a:cubicBezTo>
              <a:cubicBezTo>
                <a:pt x="5680751" y="-86216"/>
                <a:pt x="5856777" y="40898"/>
                <a:pt x="6089074" y="0"/>
              </a:cubicBezTo>
              <a:cubicBezTo>
                <a:pt x="6321371" y="-40898"/>
                <a:pt x="6519290" y="5690"/>
                <a:pt x="6946393" y="0"/>
              </a:cubicBezTo>
              <a:cubicBezTo>
                <a:pt x="7373496" y="-5690"/>
                <a:pt x="7278582" y="15296"/>
                <a:pt x="7410774" y="0"/>
              </a:cubicBezTo>
              <a:cubicBezTo>
                <a:pt x="7542966" y="-15296"/>
                <a:pt x="7655306" y="24081"/>
                <a:pt x="7875155" y="0"/>
              </a:cubicBezTo>
              <a:cubicBezTo>
                <a:pt x="8095004" y="-24081"/>
                <a:pt x="8413687" y="8747"/>
                <a:pt x="8601495" y="0"/>
              </a:cubicBezTo>
              <a:cubicBezTo>
                <a:pt x="8789303" y="-8747"/>
                <a:pt x="8895479" y="45847"/>
                <a:pt x="9065876" y="0"/>
              </a:cubicBezTo>
              <a:cubicBezTo>
                <a:pt x="9236273" y="-45847"/>
                <a:pt x="9731347" y="69280"/>
                <a:pt x="9923196" y="0"/>
              </a:cubicBezTo>
              <a:cubicBezTo>
                <a:pt x="10115045" y="-69280"/>
                <a:pt x="10561923" y="44662"/>
                <a:pt x="10780515" y="0"/>
              </a:cubicBezTo>
              <a:cubicBezTo>
                <a:pt x="10999107" y="-44662"/>
                <a:pt x="11175978" y="25828"/>
                <a:pt x="11375875" y="0"/>
              </a:cubicBezTo>
              <a:cubicBezTo>
                <a:pt x="11575772" y="-25828"/>
                <a:pt x="11662293" y="39493"/>
                <a:pt x="11840256" y="0"/>
              </a:cubicBezTo>
              <a:cubicBezTo>
                <a:pt x="12018219" y="-39493"/>
                <a:pt x="11983916" y="21526"/>
                <a:pt x="12042679" y="0"/>
              </a:cubicBezTo>
              <a:cubicBezTo>
                <a:pt x="12101442" y="-21526"/>
                <a:pt x="12288178" y="39045"/>
                <a:pt x="12376081" y="0"/>
              </a:cubicBezTo>
              <a:cubicBezTo>
                <a:pt x="12463984" y="-39045"/>
                <a:pt x="12548939" y="20109"/>
                <a:pt x="12709483" y="0"/>
              </a:cubicBezTo>
              <a:cubicBezTo>
                <a:pt x="12870027" y="-20109"/>
                <a:pt x="13094706" y="4832"/>
                <a:pt x="13233400" y="0"/>
              </a:cubicBezTo>
              <a:lnTo>
                <a:pt x="13233400" y="0"/>
              </a:lnTo>
              <a:cubicBezTo>
                <a:pt x="13261225" y="118581"/>
                <a:pt x="13232553" y="176517"/>
                <a:pt x="13233400" y="352212"/>
              </a:cubicBezTo>
              <a:cubicBezTo>
                <a:pt x="13234247" y="527907"/>
                <a:pt x="13218463" y="598155"/>
                <a:pt x="13233400" y="677331"/>
              </a:cubicBezTo>
              <a:cubicBezTo>
                <a:pt x="13224723" y="762963"/>
                <a:pt x="13178727" y="794410"/>
                <a:pt x="13097931" y="812800"/>
              </a:cubicBezTo>
              <a:cubicBezTo>
                <a:pt x="13056931" y="826242"/>
                <a:pt x="12971746" y="811489"/>
                <a:pt x="12895508" y="812800"/>
              </a:cubicBezTo>
              <a:cubicBezTo>
                <a:pt x="12819270" y="814111"/>
                <a:pt x="12379275" y="736216"/>
                <a:pt x="12169169" y="812800"/>
              </a:cubicBezTo>
              <a:cubicBezTo>
                <a:pt x="11959063" y="889384"/>
                <a:pt x="12011287" y="793461"/>
                <a:pt x="11966746" y="812800"/>
              </a:cubicBezTo>
              <a:cubicBezTo>
                <a:pt x="11922205" y="832139"/>
                <a:pt x="11611879" y="773148"/>
                <a:pt x="11502365" y="812800"/>
              </a:cubicBezTo>
              <a:cubicBezTo>
                <a:pt x="11392851" y="852452"/>
                <a:pt x="10848380" y="774889"/>
                <a:pt x="10645046" y="812800"/>
              </a:cubicBezTo>
              <a:cubicBezTo>
                <a:pt x="10441712" y="850711"/>
                <a:pt x="10296776" y="801201"/>
                <a:pt x="10049685" y="812800"/>
              </a:cubicBezTo>
              <a:cubicBezTo>
                <a:pt x="9802594" y="824399"/>
                <a:pt x="9504914" y="799485"/>
                <a:pt x="9323345" y="812800"/>
              </a:cubicBezTo>
              <a:cubicBezTo>
                <a:pt x="9141776" y="826115"/>
                <a:pt x="9026757" y="808581"/>
                <a:pt x="8858964" y="812800"/>
              </a:cubicBezTo>
              <a:cubicBezTo>
                <a:pt x="8691171" y="817019"/>
                <a:pt x="8537324" y="794371"/>
                <a:pt x="8263604" y="812800"/>
              </a:cubicBezTo>
              <a:cubicBezTo>
                <a:pt x="7989884" y="831229"/>
                <a:pt x="7612566" y="796475"/>
                <a:pt x="7406285" y="812800"/>
              </a:cubicBezTo>
              <a:cubicBezTo>
                <a:pt x="7200004" y="829125"/>
                <a:pt x="7140672" y="802663"/>
                <a:pt x="7072883" y="812800"/>
              </a:cubicBezTo>
              <a:cubicBezTo>
                <a:pt x="7005094" y="822937"/>
                <a:pt x="6511107" y="795459"/>
                <a:pt x="6346543" y="812800"/>
              </a:cubicBezTo>
              <a:cubicBezTo>
                <a:pt x="6181979" y="830141"/>
                <a:pt x="6137417" y="792890"/>
                <a:pt x="6013141" y="812800"/>
              </a:cubicBezTo>
              <a:cubicBezTo>
                <a:pt x="5888865" y="832710"/>
                <a:pt x="5681025" y="784742"/>
                <a:pt x="5417781" y="812800"/>
              </a:cubicBezTo>
              <a:cubicBezTo>
                <a:pt x="5154537" y="840858"/>
                <a:pt x="4855555" y="757597"/>
                <a:pt x="4691441" y="812800"/>
              </a:cubicBezTo>
              <a:cubicBezTo>
                <a:pt x="4527327" y="868003"/>
                <a:pt x="4557249" y="793558"/>
                <a:pt x="4489018" y="812800"/>
              </a:cubicBezTo>
              <a:cubicBezTo>
                <a:pt x="4420787" y="832042"/>
                <a:pt x="4385355" y="792297"/>
                <a:pt x="4286596" y="812800"/>
              </a:cubicBezTo>
              <a:cubicBezTo>
                <a:pt x="4187837" y="833303"/>
                <a:pt x="3638377" y="775448"/>
                <a:pt x="3429276" y="812800"/>
              </a:cubicBezTo>
              <a:cubicBezTo>
                <a:pt x="3220175" y="850152"/>
                <a:pt x="3131181" y="785665"/>
                <a:pt x="2833916" y="812800"/>
              </a:cubicBezTo>
              <a:cubicBezTo>
                <a:pt x="2536651" y="839935"/>
                <a:pt x="2714327" y="808745"/>
                <a:pt x="2631493" y="812800"/>
              </a:cubicBezTo>
              <a:cubicBezTo>
                <a:pt x="2548659" y="816855"/>
                <a:pt x="2296714" y="763632"/>
                <a:pt x="2036133" y="812800"/>
              </a:cubicBezTo>
              <a:cubicBezTo>
                <a:pt x="1775552" y="861968"/>
                <a:pt x="1392768" y="767961"/>
                <a:pt x="1178814" y="812800"/>
              </a:cubicBezTo>
              <a:cubicBezTo>
                <a:pt x="964860" y="857639"/>
                <a:pt x="817847" y="799571"/>
                <a:pt x="714433" y="812800"/>
              </a:cubicBezTo>
              <a:cubicBezTo>
                <a:pt x="611019" y="826029"/>
                <a:pt x="309200" y="785031"/>
                <a:pt x="0" y="812800"/>
              </a:cubicBezTo>
              <a:lnTo>
                <a:pt x="0" y="812800"/>
              </a:lnTo>
              <a:cubicBezTo>
                <a:pt x="-34880" y="645924"/>
                <a:pt x="39031" y="639782"/>
                <a:pt x="0" y="474135"/>
              </a:cubicBezTo>
              <a:cubicBezTo>
                <a:pt x="-39031" y="308488"/>
                <a:pt x="25636" y="261359"/>
                <a:pt x="0" y="135469"/>
              </a:cubicBezTo>
              <a:cubicBezTo>
                <a:pt x="3535" y="48235"/>
                <a:pt x="56446" y="-7476"/>
                <a:pt x="135469" y="0"/>
              </a:cubicBezTo>
              <a:close/>
            </a:path>
          </a:pathLst>
        </a:custGeom>
        <a:ln w="57150">
          <a:extLst>
            <a:ext uri="{C807C97D-BFC1-408E-A445-0C87EB9F89A2}">
              <ask:lineSketchStyleProps xmlns:ask="http://schemas.microsoft.com/office/drawing/2018/sketchyshapes" sd="1219033472">
                <a:prstGeom prst="round2DiagRect">
                  <a:avLst/>
                </a:prstGeom>
                <ask:type>
                  <ask:lineSketchScribble/>
                </ask:type>
              </ask:lineSketchStyleProps>
            </a:ext>
          </a:extLs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GB" sz="3600" b="1" cap="none" spc="0">
              <a:ln w="0"/>
              <a:solidFill>
                <a:schemeClr val="tx1"/>
              </a:solidFill>
              <a:effectLst>
                <a:outerShdw blurRad="38100" dist="19050" dir="2700000" algn="tl" rotWithShape="0">
                  <a:schemeClr val="dk1">
                    <a:alpha val="40000"/>
                  </a:schemeClr>
                </a:outerShdw>
              </a:effectLst>
            </a:rPr>
            <a:t>India - CPI</a:t>
          </a:r>
          <a:r>
            <a:rPr lang="en-GB" sz="3600" b="1" cap="none" spc="0" baseline="0">
              <a:ln w="0"/>
              <a:solidFill>
                <a:schemeClr val="tx1"/>
              </a:solidFill>
              <a:effectLst>
                <a:outerShdw blurRad="38100" dist="19050" dir="2700000" algn="tl" rotWithShape="0">
                  <a:schemeClr val="dk1">
                    <a:alpha val="40000"/>
                  </a:schemeClr>
                </a:outerShdw>
              </a:effectLst>
            </a:rPr>
            <a:t> Inflation Study</a:t>
          </a:r>
          <a:endParaRPr lang="en-GB" sz="3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20</xdr:col>
      <xdr:colOff>393700</xdr:colOff>
      <xdr:row>9</xdr:row>
      <xdr:rowOff>127000</xdr:rowOff>
    </xdr:from>
    <xdr:to>
      <xdr:col>34</xdr:col>
      <xdr:colOff>88900</xdr:colOff>
      <xdr:row>12</xdr:row>
      <xdr:rowOff>25400</xdr:rowOff>
    </xdr:to>
    <xdr:sp macro="" textlink="">
      <xdr:nvSpPr>
        <xdr:cNvPr id="16" name="Rounded Rectangle 15">
          <a:extLst>
            <a:ext uri="{FF2B5EF4-FFF2-40B4-BE49-F238E27FC236}">
              <a16:creationId xmlns:a16="http://schemas.microsoft.com/office/drawing/2014/main" id="{A56A8A99-079F-A643-9F19-1D4ED51854E8}"/>
            </a:ext>
          </a:extLst>
        </xdr:cNvPr>
        <xdr:cNvSpPr/>
      </xdr:nvSpPr>
      <xdr:spPr>
        <a:xfrm>
          <a:off x="18478500" y="2413000"/>
          <a:ext cx="13208000" cy="660400"/>
        </a:xfrm>
        <a:custGeom>
          <a:avLst/>
          <a:gdLst>
            <a:gd name="connsiteX0" fmla="*/ 0 w 13208000"/>
            <a:gd name="connsiteY0" fmla="*/ 110069 h 660400"/>
            <a:gd name="connsiteX1" fmla="*/ 110069 w 13208000"/>
            <a:gd name="connsiteY1" fmla="*/ 0 h 660400"/>
            <a:gd name="connsiteX2" fmla="*/ 923519 w 13208000"/>
            <a:gd name="connsiteY2" fmla="*/ 0 h 660400"/>
            <a:gd name="connsiteX3" fmla="*/ 1736970 w 13208000"/>
            <a:gd name="connsiteY3" fmla="*/ 0 h 660400"/>
            <a:gd name="connsiteX4" fmla="*/ 2160784 w 13208000"/>
            <a:gd name="connsiteY4" fmla="*/ 0 h 660400"/>
            <a:gd name="connsiteX5" fmla="*/ 3104113 w 13208000"/>
            <a:gd name="connsiteY5" fmla="*/ 0 h 660400"/>
            <a:gd name="connsiteX6" fmla="*/ 3787685 w 13208000"/>
            <a:gd name="connsiteY6" fmla="*/ 0 h 660400"/>
            <a:gd name="connsiteX7" fmla="*/ 4341378 w 13208000"/>
            <a:gd name="connsiteY7" fmla="*/ 0 h 660400"/>
            <a:gd name="connsiteX8" fmla="*/ 5284707 w 13208000"/>
            <a:gd name="connsiteY8" fmla="*/ 0 h 660400"/>
            <a:gd name="connsiteX9" fmla="*/ 6228036 w 13208000"/>
            <a:gd name="connsiteY9" fmla="*/ 0 h 660400"/>
            <a:gd name="connsiteX10" fmla="*/ 6911607 w 13208000"/>
            <a:gd name="connsiteY10" fmla="*/ 0 h 660400"/>
            <a:gd name="connsiteX11" fmla="*/ 7465300 w 13208000"/>
            <a:gd name="connsiteY11" fmla="*/ 0 h 660400"/>
            <a:gd name="connsiteX12" fmla="*/ 8148872 w 13208000"/>
            <a:gd name="connsiteY12" fmla="*/ 0 h 660400"/>
            <a:gd name="connsiteX13" fmla="*/ 8832444 w 13208000"/>
            <a:gd name="connsiteY13" fmla="*/ 0 h 660400"/>
            <a:gd name="connsiteX14" fmla="*/ 9516015 w 13208000"/>
            <a:gd name="connsiteY14" fmla="*/ 0 h 660400"/>
            <a:gd name="connsiteX15" fmla="*/ 10459344 w 13208000"/>
            <a:gd name="connsiteY15" fmla="*/ 0 h 660400"/>
            <a:gd name="connsiteX16" fmla="*/ 11402673 w 13208000"/>
            <a:gd name="connsiteY16" fmla="*/ 0 h 660400"/>
            <a:gd name="connsiteX17" fmla="*/ 11956366 w 13208000"/>
            <a:gd name="connsiteY17" fmla="*/ 0 h 660400"/>
            <a:gd name="connsiteX18" fmla="*/ 12250302 w 13208000"/>
            <a:gd name="connsiteY18" fmla="*/ 0 h 660400"/>
            <a:gd name="connsiteX19" fmla="*/ 13097931 w 13208000"/>
            <a:gd name="connsiteY19" fmla="*/ 0 h 660400"/>
            <a:gd name="connsiteX20" fmla="*/ 13208000 w 13208000"/>
            <a:gd name="connsiteY20" fmla="*/ 110069 h 660400"/>
            <a:gd name="connsiteX21" fmla="*/ 13208000 w 13208000"/>
            <a:gd name="connsiteY21" fmla="*/ 550331 h 660400"/>
            <a:gd name="connsiteX22" fmla="*/ 13097931 w 13208000"/>
            <a:gd name="connsiteY22" fmla="*/ 660400 h 660400"/>
            <a:gd name="connsiteX23" fmla="*/ 12414359 w 13208000"/>
            <a:gd name="connsiteY23" fmla="*/ 660400 h 660400"/>
            <a:gd name="connsiteX24" fmla="*/ 11600909 w 13208000"/>
            <a:gd name="connsiteY24" fmla="*/ 660400 h 660400"/>
            <a:gd name="connsiteX25" fmla="*/ 11047216 w 13208000"/>
            <a:gd name="connsiteY25" fmla="*/ 660400 h 660400"/>
            <a:gd name="connsiteX26" fmla="*/ 10493523 w 13208000"/>
            <a:gd name="connsiteY26" fmla="*/ 660400 h 660400"/>
            <a:gd name="connsiteX27" fmla="*/ 9939830 w 13208000"/>
            <a:gd name="connsiteY27" fmla="*/ 660400 h 660400"/>
            <a:gd name="connsiteX28" fmla="*/ 9516015 w 13208000"/>
            <a:gd name="connsiteY28" fmla="*/ 660400 h 660400"/>
            <a:gd name="connsiteX29" fmla="*/ 9092201 w 13208000"/>
            <a:gd name="connsiteY29" fmla="*/ 660400 h 660400"/>
            <a:gd name="connsiteX30" fmla="*/ 8278751 w 13208000"/>
            <a:gd name="connsiteY30" fmla="*/ 660400 h 660400"/>
            <a:gd name="connsiteX31" fmla="*/ 7854936 w 13208000"/>
            <a:gd name="connsiteY31" fmla="*/ 660400 h 660400"/>
            <a:gd name="connsiteX32" fmla="*/ 6911607 w 13208000"/>
            <a:gd name="connsiteY32" fmla="*/ 660400 h 660400"/>
            <a:gd name="connsiteX33" fmla="*/ 5968278 w 13208000"/>
            <a:gd name="connsiteY33" fmla="*/ 660400 h 660400"/>
            <a:gd name="connsiteX34" fmla="*/ 5414585 w 13208000"/>
            <a:gd name="connsiteY34" fmla="*/ 660400 h 660400"/>
            <a:gd name="connsiteX35" fmla="*/ 4601135 w 13208000"/>
            <a:gd name="connsiteY35" fmla="*/ 660400 h 660400"/>
            <a:gd name="connsiteX36" fmla="*/ 4047442 w 13208000"/>
            <a:gd name="connsiteY36" fmla="*/ 660400 h 660400"/>
            <a:gd name="connsiteX37" fmla="*/ 3623627 w 13208000"/>
            <a:gd name="connsiteY37" fmla="*/ 660400 h 660400"/>
            <a:gd name="connsiteX38" fmla="*/ 2940056 w 13208000"/>
            <a:gd name="connsiteY38" fmla="*/ 660400 h 660400"/>
            <a:gd name="connsiteX39" fmla="*/ 2256484 w 13208000"/>
            <a:gd name="connsiteY39" fmla="*/ 660400 h 660400"/>
            <a:gd name="connsiteX40" fmla="*/ 1962548 w 13208000"/>
            <a:gd name="connsiteY40" fmla="*/ 660400 h 660400"/>
            <a:gd name="connsiteX41" fmla="*/ 1668612 w 13208000"/>
            <a:gd name="connsiteY41" fmla="*/ 660400 h 660400"/>
            <a:gd name="connsiteX42" fmla="*/ 855162 w 13208000"/>
            <a:gd name="connsiteY42" fmla="*/ 660400 h 660400"/>
            <a:gd name="connsiteX43" fmla="*/ 110069 w 13208000"/>
            <a:gd name="connsiteY43" fmla="*/ 660400 h 660400"/>
            <a:gd name="connsiteX44" fmla="*/ 0 w 13208000"/>
            <a:gd name="connsiteY44" fmla="*/ 550331 h 660400"/>
            <a:gd name="connsiteX45" fmla="*/ 0 w 13208000"/>
            <a:gd name="connsiteY45" fmla="*/ 110069 h 66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3208000" h="660400" fill="none" extrusionOk="0">
              <a:moveTo>
                <a:pt x="0" y="110069"/>
              </a:moveTo>
              <a:cubicBezTo>
                <a:pt x="3882" y="51956"/>
                <a:pt x="44269" y="-2195"/>
                <a:pt x="110069" y="0"/>
              </a:cubicBezTo>
              <a:cubicBezTo>
                <a:pt x="274841" y="14909"/>
                <a:pt x="697768" y="-15234"/>
                <a:pt x="923519" y="0"/>
              </a:cubicBezTo>
              <a:cubicBezTo>
                <a:pt x="1149270" y="15234"/>
                <a:pt x="1555116" y="7115"/>
                <a:pt x="1736970" y="0"/>
              </a:cubicBezTo>
              <a:cubicBezTo>
                <a:pt x="1918824" y="-7115"/>
                <a:pt x="1973306" y="1757"/>
                <a:pt x="2160784" y="0"/>
              </a:cubicBezTo>
              <a:cubicBezTo>
                <a:pt x="2348262" y="-1757"/>
                <a:pt x="2730199" y="37939"/>
                <a:pt x="3104113" y="0"/>
              </a:cubicBezTo>
              <a:cubicBezTo>
                <a:pt x="3478027" y="-37939"/>
                <a:pt x="3510978" y="-20757"/>
                <a:pt x="3787685" y="0"/>
              </a:cubicBezTo>
              <a:cubicBezTo>
                <a:pt x="4064392" y="20757"/>
                <a:pt x="4205538" y="-7371"/>
                <a:pt x="4341378" y="0"/>
              </a:cubicBezTo>
              <a:cubicBezTo>
                <a:pt x="4477218" y="7371"/>
                <a:pt x="5063234" y="-31017"/>
                <a:pt x="5284707" y="0"/>
              </a:cubicBezTo>
              <a:cubicBezTo>
                <a:pt x="5506180" y="31017"/>
                <a:pt x="5851853" y="41642"/>
                <a:pt x="6228036" y="0"/>
              </a:cubicBezTo>
              <a:cubicBezTo>
                <a:pt x="6604219" y="-41642"/>
                <a:pt x="6665317" y="14804"/>
                <a:pt x="6911607" y="0"/>
              </a:cubicBezTo>
              <a:cubicBezTo>
                <a:pt x="7157897" y="-14804"/>
                <a:pt x="7306494" y="-18901"/>
                <a:pt x="7465300" y="0"/>
              </a:cubicBezTo>
              <a:cubicBezTo>
                <a:pt x="7624106" y="18901"/>
                <a:pt x="7858432" y="13216"/>
                <a:pt x="8148872" y="0"/>
              </a:cubicBezTo>
              <a:cubicBezTo>
                <a:pt x="8439312" y="-13216"/>
                <a:pt x="8621277" y="29765"/>
                <a:pt x="8832444" y="0"/>
              </a:cubicBezTo>
              <a:cubicBezTo>
                <a:pt x="9043611" y="-29765"/>
                <a:pt x="9227042" y="-3899"/>
                <a:pt x="9516015" y="0"/>
              </a:cubicBezTo>
              <a:cubicBezTo>
                <a:pt x="9804988" y="3899"/>
                <a:pt x="10226644" y="36987"/>
                <a:pt x="10459344" y="0"/>
              </a:cubicBezTo>
              <a:cubicBezTo>
                <a:pt x="10692044" y="-36987"/>
                <a:pt x="11153929" y="-39626"/>
                <a:pt x="11402673" y="0"/>
              </a:cubicBezTo>
              <a:cubicBezTo>
                <a:pt x="11651417" y="39626"/>
                <a:pt x="11842658" y="17720"/>
                <a:pt x="11956366" y="0"/>
              </a:cubicBezTo>
              <a:cubicBezTo>
                <a:pt x="12070074" y="-17720"/>
                <a:pt x="12138182" y="-12501"/>
                <a:pt x="12250302" y="0"/>
              </a:cubicBezTo>
              <a:cubicBezTo>
                <a:pt x="12362422" y="12501"/>
                <a:pt x="12821014" y="13989"/>
                <a:pt x="13097931" y="0"/>
              </a:cubicBezTo>
              <a:cubicBezTo>
                <a:pt x="13158480" y="-12823"/>
                <a:pt x="13217354" y="57474"/>
                <a:pt x="13208000" y="110069"/>
              </a:cubicBezTo>
              <a:cubicBezTo>
                <a:pt x="13209222" y="267131"/>
                <a:pt x="13188794" y="356416"/>
                <a:pt x="13208000" y="550331"/>
              </a:cubicBezTo>
              <a:cubicBezTo>
                <a:pt x="13202754" y="615549"/>
                <a:pt x="13164016" y="664214"/>
                <a:pt x="13097931" y="660400"/>
              </a:cubicBezTo>
              <a:cubicBezTo>
                <a:pt x="12910363" y="687132"/>
                <a:pt x="12716676" y="680197"/>
                <a:pt x="12414359" y="660400"/>
              </a:cubicBezTo>
              <a:cubicBezTo>
                <a:pt x="12112042" y="640603"/>
                <a:pt x="11845110" y="671662"/>
                <a:pt x="11600909" y="660400"/>
              </a:cubicBezTo>
              <a:cubicBezTo>
                <a:pt x="11356708" y="649139"/>
                <a:pt x="11228566" y="640916"/>
                <a:pt x="11047216" y="660400"/>
              </a:cubicBezTo>
              <a:cubicBezTo>
                <a:pt x="10865866" y="679884"/>
                <a:pt x="10624370" y="647403"/>
                <a:pt x="10493523" y="660400"/>
              </a:cubicBezTo>
              <a:cubicBezTo>
                <a:pt x="10362676" y="673397"/>
                <a:pt x="10090820" y="650503"/>
                <a:pt x="9939830" y="660400"/>
              </a:cubicBezTo>
              <a:cubicBezTo>
                <a:pt x="9788840" y="670297"/>
                <a:pt x="9711445" y="661140"/>
                <a:pt x="9516015" y="660400"/>
              </a:cubicBezTo>
              <a:cubicBezTo>
                <a:pt x="9320586" y="659660"/>
                <a:pt x="9284439" y="658637"/>
                <a:pt x="9092201" y="660400"/>
              </a:cubicBezTo>
              <a:cubicBezTo>
                <a:pt x="8899963" y="662163"/>
                <a:pt x="8633155" y="698777"/>
                <a:pt x="8278751" y="660400"/>
              </a:cubicBezTo>
              <a:cubicBezTo>
                <a:pt x="7924347" y="622024"/>
                <a:pt x="8022795" y="661386"/>
                <a:pt x="7854936" y="660400"/>
              </a:cubicBezTo>
              <a:cubicBezTo>
                <a:pt x="7687077" y="659414"/>
                <a:pt x="7370466" y="667346"/>
                <a:pt x="6911607" y="660400"/>
              </a:cubicBezTo>
              <a:cubicBezTo>
                <a:pt x="6452748" y="653454"/>
                <a:pt x="6411501" y="653178"/>
                <a:pt x="5968278" y="660400"/>
              </a:cubicBezTo>
              <a:cubicBezTo>
                <a:pt x="5525055" y="667622"/>
                <a:pt x="5622450" y="633829"/>
                <a:pt x="5414585" y="660400"/>
              </a:cubicBezTo>
              <a:cubicBezTo>
                <a:pt x="5206720" y="686971"/>
                <a:pt x="4971605" y="643450"/>
                <a:pt x="4601135" y="660400"/>
              </a:cubicBezTo>
              <a:cubicBezTo>
                <a:pt x="4230665" y="677351"/>
                <a:pt x="4309361" y="662919"/>
                <a:pt x="4047442" y="660400"/>
              </a:cubicBezTo>
              <a:cubicBezTo>
                <a:pt x="3785523" y="657881"/>
                <a:pt x="3790721" y="668285"/>
                <a:pt x="3623627" y="660400"/>
              </a:cubicBezTo>
              <a:cubicBezTo>
                <a:pt x="3456534" y="652515"/>
                <a:pt x="3260309" y="687899"/>
                <a:pt x="2940056" y="660400"/>
              </a:cubicBezTo>
              <a:cubicBezTo>
                <a:pt x="2619803" y="632901"/>
                <a:pt x="2469188" y="634244"/>
                <a:pt x="2256484" y="660400"/>
              </a:cubicBezTo>
              <a:cubicBezTo>
                <a:pt x="2043780" y="686556"/>
                <a:pt x="2036832" y="674429"/>
                <a:pt x="1962548" y="660400"/>
              </a:cubicBezTo>
              <a:cubicBezTo>
                <a:pt x="1888264" y="646371"/>
                <a:pt x="1812755" y="663588"/>
                <a:pt x="1668612" y="660400"/>
              </a:cubicBezTo>
              <a:cubicBezTo>
                <a:pt x="1524469" y="657212"/>
                <a:pt x="1185240" y="633835"/>
                <a:pt x="855162" y="660400"/>
              </a:cubicBezTo>
              <a:cubicBezTo>
                <a:pt x="525084" y="686966"/>
                <a:pt x="323434" y="628403"/>
                <a:pt x="110069" y="660400"/>
              </a:cubicBezTo>
              <a:cubicBezTo>
                <a:pt x="59546" y="670756"/>
                <a:pt x="3507" y="607643"/>
                <a:pt x="0" y="550331"/>
              </a:cubicBezTo>
              <a:cubicBezTo>
                <a:pt x="605" y="400055"/>
                <a:pt x="20919" y="329491"/>
                <a:pt x="0" y="110069"/>
              </a:cubicBezTo>
              <a:close/>
            </a:path>
            <a:path w="13208000" h="660400" stroke="0" extrusionOk="0">
              <a:moveTo>
                <a:pt x="0" y="110069"/>
              </a:moveTo>
              <a:cubicBezTo>
                <a:pt x="-1586" y="50114"/>
                <a:pt x="43623" y="-1384"/>
                <a:pt x="110069" y="0"/>
              </a:cubicBezTo>
              <a:cubicBezTo>
                <a:pt x="457020" y="-6098"/>
                <a:pt x="712340" y="-18968"/>
                <a:pt x="923519" y="0"/>
              </a:cubicBezTo>
              <a:cubicBezTo>
                <a:pt x="1134698" y="18968"/>
                <a:pt x="1313906" y="3614"/>
                <a:pt x="1607091" y="0"/>
              </a:cubicBezTo>
              <a:cubicBezTo>
                <a:pt x="1900276" y="-3614"/>
                <a:pt x="2115925" y="13195"/>
                <a:pt x="2290663" y="0"/>
              </a:cubicBezTo>
              <a:cubicBezTo>
                <a:pt x="2465401" y="-13195"/>
                <a:pt x="2740607" y="-22183"/>
                <a:pt x="2974234" y="0"/>
              </a:cubicBezTo>
              <a:cubicBezTo>
                <a:pt x="3207861" y="22183"/>
                <a:pt x="3592553" y="41943"/>
                <a:pt x="3917563" y="0"/>
              </a:cubicBezTo>
              <a:cubicBezTo>
                <a:pt x="4242573" y="-41943"/>
                <a:pt x="4210233" y="8236"/>
                <a:pt x="4471256" y="0"/>
              </a:cubicBezTo>
              <a:cubicBezTo>
                <a:pt x="4732279" y="-8236"/>
                <a:pt x="4638493" y="-12481"/>
                <a:pt x="4765192" y="0"/>
              </a:cubicBezTo>
              <a:cubicBezTo>
                <a:pt x="4891891" y="12481"/>
                <a:pt x="5082981" y="7123"/>
                <a:pt x="5318885" y="0"/>
              </a:cubicBezTo>
              <a:cubicBezTo>
                <a:pt x="5554789" y="-7123"/>
                <a:pt x="5594306" y="-11344"/>
                <a:pt x="5742700" y="0"/>
              </a:cubicBezTo>
              <a:cubicBezTo>
                <a:pt x="5891094" y="11344"/>
                <a:pt x="5937947" y="-7366"/>
                <a:pt x="6036636" y="0"/>
              </a:cubicBezTo>
              <a:cubicBezTo>
                <a:pt x="6135325" y="7366"/>
                <a:pt x="6480713" y="36783"/>
                <a:pt x="6850086" y="0"/>
              </a:cubicBezTo>
              <a:cubicBezTo>
                <a:pt x="7219459" y="-36783"/>
                <a:pt x="7405050" y="32237"/>
                <a:pt x="7663536" y="0"/>
              </a:cubicBezTo>
              <a:cubicBezTo>
                <a:pt x="7922022" y="-32237"/>
                <a:pt x="7923437" y="4740"/>
                <a:pt x="8087351" y="0"/>
              </a:cubicBezTo>
              <a:cubicBezTo>
                <a:pt x="8251265" y="-4740"/>
                <a:pt x="8526008" y="11750"/>
                <a:pt x="8641044" y="0"/>
              </a:cubicBezTo>
              <a:cubicBezTo>
                <a:pt x="8756080" y="-11750"/>
                <a:pt x="8819114" y="13458"/>
                <a:pt x="8934979" y="0"/>
              </a:cubicBezTo>
              <a:cubicBezTo>
                <a:pt x="9050844" y="-13458"/>
                <a:pt x="9659554" y="769"/>
                <a:pt x="9878308" y="0"/>
              </a:cubicBezTo>
              <a:cubicBezTo>
                <a:pt x="10097062" y="-769"/>
                <a:pt x="10475106" y="-5835"/>
                <a:pt x="10821637" y="0"/>
              </a:cubicBezTo>
              <a:cubicBezTo>
                <a:pt x="11168168" y="5835"/>
                <a:pt x="11175488" y="29326"/>
                <a:pt x="11505209" y="0"/>
              </a:cubicBezTo>
              <a:cubicBezTo>
                <a:pt x="11834930" y="-29326"/>
                <a:pt x="12046857" y="-269"/>
                <a:pt x="12188781" y="0"/>
              </a:cubicBezTo>
              <a:cubicBezTo>
                <a:pt x="12330705" y="269"/>
                <a:pt x="12841709" y="-10770"/>
                <a:pt x="13097931" y="0"/>
              </a:cubicBezTo>
              <a:cubicBezTo>
                <a:pt x="13162023" y="8285"/>
                <a:pt x="13206830" y="46471"/>
                <a:pt x="13208000" y="110069"/>
              </a:cubicBezTo>
              <a:cubicBezTo>
                <a:pt x="13218302" y="246554"/>
                <a:pt x="13226825" y="441308"/>
                <a:pt x="13208000" y="550331"/>
              </a:cubicBezTo>
              <a:cubicBezTo>
                <a:pt x="13202701" y="615125"/>
                <a:pt x="13152967" y="657403"/>
                <a:pt x="13097931" y="660400"/>
              </a:cubicBezTo>
              <a:cubicBezTo>
                <a:pt x="12891041" y="701224"/>
                <a:pt x="12492994" y="625495"/>
                <a:pt x="12154602" y="660400"/>
              </a:cubicBezTo>
              <a:cubicBezTo>
                <a:pt x="11816210" y="695305"/>
                <a:pt x="11684654" y="641348"/>
                <a:pt x="11471030" y="660400"/>
              </a:cubicBezTo>
              <a:cubicBezTo>
                <a:pt x="11257406" y="679452"/>
                <a:pt x="10716531" y="664477"/>
                <a:pt x="10527701" y="660400"/>
              </a:cubicBezTo>
              <a:cubicBezTo>
                <a:pt x="10338871" y="656323"/>
                <a:pt x="10030519" y="687477"/>
                <a:pt x="9584373" y="660400"/>
              </a:cubicBezTo>
              <a:cubicBezTo>
                <a:pt x="9138227" y="633323"/>
                <a:pt x="9255864" y="639192"/>
                <a:pt x="9030679" y="660400"/>
              </a:cubicBezTo>
              <a:cubicBezTo>
                <a:pt x="8805494" y="681608"/>
                <a:pt x="8660248" y="651973"/>
                <a:pt x="8476986" y="660400"/>
              </a:cubicBezTo>
              <a:cubicBezTo>
                <a:pt x="8293724" y="668827"/>
                <a:pt x="7817416" y="645197"/>
                <a:pt x="7533657" y="660400"/>
              </a:cubicBezTo>
              <a:cubicBezTo>
                <a:pt x="7249898" y="675603"/>
                <a:pt x="6930973" y="672730"/>
                <a:pt x="6590329" y="660400"/>
              </a:cubicBezTo>
              <a:cubicBezTo>
                <a:pt x="6249685" y="648070"/>
                <a:pt x="6400285" y="650248"/>
                <a:pt x="6296393" y="660400"/>
              </a:cubicBezTo>
              <a:cubicBezTo>
                <a:pt x="6192501" y="670552"/>
                <a:pt x="5807930" y="641341"/>
                <a:pt x="5482942" y="660400"/>
              </a:cubicBezTo>
              <a:cubicBezTo>
                <a:pt x="5157954" y="679459"/>
                <a:pt x="5311120" y="648284"/>
                <a:pt x="5189007" y="660400"/>
              </a:cubicBezTo>
              <a:cubicBezTo>
                <a:pt x="5066894" y="672516"/>
                <a:pt x="4999702" y="650454"/>
                <a:pt x="4895071" y="660400"/>
              </a:cubicBezTo>
              <a:cubicBezTo>
                <a:pt x="4790440" y="670346"/>
                <a:pt x="4351047" y="699477"/>
                <a:pt x="4081620" y="660400"/>
              </a:cubicBezTo>
              <a:cubicBezTo>
                <a:pt x="3812193" y="621323"/>
                <a:pt x="3756811" y="677852"/>
                <a:pt x="3657806" y="660400"/>
              </a:cubicBezTo>
              <a:cubicBezTo>
                <a:pt x="3558801" y="642948"/>
                <a:pt x="3221863" y="664412"/>
                <a:pt x="2974234" y="660400"/>
              </a:cubicBezTo>
              <a:cubicBezTo>
                <a:pt x="2726605" y="656388"/>
                <a:pt x="2223527" y="652693"/>
                <a:pt x="2030905" y="660400"/>
              </a:cubicBezTo>
              <a:cubicBezTo>
                <a:pt x="1838283" y="668107"/>
                <a:pt x="1715410" y="644321"/>
                <a:pt x="1607091" y="660400"/>
              </a:cubicBezTo>
              <a:cubicBezTo>
                <a:pt x="1498772" y="676479"/>
                <a:pt x="1023313" y="665208"/>
                <a:pt x="793641" y="660400"/>
              </a:cubicBezTo>
              <a:cubicBezTo>
                <a:pt x="563969" y="655593"/>
                <a:pt x="309379" y="693938"/>
                <a:pt x="110069" y="660400"/>
              </a:cubicBezTo>
              <a:cubicBezTo>
                <a:pt x="47028" y="650931"/>
                <a:pt x="-3735" y="617578"/>
                <a:pt x="0" y="550331"/>
              </a:cubicBezTo>
              <a:cubicBezTo>
                <a:pt x="-3507" y="415682"/>
                <a:pt x="2134" y="266631"/>
                <a:pt x="0" y="110069"/>
              </a:cubicBezTo>
              <a:close/>
            </a:path>
          </a:pathLst>
        </a:custGeom>
        <a:ln w="38100">
          <a:solidFill>
            <a:srgbClr val="C00000"/>
          </a:solidFill>
          <a:extLst>
            <a:ext uri="{C807C97D-BFC1-408E-A445-0C87EB9F89A2}">
              <ask:lineSketchStyleProps xmlns:ask="http://schemas.microsoft.com/office/drawing/2018/sketchyshapes" sd="2614937802">
                <a:prstGeom prst="roundRect">
                  <a:avLst/>
                </a:prstGeom>
                <ask:type>
                  <ask:lineSketchFreehand/>
                </ask:type>
              </ask:lineSketchStyleProps>
            </a:ext>
          </a:extLst>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GB" sz="2100" b="1" cap="none" spc="0">
              <a:ln w="0"/>
              <a:solidFill>
                <a:schemeClr val="tx1"/>
              </a:solidFill>
              <a:effectLst>
                <a:outerShdw blurRad="38100" dist="19050" dir="2700000" algn="tl" rotWithShape="0">
                  <a:schemeClr val="dk1">
                    <a:alpha val="40000"/>
                  </a:schemeClr>
                </a:outerShdw>
              </a:effectLst>
            </a:rPr>
            <a:t>A trend of Y-o-Y increase in CPI (rural + urban) inflation starting 2017 for the entire basket of products</a:t>
          </a:r>
        </a:p>
      </xdr:txBody>
    </xdr:sp>
    <xdr:clientData/>
  </xdr:twoCellAnchor>
  <xdr:twoCellAnchor>
    <xdr:from>
      <xdr:col>20</xdr:col>
      <xdr:colOff>393700</xdr:colOff>
      <xdr:row>14</xdr:row>
      <xdr:rowOff>228600</xdr:rowOff>
    </xdr:from>
    <xdr:to>
      <xdr:col>27</xdr:col>
      <xdr:colOff>127000</xdr:colOff>
      <xdr:row>23</xdr:row>
      <xdr:rowOff>88900</xdr:rowOff>
    </xdr:to>
    <xdr:sp macro="" textlink="">
      <xdr:nvSpPr>
        <xdr:cNvPr id="17" name="Rounded Rectangle 16">
          <a:extLst>
            <a:ext uri="{FF2B5EF4-FFF2-40B4-BE49-F238E27FC236}">
              <a16:creationId xmlns:a16="http://schemas.microsoft.com/office/drawing/2014/main" id="{E54D20DC-939E-C64A-BB8A-F39301E07755}"/>
            </a:ext>
          </a:extLst>
        </xdr:cNvPr>
        <xdr:cNvSpPr/>
      </xdr:nvSpPr>
      <xdr:spPr>
        <a:xfrm>
          <a:off x="18478500" y="3784600"/>
          <a:ext cx="6489700" cy="2146300"/>
        </a:xfrm>
        <a:prstGeom prst="roundRect">
          <a:avLst>
            <a:gd name="adj" fmla="val 6608"/>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a:p>
        <a:p>
          <a:pPr algn="l"/>
          <a:endParaRPr lang="en-GB" sz="1600"/>
        </a:p>
        <a:p>
          <a:pPr algn="l"/>
          <a:r>
            <a:rPr lang="en-GB" sz="1600"/>
            <a:t>The highest year-on-year growth rate was recorded in </a:t>
          </a:r>
          <a:r>
            <a:rPr lang="en-GB" sz="1600" b="1"/>
            <a:t>2022 at 6.91%.</a:t>
          </a:r>
        </a:p>
        <a:p>
          <a:pPr algn="l"/>
          <a:r>
            <a:rPr lang="en-GB" sz="1600"/>
            <a:t> </a:t>
          </a:r>
        </a:p>
        <a:p>
          <a:pPr algn="l"/>
          <a:r>
            <a:rPr lang="en-GB" sz="1600"/>
            <a:t>Subsequently, there appears to have been a peak in growth rate during 2022, followed by a slight decline in 2023.</a:t>
          </a:r>
        </a:p>
      </xdr:txBody>
    </xdr:sp>
    <xdr:clientData/>
  </xdr:twoCellAnchor>
  <xdr:twoCellAnchor>
    <xdr:from>
      <xdr:col>20</xdr:col>
      <xdr:colOff>393700</xdr:colOff>
      <xdr:row>14</xdr:row>
      <xdr:rowOff>76200</xdr:rowOff>
    </xdr:from>
    <xdr:to>
      <xdr:col>23</xdr:col>
      <xdr:colOff>698500</xdr:colOff>
      <xdr:row>15</xdr:row>
      <xdr:rowOff>228600</xdr:rowOff>
    </xdr:to>
    <xdr:sp macro="" textlink="">
      <xdr:nvSpPr>
        <xdr:cNvPr id="18" name="Round Diagonal Corner of Rectangle 17">
          <a:extLst>
            <a:ext uri="{FF2B5EF4-FFF2-40B4-BE49-F238E27FC236}">
              <a16:creationId xmlns:a16="http://schemas.microsoft.com/office/drawing/2014/main" id="{BD9B1D45-FD3E-8F45-A504-A53F9CAB0AA3}"/>
            </a:ext>
          </a:extLst>
        </xdr:cNvPr>
        <xdr:cNvSpPr/>
      </xdr:nvSpPr>
      <xdr:spPr>
        <a:xfrm>
          <a:off x="18478500" y="3632200"/>
          <a:ext cx="3200400" cy="406400"/>
        </a:xfrm>
        <a:prstGeom prst="round2DiagRect">
          <a:avLst>
            <a:gd name="adj1" fmla="val 50000"/>
            <a:gd name="adj2" fmla="val 0"/>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27</xdr:col>
      <xdr:colOff>284251</xdr:colOff>
      <xdr:row>26</xdr:row>
      <xdr:rowOff>228601</xdr:rowOff>
    </xdr:from>
    <xdr:to>
      <xdr:col>34</xdr:col>
      <xdr:colOff>17551</xdr:colOff>
      <xdr:row>35</xdr:row>
      <xdr:rowOff>88901</xdr:rowOff>
    </xdr:to>
    <xdr:sp macro="" textlink="">
      <xdr:nvSpPr>
        <xdr:cNvPr id="19" name="Rounded Rectangle 18">
          <a:extLst>
            <a:ext uri="{FF2B5EF4-FFF2-40B4-BE49-F238E27FC236}">
              <a16:creationId xmlns:a16="http://schemas.microsoft.com/office/drawing/2014/main" id="{28A721AE-7EC0-2944-A72D-0DD061B4AB6F}"/>
            </a:ext>
          </a:extLst>
        </xdr:cNvPr>
        <xdr:cNvSpPr/>
      </xdr:nvSpPr>
      <xdr:spPr>
        <a:xfrm>
          <a:off x="24870880" y="6535792"/>
          <a:ext cx="6425772" cy="2043558"/>
        </a:xfrm>
        <a:prstGeom prst="roundRect">
          <a:avLst>
            <a:gd name="adj" fmla="val 483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a:p>
        <a:p>
          <a:pPr algn="l"/>
          <a:endParaRPr lang="en-GB" sz="1600"/>
        </a:p>
        <a:p>
          <a:pPr algn="l"/>
          <a:r>
            <a:rPr lang="en-GB" sz="1600"/>
            <a:t>The inflation was high during 2022 due to several factors, including the onset of the </a:t>
          </a:r>
          <a:r>
            <a:rPr lang="en-GB" sz="1600" b="1"/>
            <a:t>Russia-Ukraine conflict. </a:t>
          </a:r>
        </a:p>
        <a:p>
          <a:pPr algn="l"/>
          <a:endParaRPr lang="en-GB" sz="1600"/>
        </a:p>
        <a:p>
          <a:pPr algn="l"/>
          <a:r>
            <a:rPr lang="en-GB" sz="1600"/>
            <a:t>This conflict exacerbated existing supply chain challenges and contributed to increased pressure on commodity prices.</a:t>
          </a:r>
        </a:p>
      </xdr:txBody>
    </xdr:sp>
    <xdr:clientData/>
  </xdr:twoCellAnchor>
  <xdr:twoCellAnchor>
    <xdr:from>
      <xdr:col>27</xdr:col>
      <xdr:colOff>284251</xdr:colOff>
      <xdr:row>26</xdr:row>
      <xdr:rowOff>76201</xdr:rowOff>
    </xdr:from>
    <xdr:to>
      <xdr:col>30</xdr:col>
      <xdr:colOff>770562</xdr:colOff>
      <xdr:row>28</xdr:row>
      <xdr:rowOff>85618</xdr:rowOff>
    </xdr:to>
    <xdr:sp macro="" textlink="">
      <xdr:nvSpPr>
        <xdr:cNvPr id="20" name="Round Diagonal Corner of Rectangle 19">
          <a:extLst>
            <a:ext uri="{FF2B5EF4-FFF2-40B4-BE49-F238E27FC236}">
              <a16:creationId xmlns:a16="http://schemas.microsoft.com/office/drawing/2014/main" id="{BDFD9A68-5EB3-EC45-BF3D-7EBE5E5B61E5}"/>
            </a:ext>
          </a:extLst>
        </xdr:cNvPr>
        <xdr:cNvSpPr/>
      </xdr:nvSpPr>
      <xdr:spPr>
        <a:xfrm>
          <a:off x="24870880" y="6383392"/>
          <a:ext cx="3354513" cy="494586"/>
        </a:xfrm>
        <a:prstGeom prst="round2DiagRect">
          <a:avLst>
            <a:gd name="adj1" fmla="val 50000"/>
            <a:gd name="adj2" fmla="val 0"/>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GB" sz="1800" b="1" cap="none" spc="0">
              <a:ln w="0"/>
              <a:solidFill>
                <a:schemeClr val="tx1"/>
              </a:solidFill>
              <a:effectLst>
                <a:outerShdw blurRad="38100" dist="19050" dir="2700000" algn="tl" rotWithShape="0">
                  <a:schemeClr val="dk1">
                    <a:alpha val="40000"/>
                  </a:schemeClr>
                </a:outerShdw>
              </a:effectLst>
            </a:rPr>
            <a:t>Why the </a:t>
          </a:r>
          <a:r>
            <a:rPr lang="en-GB" sz="1800" b="1"/>
            <a:t>inflation was high</a:t>
          </a:r>
          <a:endParaRPr lang="en-GB" sz="1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27</xdr:col>
      <xdr:colOff>292100</xdr:colOff>
      <xdr:row>13</xdr:row>
      <xdr:rowOff>101600</xdr:rowOff>
    </xdr:from>
    <xdr:to>
      <xdr:col>34</xdr:col>
      <xdr:colOff>12700</xdr:colOff>
      <xdr:row>24</xdr:row>
      <xdr:rowOff>165100</xdr:rowOff>
    </xdr:to>
    <xdr:sp macro="" textlink="">
      <xdr:nvSpPr>
        <xdr:cNvPr id="21" name="Rectangle 20">
          <a:extLst>
            <a:ext uri="{FF2B5EF4-FFF2-40B4-BE49-F238E27FC236}">
              <a16:creationId xmlns:a16="http://schemas.microsoft.com/office/drawing/2014/main" id="{82DEE811-F00E-2449-91F7-BCB9B671D920}"/>
            </a:ext>
          </a:extLst>
        </xdr:cNvPr>
        <xdr:cNvSpPr/>
      </xdr:nvSpPr>
      <xdr:spPr>
        <a:xfrm>
          <a:off x="25133300" y="3403600"/>
          <a:ext cx="6477000" cy="2857500"/>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401073</xdr:colOff>
      <xdr:row>26</xdr:row>
      <xdr:rowOff>220134</xdr:rowOff>
    </xdr:from>
    <xdr:to>
      <xdr:col>27</xdr:col>
      <xdr:colOff>121673</xdr:colOff>
      <xdr:row>35</xdr:row>
      <xdr:rowOff>169334</xdr:rowOff>
    </xdr:to>
    <xdr:sp macro="" textlink="">
      <xdr:nvSpPr>
        <xdr:cNvPr id="22" name="Rectangle 21">
          <a:extLst>
            <a:ext uri="{FF2B5EF4-FFF2-40B4-BE49-F238E27FC236}">
              <a16:creationId xmlns:a16="http://schemas.microsoft.com/office/drawing/2014/main" id="{7E4B37FF-DD67-1443-91FF-ADA0C3354511}"/>
            </a:ext>
          </a:extLst>
        </xdr:cNvPr>
        <xdr:cNvSpPr/>
      </xdr:nvSpPr>
      <xdr:spPr>
        <a:xfrm>
          <a:off x="18164140" y="6383867"/>
          <a:ext cx="6358466" cy="2082800"/>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a:solidFill>
                <a:srgbClr val="002060"/>
              </a:solidFill>
            </a:rPr>
            <a:t>To assess the overall inflation trend consistently, we rely on </a:t>
          </a:r>
          <a:r>
            <a:rPr lang="en-GB" sz="1600" b="1">
              <a:solidFill>
                <a:srgbClr val="002060"/>
              </a:solidFill>
            </a:rPr>
            <a:t>March data annually. </a:t>
          </a:r>
          <a:r>
            <a:rPr lang="en-IN" sz="1600">
              <a:solidFill>
                <a:srgbClr val="002060"/>
              </a:solidFill>
              <a:effectLst/>
              <a:latin typeface="+mn-lt"/>
              <a:ea typeface="+mn-ea"/>
              <a:cs typeface="+mn-cs"/>
            </a:rPr>
            <a:t>(</a:t>
          </a:r>
          <a:r>
            <a:rPr lang="en-IN" sz="1600" b="1">
              <a:solidFill>
                <a:srgbClr val="002060"/>
              </a:solidFill>
              <a:effectLst/>
              <a:latin typeface="+mn-lt"/>
              <a:ea typeface="+mn-ea"/>
              <a:cs typeface="+mn-cs"/>
            </a:rPr>
            <a:t>General Index Data</a:t>
          </a:r>
          <a:r>
            <a:rPr lang="en-IN" sz="1600">
              <a:solidFill>
                <a:srgbClr val="002060"/>
              </a:solidFill>
              <a:effectLst/>
              <a:latin typeface="+mn-lt"/>
              <a:ea typeface="+mn-ea"/>
              <a:cs typeface="+mn-cs"/>
            </a:rPr>
            <a:t>) </a:t>
          </a:r>
          <a:endParaRPr lang="en-GB" sz="1600" b="1">
            <a:solidFill>
              <a:srgbClr val="002060"/>
            </a:solidFill>
          </a:endParaRPr>
        </a:p>
        <a:p>
          <a:pPr algn="l"/>
          <a:endParaRPr lang="en-GB" sz="1600">
            <a:solidFill>
              <a:srgbClr val="002060"/>
            </a:solidFill>
          </a:endParaRPr>
        </a:p>
        <a:p>
          <a:pPr algn="l"/>
          <a:r>
            <a:rPr lang="en-GB" sz="1600">
              <a:solidFill>
                <a:srgbClr val="002060"/>
              </a:solidFill>
            </a:rPr>
            <a:t>This practice is adopted </a:t>
          </a:r>
          <a:r>
            <a:rPr lang="en-GB" sz="1600" b="1">
              <a:solidFill>
                <a:srgbClr val="002060"/>
              </a:solidFill>
            </a:rPr>
            <a:t>due to the unavailability of April and May data. </a:t>
          </a:r>
          <a:r>
            <a:rPr lang="en-GB" sz="1600">
              <a:solidFill>
                <a:srgbClr val="002060"/>
              </a:solidFill>
            </a:rPr>
            <a:t>By consistently utilizing March data, we can effectively track inflation trends over time.</a:t>
          </a:r>
        </a:p>
      </xdr:txBody>
    </xdr:sp>
    <xdr:clientData/>
  </xdr:twoCellAnchor>
  <xdr:twoCellAnchor>
    <xdr:from>
      <xdr:col>20</xdr:col>
      <xdr:colOff>389467</xdr:colOff>
      <xdr:row>37</xdr:row>
      <xdr:rowOff>186267</xdr:rowOff>
    </xdr:from>
    <xdr:to>
      <xdr:col>34</xdr:col>
      <xdr:colOff>152400</xdr:colOff>
      <xdr:row>42</xdr:row>
      <xdr:rowOff>16933</xdr:rowOff>
    </xdr:to>
    <xdr:sp macro="" textlink="">
      <xdr:nvSpPr>
        <xdr:cNvPr id="23" name="Round Diagonal Corner of Rectangle 22">
          <a:extLst>
            <a:ext uri="{FF2B5EF4-FFF2-40B4-BE49-F238E27FC236}">
              <a16:creationId xmlns:a16="http://schemas.microsoft.com/office/drawing/2014/main" id="{563FE787-B0DD-FB45-AF52-821187BC2BE7}"/>
            </a:ext>
          </a:extLst>
        </xdr:cNvPr>
        <xdr:cNvSpPr/>
      </xdr:nvSpPr>
      <xdr:spPr>
        <a:xfrm>
          <a:off x="18152534" y="8957734"/>
          <a:ext cx="13038666" cy="1015999"/>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600">
              <a:solidFill>
                <a:srgbClr val="002060"/>
              </a:solidFill>
            </a:rPr>
            <a:t>In the graph presented above, we have utilized combined data from both </a:t>
          </a:r>
          <a:r>
            <a:rPr lang="en-GB" sz="1600" b="1">
              <a:solidFill>
                <a:srgbClr val="002060"/>
              </a:solidFill>
            </a:rPr>
            <a:t>Urban and Rural categories. </a:t>
          </a:r>
        </a:p>
        <a:p>
          <a:pPr algn="l"/>
          <a:endParaRPr lang="en-GB" sz="1600">
            <a:solidFill>
              <a:srgbClr val="002060"/>
            </a:solidFill>
          </a:endParaRPr>
        </a:p>
        <a:p>
          <a:pPr algn="l"/>
          <a:r>
            <a:rPr lang="en-GB" sz="1600">
              <a:solidFill>
                <a:srgbClr val="002060"/>
              </a:solidFill>
            </a:rPr>
            <a:t>However, similar trends can also be observed when analyzing the data </a:t>
          </a:r>
          <a:r>
            <a:rPr lang="en-GB" sz="1600" b="1">
              <a:solidFill>
                <a:srgbClr val="002060"/>
              </a:solidFill>
            </a:rPr>
            <a:t>separately for Rural and Urban categories.</a:t>
          </a:r>
        </a:p>
      </xdr:txBody>
    </xdr:sp>
    <xdr:clientData/>
  </xdr:twoCellAnchor>
  <xdr:twoCellAnchor>
    <xdr:from>
      <xdr:col>38</xdr:col>
      <xdr:colOff>0</xdr:colOff>
      <xdr:row>4</xdr:row>
      <xdr:rowOff>0</xdr:rowOff>
    </xdr:from>
    <xdr:to>
      <xdr:col>52</xdr:col>
      <xdr:colOff>508000</xdr:colOff>
      <xdr:row>47</xdr:row>
      <xdr:rowOff>203200</xdr:rowOff>
    </xdr:to>
    <xdr:sp macro="" textlink="">
      <xdr:nvSpPr>
        <xdr:cNvPr id="26" name="TextBox 25">
          <a:extLst>
            <a:ext uri="{FF2B5EF4-FFF2-40B4-BE49-F238E27FC236}">
              <a16:creationId xmlns:a16="http://schemas.microsoft.com/office/drawing/2014/main" id="{DE6355A5-57F6-7547-BB70-72BED4AA3C22}"/>
            </a:ext>
          </a:extLst>
        </xdr:cNvPr>
        <xdr:cNvSpPr txBox="1"/>
      </xdr:nvSpPr>
      <xdr:spPr>
        <a:xfrm>
          <a:off x="33646533" y="948267"/>
          <a:ext cx="13783734" cy="10397066"/>
        </a:xfrm>
        <a:prstGeom prst="rect">
          <a:avLst/>
        </a:prstGeom>
        <a:solidFill>
          <a:schemeClr val="lt1"/>
        </a:solidFill>
        <a:ln w="3810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38</xdr:col>
      <xdr:colOff>355600</xdr:colOff>
      <xdr:row>5</xdr:row>
      <xdr:rowOff>12700</xdr:rowOff>
    </xdr:from>
    <xdr:to>
      <xdr:col>52</xdr:col>
      <xdr:colOff>76200</xdr:colOff>
      <xdr:row>8</xdr:row>
      <xdr:rowOff>63500</xdr:rowOff>
    </xdr:to>
    <xdr:sp macro="" textlink="">
      <xdr:nvSpPr>
        <xdr:cNvPr id="27" name="Round Diagonal Corner of Rectangle 26">
          <a:extLst>
            <a:ext uri="{FF2B5EF4-FFF2-40B4-BE49-F238E27FC236}">
              <a16:creationId xmlns:a16="http://schemas.microsoft.com/office/drawing/2014/main" id="{5B1A9AFA-F5C4-634A-B2CC-7FAB03FEC23B}"/>
            </a:ext>
          </a:extLst>
        </xdr:cNvPr>
        <xdr:cNvSpPr/>
      </xdr:nvSpPr>
      <xdr:spPr>
        <a:xfrm>
          <a:off x="34620200" y="1282700"/>
          <a:ext cx="13233400" cy="812800"/>
        </a:xfrm>
        <a:custGeom>
          <a:avLst/>
          <a:gdLst>
            <a:gd name="connsiteX0" fmla="*/ 135469 w 13233400"/>
            <a:gd name="connsiteY0" fmla="*/ 0 h 812800"/>
            <a:gd name="connsiteX1" fmla="*/ 992788 w 13233400"/>
            <a:gd name="connsiteY1" fmla="*/ 0 h 812800"/>
            <a:gd name="connsiteX2" fmla="*/ 1326190 w 13233400"/>
            <a:gd name="connsiteY2" fmla="*/ 0 h 812800"/>
            <a:gd name="connsiteX3" fmla="*/ 1921551 w 13233400"/>
            <a:gd name="connsiteY3" fmla="*/ 0 h 812800"/>
            <a:gd name="connsiteX4" fmla="*/ 2647890 w 13233400"/>
            <a:gd name="connsiteY4" fmla="*/ 0 h 812800"/>
            <a:gd name="connsiteX5" fmla="*/ 3505209 w 13233400"/>
            <a:gd name="connsiteY5" fmla="*/ 0 h 812800"/>
            <a:gd name="connsiteX6" fmla="*/ 4231549 w 13233400"/>
            <a:gd name="connsiteY6" fmla="*/ 0 h 812800"/>
            <a:gd name="connsiteX7" fmla="*/ 5088868 w 13233400"/>
            <a:gd name="connsiteY7" fmla="*/ 0 h 812800"/>
            <a:gd name="connsiteX8" fmla="*/ 5815208 w 13233400"/>
            <a:gd name="connsiteY8" fmla="*/ 0 h 812800"/>
            <a:gd name="connsiteX9" fmla="*/ 6148610 w 13233400"/>
            <a:gd name="connsiteY9" fmla="*/ 0 h 812800"/>
            <a:gd name="connsiteX10" fmla="*/ 6874950 w 13233400"/>
            <a:gd name="connsiteY10" fmla="*/ 0 h 812800"/>
            <a:gd name="connsiteX11" fmla="*/ 7339331 w 13233400"/>
            <a:gd name="connsiteY11" fmla="*/ 0 h 812800"/>
            <a:gd name="connsiteX12" fmla="*/ 7672733 w 13233400"/>
            <a:gd name="connsiteY12" fmla="*/ 0 h 812800"/>
            <a:gd name="connsiteX13" fmla="*/ 7875156 w 13233400"/>
            <a:gd name="connsiteY13" fmla="*/ 0 h 812800"/>
            <a:gd name="connsiteX14" fmla="*/ 8208557 w 13233400"/>
            <a:gd name="connsiteY14" fmla="*/ 0 h 812800"/>
            <a:gd name="connsiteX15" fmla="*/ 8541959 w 13233400"/>
            <a:gd name="connsiteY15" fmla="*/ 0 h 812800"/>
            <a:gd name="connsiteX16" fmla="*/ 9137320 w 13233400"/>
            <a:gd name="connsiteY16" fmla="*/ 0 h 812800"/>
            <a:gd name="connsiteX17" fmla="*/ 9732680 w 13233400"/>
            <a:gd name="connsiteY17" fmla="*/ 0 h 812800"/>
            <a:gd name="connsiteX18" fmla="*/ 10197061 w 13233400"/>
            <a:gd name="connsiteY18" fmla="*/ 0 h 812800"/>
            <a:gd name="connsiteX19" fmla="*/ 11054381 w 13233400"/>
            <a:gd name="connsiteY19" fmla="*/ 0 h 812800"/>
            <a:gd name="connsiteX20" fmla="*/ 11387782 w 13233400"/>
            <a:gd name="connsiteY20" fmla="*/ 0 h 812800"/>
            <a:gd name="connsiteX21" fmla="*/ 12245102 w 13233400"/>
            <a:gd name="connsiteY21" fmla="*/ 0 h 812800"/>
            <a:gd name="connsiteX22" fmla="*/ 12578503 w 13233400"/>
            <a:gd name="connsiteY22" fmla="*/ 0 h 812800"/>
            <a:gd name="connsiteX23" fmla="*/ 13233400 w 13233400"/>
            <a:gd name="connsiteY23" fmla="*/ 0 h 812800"/>
            <a:gd name="connsiteX24" fmla="*/ 13233400 w 13233400"/>
            <a:gd name="connsiteY24" fmla="*/ 0 h 812800"/>
            <a:gd name="connsiteX25" fmla="*/ 13233400 w 13233400"/>
            <a:gd name="connsiteY25" fmla="*/ 352212 h 812800"/>
            <a:gd name="connsiteX26" fmla="*/ 13233400 w 13233400"/>
            <a:gd name="connsiteY26" fmla="*/ 677331 h 812800"/>
            <a:gd name="connsiteX27" fmla="*/ 13097931 w 13233400"/>
            <a:gd name="connsiteY27" fmla="*/ 812800 h 812800"/>
            <a:gd name="connsiteX28" fmla="*/ 12895508 w 13233400"/>
            <a:gd name="connsiteY28" fmla="*/ 812800 h 812800"/>
            <a:gd name="connsiteX29" fmla="*/ 12431127 w 13233400"/>
            <a:gd name="connsiteY29" fmla="*/ 812800 h 812800"/>
            <a:gd name="connsiteX30" fmla="*/ 11835767 w 13233400"/>
            <a:gd name="connsiteY30" fmla="*/ 812800 h 812800"/>
            <a:gd name="connsiteX31" fmla="*/ 11502365 w 13233400"/>
            <a:gd name="connsiteY31" fmla="*/ 812800 h 812800"/>
            <a:gd name="connsiteX32" fmla="*/ 10776025 w 13233400"/>
            <a:gd name="connsiteY32" fmla="*/ 812800 h 812800"/>
            <a:gd name="connsiteX33" fmla="*/ 9918706 w 13233400"/>
            <a:gd name="connsiteY33" fmla="*/ 812800 h 812800"/>
            <a:gd name="connsiteX34" fmla="*/ 9454325 w 13233400"/>
            <a:gd name="connsiteY34" fmla="*/ 812800 h 812800"/>
            <a:gd name="connsiteX35" fmla="*/ 8597006 w 13233400"/>
            <a:gd name="connsiteY35" fmla="*/ 812800 h 812800"/>
            <a:gd name="connsiteX36" fmla="*/ 8001645 w 13233400"/>
            <a:gd name="connsiteY36" fmla="*/ 812800 h 812800"/>
            <a:gd name="connsiteX37" fmla="*/ 7144326 w 13233400"/>
            <a:gd name="connsiteY37" fmla="*/ 812800 h 812800"/>
            <a:gd name="connsiteX38" fmla="*/ 6287007 w 13233400"/>
            <a:gd name="connsiteY38" fmla="*/ 812800 h 812800"/>
            <a:gd name="connsiteX39" fmla="*/ 5953605 w 13233400"/>
            <a:gd name="connsiteY39" fmla="*/ 812800 h 812800"/>
            <a:gd name="connsiteX40" fmla="*/ 5489224 w 13233400"/>
            <a:gd name="connsiteY40" fmla="*/ 812800 h 812800"/>
            <a:gd name="connsiteX41" fmla="*/ 4893863 w 13233400"/>
            <a:gd name="connsiteY41" fmla="*/ 812800 h 812800"/>
            <a:gd name="connsiteX42" fmla="*/ 4298503 w 13233400"/>
            <a:gd name="connsiteY42" fmla="*/ 812800 h 812800"/>
            <a:gd name="connsiteX43" fmla="*/ 3572163 w 13233400"/>
            <a:gd name="connsiteY43" fmla="*/ 812800 h 812800"/>
            <a:gd name="connsiteX44" fmla="*/ 3238761 w 13233400"/>
            <a:gd name="connsiteY44" fmla="*/ 812800 h 812800"/>
            <a:gd name="connsiteX45" fmla="*/ 2905359 w 13233400"/>
            <a:gd name="connsiteY45" fmla="*/ 812800 h 812800"/>
            <a:gd name="connsiteX46" fmla="*/ 2048040 w 13233400"/>
            <a:gd name="connsiteY46" fmla="*/ 812800 h 812800"/>
            <a:gd name="connsiteX47" fmla="*/ 1190721 w 13233400"/>
            <a:gd name="connsiteY47" fmla="*/ 812800 h 812800"/>
            <a:gd name="connsiteX48" fmla="*/ 595361 w 13233400"/>
            <a:gd name="connsiteY48" fmla="*/ 812800 h 812800"/>
            <a:gd name="connsiteX49" fmla="*/ 0 w 13233400"/>
            <a:gd name="connsiteY49" fmla="*/ 812800 h 812800"/>
            <a:gd name="connsiteX50" fmla="*/ 0 w 13233400"/>
            <a:gd name="connsiteY50" fmla="*/ 812800 h 812800"/>
            <a:gd name="connsiteX51" fmla="*/ 0 w 13233400"/>
            <a:gd name="connsiteY51" fmla="*/ 494454 h 812800"/>
            <a:gd name="connsiteX52" fmla="*/ 0 w 13233400"/>
            <a:gd name="connsiteY52" fmla="*/ 135469 h 812800"/>
            <a:gd name="connsiteX53" fmla="*/ 135469 w 13233400"/>
            <a:gd name="connsiteY53" fmla="*/ 0 h 812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3233400" h="812800" fill="none" extrusionOk="0">
              <a:moveTo>
                <a:pt x="135469" y="0"/>
              </a:moveTo>
              <a:cubicBezTo>
                <a:pt x="486277" y="-21537"/>
                <a:pt x="600402" y="61811"/>
                <a:pt x="992788" y="0"/>
              </a:cubicBezTo>
              <a:cubicBezTo>
                <a:pt x="1385174" y="-61811"/>
                <a:pt x="1166721" y="38346"/>
                <a:pt x="1326190" y="0"/>
              </a:cubicBezTo>
              <a:cubicBezTo>
                <a:pt x="1485659" y="-38346"/>
                <a:pt x="1772613" y="61087"/>
                <a:pt x="1921551" y="0"/>
              </a:cubicBezTo>
              <a:cubicBezTo>
                <a:pt x="2070489" y="-61087"/>
                <a:pt x="2395712" y="50331"/>
                <a:pt x="2647890" y="0"/>
              </a:cubicBezTo>
              <a:cubicBezTo>
                <a:pt x="2900068" y="-50331"/>
                <a:pt x="3328030" y="42289"/>
                <a:pt x="3505209" y="0"/>
              </a:cubicBezTo>
              <a:cubicBezTo>
                <a:pt x="3682388" y="-42289"/>
                <a:pt x="3925946" y="8042"/>
                <a:pt x="4231549" y="0"/>
              </a:cubicBezTo>
              <a:cubicBezTo>
                <a:pt x="4537152" y="-8042"/>
                <a:pt x="4825808" y="17193"/>
                <a:pt x="5088868" y="0"/>
              </a:cubicBezTo>
              <a:cubicBezTo>
                <a:pt x="5351928" y="-17193"/>
                <a:pt x="5581785" y="548"/>
                <a:pt x="5815208" y="0"/>
              </a:cubicBezTo>
              <a:cubicBezTo>
                <a:pt x="6048631" y="-548"/>
                <a:pt x="5983559" y="23701"/>
                <a:pt x="6148610" y="0"/>
              </a:cubicBezTo>
              <a:cubicBezTo>
                <a:pt x="6313661" y="-23701"/>
                <a:pt x="6575633" y="17391"/>
                <a:pt x="6874950" y="0"/>
              </a:cubicBezTo>
              <a:cubicBezTo>
                <a:pt x="7174267" y="-17391"/>
                <a:pt x="7120964" y="18228"/>
                <a:pt x="7339331" y="0"/>
              </a:cubicBezTo>
              <a:cubicBezTo>
                <a:pt x="7557698" y="-18228"/>
                <a:pt x="7507932" y="35132"/>
                <a:pt x="7672733" y="0"/>
              </a:cubicBezTo>
              <a:cubicBezTo>
                <a:pt x="7837534" y="-35132"/>
                <a:pt x="7824187" y="12669"/>
                <a:pt x="7875156" y="0"/>
              </a:cubicBezTo>
              <a:cubicBezTo>
                <a:pt x="7926125" y="-12669"/>
                <a:pt x="8102093" y="80"/>
                <a:pt x="8208557" y="0"/>
              </a:cubicBezTo>
              <a:cubicBezTo>
                <a:pt x="8315021" y="-80"/>
                <a:pt x="8381966" y="34351"/>
                <a:pt x="8541959" y="0"/>
              </a:cubicBezTo>
              <a:cubicBezTo>
                <a:pt x="8701952" y="-34351"/>
                <a:pt x="8928983" y="55365"/>
                <a:pt x="9137320" y="0"/>
              </a:cubicBezTo>
              <a:cubicBezTo>
                <a:pt x="9345657" y="-55365"/>
                <a:pt x="9497834" y="11049"/>
                <a:pt x="9732680" y="0"/>
              </a:cubicBezTo>
              <a:cubicBezTo>
                <a:pt x="9967526" y="-11049"/>
                <a:pt x="9983825" y="48036"/>
                <a:pt x="10197061" y="0"/>
              </a:cubicBezTo>
              <a:cubicBezTo>
                <a:pt x="10410297" y="-48036"/>
                <a:pt x="10861449" y="60938"/>
                <a:pt x="11054381" y="0"/>
              </a:cubicBezTo>
              <a:cubicBezTo>
                <a:pt x="11247313" y="-60938"/>
                <a:pt x="11293940" y="17947"/>
                <a:pt x="11387782" y="0"/>
              </a:cubicBezTo>
              <a:cubicBezTo>
                <a:pt x="11481624" y="-17947"/>
                <a:pt x="11852569" y="52273"/>
                <a:pt x="12245102" y="0"/>
              </a:cubicBezTo>
              <a:cubicBezTo>
                <a:pt x="12637635" y="-52273"/>
                <a:pt x="12427210" y="6533"/>
                <a:pt x="12578503" y="0"/>
              </a:cubicBezTo>
              <a:cubicBezTo>
                <a:pt x="12729796" y="-6533"/>
                <a:pt x="13019448" y="12669"/>
                <a:pt x="13233400" y="0"/>
              </a:cubicBezTo>
              <a:lnTo>
                <a:pt x="13233400" y="0"/>
              </a:lnTo>
              <a:cubicBezTo>
                <a:pt x="13271681" y="95520"/>
                <a:pt x="13191629" y="261503"/>
                <a:pt x="13233400" y="352212"/>
              </a:cubicBezTo>
              <a:cubicBezTo>
                <a:pt x="13275171" y="442921"/>
                <a:pt x="13208589" y="515296"/>
                <a:pt x="13233400" y="677331"/>
              </a:cubicBezTo>
              <a:cubicBezTo>
                <a:pt x="13230926" y="751219"/>
                <a:pt x="13191329" y="811575"/>
                <a:pt x="13097931" y="812800"/>
              </a:cubicBezTo>
              <a:cubicBezTo>
                <a:pt x="13039476" y="830465"/>
                <a:pt x="12973184" y="807622"/>
                <a:pt x="12895508" y="812800"/>
              </a:cubicBezTo>
              <a:cubicBezTo>
                <a:pt x="12817832" y="817978"/>
                <a:pt x="12550336" y="811493"/>
                <a:pt x="12431127" y="812800"/>
              </a:cubicBezTo>
              <a:cubicBezTo>
                <a:pt x="12311918" y="814107"/>
                <a:pt x="11972210" y="805485"/>
                <a:pt x="11835767" y="812800"/>
              </a:cubicBezTo>
              <a:cubicBezTo>
                <a:pt x="11699324" y="820115"/>
                <a:pt x="11604079" y="802612"/>
                <a:pt x="11502365" y="812800"/>
              </a:cubicBezTo>
              <a:cubicBezTo>
                <a:pt x="11400651" y="822988"/>
                <a:pt x="11130749" y="789616"/>
                <a:pt x="10776025" y="812800"/>
              </a:cubicBezTo>
              <a:cubicBezTo>
                <a:pt x="10421301" y="835984"/>
                <a:pt x="10226724" y="714006"/>
                <a:pt x="9918706" y="812800"/>
              </a:cubicBezTo>
              <a:cubicBezTo>
                <a:pt x="9610688" y="911594"/>
                <a:pt x="9674025" y="788318"/>
                <a:pt x="9454325" y="812800"/>
              </a:cubicBezTo>
              <a:cubicBezTo>
                <a:pt x="9234625" y="837282"/>
                <a:pt x="8897278" y="720278"/>
                <a:pt x="8597006" y="812800"/>
              </a:cubicBezTo>
              <a:cubicBezTo>
                <a:pt x="8296734" y="905322"/>
                <a:pt x="8260337" y="805018"/>
                <a:pt x="8001645" y="812800"/>
              </a:cubicBezTo>
              <a:cubicBezTo>
                <a:pt x="7742953" y="820582"/>
                <a:pt x="7371267" y="720259"/>
                <a:pt x="7144326" y="812800"/>
              </a:cubicBezTo>
              <a:cubicBezTo>
                <a:pt x="6917385" y="905341"/>
                <a:pt x="6517072" y="789631"/>
                <a:pt x="6287007" y="812800"/>
              </a:cubicBezTo>
              <a:cubicBezTo>
                <a:pt x="6056942" y="835969"/>
                <a:pt x="6105129" y="779615"/>
                <a:pt x="5953605" y="812800"/>
              </a:cubicBezTo>
              <a:cubicBezTo>
                <a:pt x="5802081" y="845985"/>
                <a:pt x="5703060" y="768912"/>
                <a:pt x="5489224" y="812800"/>
              </a:cubicBezTo>
              <a:cubicBezTo>
                <a:pt x="5275388" y="856688"/>
                <a:pt x="5118030" y="808385"/>
                <a:pt x="4893863" y="812800"/>
              </a:cubicBezTo>
              <a:cubicBezTo>
                <a:pt x="4669696" y="817215"/>
                <a:pt x="4560596" y="806681"/>
                <a:pt x="4298503" y="812800"/>
              </a:cubicBezTo>
              <a:cubicBezTo>
                <a:pt x="4036410" y="818919"/>
                <a:pt x="3877072" y="785394"/>
                <a:pt x="3572163" y="812800"/>
              </a:cubicBezTo>
              <a:cubicBezTo>
                <a:pt x="3267254" y="840206"/>
                <a:pt x="3390463" y="786717"/>
                <a:pt x="3238761" y="812800"/>
              </a:cubicBezTo>
              <a:cubicBezTo>
                <a:pt x="3087059" y="838883"/>
                <a:pt x="3051155" y="791569"/>
                <a:pt x="2905359" y="812800"/>
              </a:cubicBezTo>
              <a:cubicBezTo>
                <a:pt x="2759563" y="834031"/>
                <a:pt x="2376819" y="778981"/>
                <a:pt x="2048040" y="812800"/>
              </a:cubicBezTo>
              <a:cubicBezTo>
                <a:pt x="1719261" y="846619"/>
                <a:pt x="1446775" y="778584"/>
                <a:pt x="1190721" y="812800"/>
              </a:cubicBezTo>
              <a:cubicBezTo>
                <a:pt x="934667" y="847016"/>
                <a:pt x="811743" y="786457"/>
                <a:pt x="595361" y="812800"/>
              </a:cubicBezTo>
              <a:cubicBezTo>
                <a:pt x="378979" y="839143"/>
                <a:pt x="251137" y="797107"/>
                <a:pt x="0" y="812800"/>
              </a:cubicBezTo>
              <a:lnTo>
                <a:pt x="0" y="812800"/>
              </a:lnTo>
              <a:cubicBezTo>
                <a:pt x="-17373" y="696580"/>
                <a:pt x="6192" y="631220"/>
                <a:pt x="0" y="494454"/>
              </a:cubicBezTo>
              <a:cubicBezTo>
                <a:pt x="-6192" y="357688"/>
                <a:pt x="8379" y="247431"/>
                <a:pt x="0" y="135469"/>
              </a:cubicBezTo>
              <a:cubicBezTo>
                <a:pt x="-14249" y="63162"/>
                <a:pt x="56077" y="18892"/>
                <a:pt x="135469" y="0"/>
              </a:cubicBezTo>
              <a:close/>
            </a:path>
            <a:path w="13233400" h="812800" stroke="0" extrusionOk="0">
              <a:moveTo>
                <a:pt x="135469" y="0"/>
              </a:moveTo>
              <a:cubicBezTo>
                <a:pt x="269163" y="-35696"/>
                <a:pt x="427147" y="7725"/>
                <a:pt x="599850" y="0"/>
              </a:cubicBezTo>
              <a:cubicBezTo>
                <a:pt x="772553" y="-7725"/>
                <a:pt x="718451" y="15686"/>
                <a:pt x="802273" y="0"/>
              </a:cubicBezTo>
              <a:cubicBezTo>
                <a:pt x="886095" y="-15686"/>
                <a:pt x="1368771" y="80059"/>
                <a:pt x="1659592" y="0"/>
              </a:cubicBezTo>
              <a:cubicBezTo>
                <a:pt x="1950413" y="-80059"/>
                <a:pt x="1930617" y="46200"/>
                <a:pt x="2123973" y="0"/>
              </a:cubicBezTo>
              <a:cubicBezTo>
                <a:pt x="2317329" y="-46200"/>
                <a:pt x="2413219" y="13201"/>
                <a:pt x="2588354" y="0"/>
              </a:cubicBezTo>
              <a:cubicBezTo>
                <a:pt x="2763489" y="-13201"/>
                <a:pt x="3221179" y="50855"/>
                <a:pt x="3445673" y="0"/>
              </a:cubicBezTo>
              <a:cubicBezTo>
                <a:pt x="3670167" y="-50855"/>
                <a:pt x="3711554" y="37844"/>
                <a:pt x="3779075" y="0"/>
              </a:cubicBezTo>
              <a:cubicBezTo>
                <a:pt x="3846596" y="-37844"/>
                <a:pt x="4275670" y="36294"/>
                <a:pt x="4636394" y="0"/>
              </a:cubicBezTo>
              <a:cubicBezTo>
                <a:pt x="4997118" y="-36294"/>
                <a:pt x="5306675" y="86216"/>
                <a:pt x="5493713" y="0"/>
              </a:cubicBezTo>
              <a:cubicBezTo>
                <a:pt x="5680751" y="-86216"/>
                <a:pt x="5856777" y="40898"/>
                <a:pt x="6089074" y="0"/>
              </a:cubicBezTo>
              <a:cubicBezTo>
                <a:pt x="6321371" y="-40898"/>
                <a:pt x="6519290" y="5690"/>
                <a:pt x="6946393" y="0"/>
              </a:cubicBezTo>
              <a:cubicBezTo>
                <a:pt x="7373496" y="-5690"/>
                <a:pt x="7278582" y="15296"/>
                <a:pt x="7410774" y="0"/>
              </a:cubicBezTo>
              <a:cubicBezTo>
                <a:pt x="7542966" y="-15296"/>
                <a:pt x="7655306" y="24081"/>
                <a:pt x="7875155" y="0"/>
              </a:cubicBezTo>
              <a:cubicBezTo>
                <a:pt x="8095004" y="-24081"/>
                <a:pt x="8413687" y="8747"/>
                <a:pt x="8601495" y="0"/>
              </a:cubicBezTo>
              <a:cubicBezTo>
                <a:pt x="8789303" y="-8747"/>
                <a:pt x="8895479" y="45847"/>
                <a:pt x="9065876" y="0"/>
              </a:cubicBezTo>
              <a:cubicBezTo>
                <a:pt x="9236273" y="-45847"/>
                <a:pt x="9731347" y="69280"/>
                <a:pt x="9923196" y="0"/>
              </a:cubicBezTo>
              <a:cubicBezTo>
                <a:pt x="10115045" y="-69280"/>
                <a:pt x="10561923" y="44662"/>
                <a:pt x="10780515" y="0"/>
              </a:cubicBezTo>
              <a:cubicBezTo>
                <a:pt x="10999107" y="-44662"/>
                <a:pt x="11175978" y="25828"/>
                <a:pt x="11375875" y="0"/>
              </a:cubicBezTo>
              <a:cubicBezTo>
                <a:pt x="11575772" y="-25828"/>
                <a:pt x="11662293" y="39493"/>
                <a:pt x="11840256" y="0"/>
              </a:cubicBezTo>
              <a:cubicBezTo>
                <a:pt x="12018219" y="-39493"/>
                <a:pt x="11983916" y="21526"/>
                <a:pt x="12042679" y="0"/>
              </a:cubicBezTo>
              <a:cubicBezTo>
                <a:pt x="12101442" y="-21526"/>
                <a:pt x="12288178" y="39045"/>
                <a:pt x="12376081" y="0"/>
              </a:cubicBezTo>
              <a:cubicBezTo>
                <a:pt x="12463984" y="-39045"/>
                <a:pt x="12548939" y="20109"/>
                <a:pt x="12709483" y="0"/>
              </a:cubicBezTo>
              <a:cubicBezTo>
                <a:pt x="12870027" y="-20109"/>
                <a:pt x="13094706" y="4832"/>
                <a:pt x="13233400" y="0"/>
              </a:cubicBezTo>
              <a:lnTo>
                <a:pt x="13233400" y="0"/>
              </a:lnTo>
              <a:cubicBezTo>
                <a:pt x="13261225" y="118581"/>
                <a:pt x="13232553" y="176517"/>
                <a:pt x="13233400" y="352212"/>
              </a:cubicBezTo>
              <a:cubicBezTo>
                <a:pt x="13234247" y="527907"/>
                <a:pt x="13218463" y="598155"/>
                <a:pt x="13233400" y="677331"/>
              </a:cubicBezTo>
              <a:cubicBezTo>
                <a:pt x="13224723" y="762963"/>
                <a:pt x="13178727" y="794410"/>
                <a:pt x="13097931" y="812800"/>
              </a:cubicBezTo>
              <a:cubicBezTo>
                <a:pt x="13056931" y="826242"/>
                <a:pt x="12971746" y="811489"/>
                <a:pt x="12895508" y="812800"/>
              </a:cubicBezTo>
              <a:cubicBezTo>
                <a:pt x="12819270" y="814111"/>
                <a:pt x="12379275" y="736216"/>
                <a:pt x="12169169" y="812800"/>
              </a:cubicBezTo>
              <a:cubicBezTo>
                <a:pt x="11959063" y="889384"/>
                <a:pt x="12011287" y="793461"/>
                <a:pt x="11966746" y="812800"/>
              </a:cubicBezTo>
              <a:cubicBezTo>
                <a:pt x="11922205" y="832139"/>
                <a:pt x="11611879" y="773148"/>
                <a:pt x="11502365" y="812800"/>
              </a:cubicBezTo>
              <a:cubicBezTo>
                <a:pt x="11392851" y="852452"/>
                <a:pt x="10848380" y="774889"/>
                <a:pt x="10645046" y="812800"/>
              </a:cubicBezTo>
              <a:cubicBezTo>
                <a:pt x="10441712" y="850711"/>
                <a:pt x="10296776" y="801201"/>
                <a:pt x="10049685" y="812800"/>
              </a:cubicBezTo>
              <a:cubicBezTo>
                <a:pt x="9802594" y="824399"/>
                <a:pt x="9504914" y="799485"/>
                <a:pt x="9323345" y="812800"/>
              </a:cubicBezTo>
              <a:cubicBezTo>
                <a:pt x="9141776" y="826115"/>
                <a:pt x="9026757" y="808581"/>
                <a:pt x="8858964" y="812800"/>
              </a:cubicBezTo>
              <a:cubicBezTo>
                <a:pt x="8691171" y="817019"/>
                <a:pt x="8537324" y="794371"/>
                <a:pt x="8263604" y="812800"/>
              </a:cubicBezTo>
              <a:cubicBezTo>
                <a:pt x="7989884" y="831229"/>
                <a:pt x="7612566" y="796475"/>
                <a:pt x="7406285" y="812800"/>
              </a:cubicBezTo>
              <a:cubicBezTo>
                <a:pt x="7200004" y="829125"/>
                <a:pt x="7140672" y="802663"/>
                <a:pt x="7072883" y="812800"/>
              </a:cubicBezTo>
              <a:cubicBezTo>
                <a:pt x="7005094" y="822937"/>
                <a:pt x="6511107" y="795459"/>
                <a:pt x="6346543" y="812800"/>
              </a:cubicBezTo>
              <a:cubicBezTo>
                <a:pt x="6181979" y="830141"/>
                <a:pt x="6137417" y="792890"/>
                <a:pt x="6013141" y="812800"/>
              </a:cubicBezTo>
              <a:cubicBezTo>
                <a:pt x="5888865" y="832710"/>
                <a:pt x="5681025" y="784742"/>
                <a:pt x="5417781" y="812800"/>
              </a:cubicBezTo>
              <a:cubicBezTo>
                <a:pt x="5154537" y="840858"/>
                <a:pt x="4855555" y="757597"/>
                <a:pt x="4691441" y="812800"/>
              </a:cubicBezTo>
              <a:cubicBezTo>
                <a:pt x="4527327" y="868003"/>
                <a:pt x="4557249" y="793558"/>
                <a:pt x="4489018" y="812800"/>
              </a:cubicBezTo>
              <a:cubicBezTo>
                <a:pt x="4420787" y="832042"/>
                <a:pt x="4385355" y="792297"/>
                <a:pt x="4286596" y="812800"/>
              </a:cubicBezTo>
              <a:cubicBezTo>
                <a:pt x="4187837" y="833303"/>
                <a:pt x="3638377" y="775448"/>
                <a:pt x="3429276" y="812800"/>
              </a:cubicBezTo>
              <a:cubicBezTo>
                <a:pt x="3220175" y="850152"/>
                <a:pt x="3131181" y="785665"/>
                <a:pt x="2833916" y="812800"/>
              </a:cubicBezTo>
              <a:cubicBezTo>
                <a:pt x="2536651" y="839935"/>
                <a:pt x="2714327" y="808745"/>
                <a:pt x="2631493" y="812800"/>
              </a:cubicBezTo>
              <a:cubicBezTo>
                <a:pt x="2548659" y="816855"/>
                <a:pt x="2296714" y="763632"/>
                <a:pt x="2036133" y="812800"/>
              </a:cubicBezTo>
              <a:cubicBezTo>
                <a:pt x="1775552" y="861968"/>
                <a:pt x="1392768" y="767961"/>
                <a:pt x="1178814" y="812800"/>
              </a:cubicBezTo>
              <a:cubicBezTo>
                <a:pt x="964860" y="857639"/>
                <a:pt x="817847" y="799571"/>
                <a:pt x="714433" y="812800"/>
              </a:cubicBezTo>
              <a:cubicBezTo>
                <a:pt x="611019" y="826029"/>
                <a:pt x="309200" y="785031"/>
                <a:pt x="0" y="812800"/>
              </a:cubicBezTo>
              <a:lnTo>
                <a:pt x="0" y="812800"/>
              </a:lnTo>
              <a:cubicBezTo>
                <a:pt x="-34880" y="645924"/>
                <a:pt x="39031" y="639782"/>
                <a:pt x="0" y="474135"/>
              </a:cubicBezTo>
              <a:cubicBezTo>
                <a:pt x="-39031" y="308488"/>
                <a:pt x="25636" y="261359"/>
                <a:pt x="0" y="135469"/>
              </a:cubicBezTo>
              <a:cubicBezTo>
                <a:pt x="3535" y="48235"/>
                <a:pt x="56446" y="-7476"/>
                <a:pt x="135469" y="0"/>
              </a:cubicBezTo>
              <a:close/>
            </a:path>
          </a:pathLst>
        </a:custGeom>
        <a:ln w="57150">
          <a:extLst>
            <a:ext uri="{C807C97D-BFC1-408E-A445-0C87EB9F89A2}">
              <ask:lineSketchStyleProps xmlns:ask="http://schemas.microsoft.com/office/drawing/2018/sketchyshapes" sd="1219033472">
                <a:prstGeom prst="round2DiagRect">
                  <a:avLst/>
                </a:prstGeom>
                <ask:type>
                  <ask:lineSketchScribble/>
                </ask:type>
              </ask:lineSketchStyleProps>
            </a:ext>
          </a:extLs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GB" sz="3600" b="1" cap="none" spc="0">
              <a:ln w="0"/>
              <a:solidFill>
                <a:schemeClr val="tx1"/>
              </a:solidFill>
              <a:effectLst>
                <a:outerShdw blurRad="38100" dist="19050" dir="2700000" algn="tl" rotWithShape="0">
                  <a:schemeClr val="dk1">
                    <a:alpha val="40000"/>
                  </a:schemeClr>
                </a:outerShdw>
              </a:effectLst>
            </a:rPr>
            <a:t>India - CPI</a:t>
          </a:r>
          <a:r>
            <a:rPr lang="en-GB" sz="3600" b="1" cap="none" spc="0" baseline="0">
              <a:ln w="0"/>
              <a:solidFill>
                <a:schemeClr val="tx1"/>
              </a:solidFill>
              <a:effectLst>
                <a:outerShdw blurRad="38100" dist="19050" dir="2700000" algn="tl" rotWithShape="0">
                  <a:schemeClr val="dk1">
                    <a:alpha val="40000"/>
                  </a:schemeClr>
                </a:outerShdw>
              </a:effectLst>
            </a:rPr>
            <a:t> Inflation Study</a:t>
          </a:r>
          <a:endParaRPr lang="en-GB" sz="3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38</xdr:col>
      <xdr:colOff>393700</xdr:colOff>
      <xdr:row>9</xdr:row>
      <xdr:rowOff>127000</xdr:rowOff>
    </xdr:from>
    <xdr:to>
      <xdr:col>52</xdr:col>
      <xdr:colOff>88900</xdr:colOff>
      <xdr:row>12</xdr:row>
      <xdr:rowOff>25400</xdr:rowOff>
    </xdr:to>
    <xdr:sp macro="" textlink="">
      <xdr:nvSpPr>
        <xdr:cNvPr id="28" name="Rounded Rectangle 27">
          <a:extLst>
            <a:ext uri="{FF2B5EF4-FFF2-40B4-BE49-F238E27FC236}">
              <a16:creationId xmlns:a16="http://schemas.microsoft.com/office/drawing/2014/main" id="{1FAB8BC7-071A-F541-9687-77EF61217FBA}"/>
            </a:ext>
          </a:extLst>
        </xdr:cNvPr>
        <xdr:cNvSpPr/>
      </xdr:nvSpPr>
      <xdr:spPr>
        <a:xfrm>
          <a:off x="34658300" y="2413000"/>
          <a:ext cx="13208000" cy="660400"/>
        </a:xfrm>
        <a:custGeom>
          <a:avLst/>
          <a:gdLst>
            <a:gd name="connsiteX0" fmla="*/ 0 w 13208000"/>
            <a:gd name="connsiteY0" fmla="*/ 110069 h 660400"/>
            <a:gd name="connsiteX1" fmla="*/ 110069 w 13208000"/>
            <a:gd name="connsiteY1" fmla="*/ 0 h 660400"/>
            <a:gd name="connsiteX2" fmla="*/ 923519 w 13208000"/>
            <a:gd name="connsiteY2" fmla="*/ 0 h 660400"/>
            <a:gd name="connsiteX3" fmla="*/ 1736970 w 13208000"/>
            <a:gd name="connsiteY3" fmla="*/ 0 h 660400"/>
            <a:gd name="connsiteX4" fmla="*/ 2160784 w 13208000"/>
            <a:gd name="connsiteY4" fmla="*/ 0 h 660400"/>
            <a:gd name="connsiteX5" fmla="*/ 3104113 w 13208000"/>
            <a:gd name="connsiteY5" fmla="*/ 0 h 660400"/>
            <a:gd name="connsiteX6" fmla="*/ 3787685 w 13208000"/>
            <a:gd name="connsiteY6" fmla="*/ 0 h 660400"/>
            <a:gd name="connsiteX7" fmla="*/ 4341378 w 13208000"/>
            <a:gd name="connsiteY7" fmla="*/ 0 h 660400"/>
            <a:gd name="connsiteX8" fmla="*/ 5284707 w 13208000"/>
            <a:gd name="connsiteY8" fmla="*/ 0 h 660400"/>
            <a:gd name="connsiteX9" fmla="*/ 6228036 w 13208000"/>
            <a:gd name="connsiteY9" fmla="*/ 0 h 660400"/>
            <a:gd name="connsiteX10" fmla="*/ 6911607 w 13208000"/>
            <a:gd name="connsiteY10" fmla="*/ 0 h 660400"/>
            <a:gd name="connsiteX11" fmla="*/ 7465300 w 13208000"/>
            <a:gd name="connsiteY11" fmla="*/ 0 h 660400"/>
            <a:gd name="connsiteX12" fmla="*/ 8148872 w 13208000"/>
            <a:gd name="connsiteY12" fmla="*/ 0 h 660400"/>
            <a:gd name="connsiteX13" fmla="*/ 8832444 w 13208000"/>
            <a:gd name="connsiteY13" fmla="*/ 0 h 660400"/>
            <a:gd name="connsiteX14" fmla="*/ 9516015 w 13208000"/>
            <a:gd name="connsiteY14" fmla="*/ 0 h 660400"/>
            <a:gd name="connsiteX15" fmla="*/ 10459344 w 13208000"/>
            <a:gd name="connsiteY15" fmla="*/ 0 h 660400"/>
            <a:gd name="connsiteX16" fmla="*/ 11402673 w 13208000"/>
            <a:gd name="connsiteY16" fmla="*/ 0 h 660400"/>
            <a:gd name="connsiteX17" fmla="*/ 11956366 w 13208000"/>
            <a:gd name="connsiteY17" fmla="*/ 0 h 660400"/>
            <a:gd name="connsiteX18" fmla="*/ 12250302 w 13208000"/>
            <a:gd name="connsiteY18" fmla="*/ 0 h 660400"/>
            <a:gd name="connsiteX19" fmla="*/ 13097931 w 13208000"/>
            <a:gd name="connsiteY19" fmla="*/ 0 h 660400"/>
            <a:gd name="connsiteX20" fmla="*/ 13208000 w 13208000"/>
            <a:gd name="connsiteY20" fmla="*/ 110069 h 660400"/>
            <a:gd name="connsiteX21" fmla="*/ 13208000 w 13208000"/>
            <a:gd name="connsiteY21" fmla="*/ 550331 h 660400"/>
            <a:gd name="connsiteX22" fmla="*/ 13097931 w 13208000"/>
            <a:gd name="connsiteY22" fmla="*/ 660400 h 660400"/>
            <a:gd name="connsiteX23" fmla="*/ 12414359 w 13208000"/>
            <a:gd name="connsiteY23" fmla="*/ 660400 h 660400"/>
            <a:gd name="connsiteX24" fmla="*/ 11600909 w 13208000"/>
            <a:gd name="connsiteY24" fmla="*/ 660400 h 660400"/>
            <a:gd name="connsiteX25" fmla="*/ 11047216 w 13208000"/>
            <a:gd name="connsiteY25" fmla="*/ 660400 h 660400"/>
            <a:gd name="connsiteX26" fmla="*/ 10493523 w 13208000"/>
            <a:gd name="connsiteY26" fmla="*/ 660400 h 660400"/>
            <a:gd name="connsiteX27" fmla="*/ 9939830 w 13208000"/>
            <a:gd name="connsiteY27" fmla="*/ 660400 h 660400"/>
            <a:gd name="connsiteX28" fmla="*/ 9516015 w 13208000"/>
            <a:gd name="connsiteY28" fmla="*/ 660400 h 660400"/>
            <a:gd name="connsiteX29" fmla="*/ 9092201 w 13208000"/>
            <a:gd name="connsiteY29" fmla="*/ 660400 h 660400"/>
            <a:gd name="connsiteX30" fmla="*/ 8278751 w 13208000"/>
            <a:gd name="connsiteY30" fmla="*/ 660400 h 660400"/>
            <a:gd name="connsiteX31" fmla="*/ 7854936 w 13208000"/>
            <a:gd name="connsiteY31" fmla="*/ 660400 h 660400"/>
            <a:gd name="connsiteX32" fmla="*/ 6911607 w 13208000"/>
            <a:gd name="connsiteY32" fmla="*/ 660400 h 660400"/>
            <a:gd name="connsiteX33" fmla="*/ 5968278 w 13208000"/>
            <a:gd name="connsiteY33" fmla="*/ 660400 h 660400"/>
            <a:gd name="connsiteX34" fmla="*/ 5414585 w 13208000"/>
            <a:gd name="connsiteY34" fmla="*/ 660400 h 660400"/>
            <a:gd name="connsiteX35" fmla="*/ 4601135 w 13208000"/>
            <a:gd name="connsiteY35" fmla="*/ 660400 h 660400"/>
            <a:gd name="connsiteX36" fmla="*/ 4047442 w 13208000"/>
            <a:gd name="connsiteY36" fmla="*/ 660400 h 660400"/>
            <a:gd name="connsiteX37" fmla="*/ 3623627 w 13208000"/>
            <a:gd name="connsiteY37" fmla="*/ 660400 h 660400"/>
            <a:gd name="connsiteX38" fmla="*/ 2940056 w 13208000"/>
            <a:gd name="connsiteY38" fmla="*/ 660400 h 660400"/>
            <a:gd name="connsiteX39" fmla="*/ 2256484 w 13208000"/>
            <a:gd name="connsiteY39" fmla="*/ 660400 h 660400"/>
            <a:gd name="connsiteX40" fmla="*/ 1962548 w 13208000"/>
            <a:gd name="connsiteY40" fmla="*/ 660400 h 660400"/>
            <a:gd name="connsiteX41" fmla="*/ 1668612 w 13208000"/>
            <a:gd name="connsiteY41" fmla="*/ 660400 h 660400"/>
            <a:gd name="connsiteX42" fmla="*/ 855162 w 13208000"/>
            <a:gd name="connsiteY42" fmla="*/ 660400 h 660400"/>
            <a:gd name="connsiteX43" fmla="*/ 110069 w 13208000"/>
            <a:gd name="connsiteY43" fmla="*/ 660400 h 660400"/>
            <a:gd name="connsiteX44" fmla="*/ 0 w 13208000"/>
            <a:gd name="connsiteY44" fmla="*/ 550331 h 660400"/>
            <a:gd name="connsiteX45" fmla="*/ 0 w 13208000"/>
            <a:gd name="connsiteY45" fmla="*/ 110069 h 66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3208000" h="660400" fill="none" extrusionOk="0">
              <a:moveTo>
                <a:pt x="0" y="110069"/>
              </a:moveTo>
              <a:cubicBezTo>
                <a:pt x="3882" y="51956"/>
                <a:pt x="44269" y="-2195"/>
                <a:pt x="110069" y="0"/>
              </a:cubicBezTo>
              <a:cubicBezTo>
                <a:pt x="274841" y="14909"/>
                <a:pt x="697768" y="-15234"/>
                <a:pt x="923519" y="0"/>
              </a:cubicBezTo>
              <a:cubicBezTo>
                <a:pt x="1149270" y="15234"/>
                <a:pt x="1555116" y="7115"/>
                <a:pt x="1736970" y="0"/>
              </a:cubicBezTo>
              <a:cubicBezTo>
                <a:pt x="1918824" y="-7115"/>
                <a:pt x="1973306" y="1757"/>
                <a:pt x="2160784" y="0"/>
              </a:cubicBezTo>
              <a:cubicBezTo>
                <a:pt x="2348262" y="-1757"/>
                <a:pt x="2730199" y="37939"/>
                <a:pt x="3104113" y="0"/>
              </a:cubicBezTo>
              <a:cubicBezTo>
                <a:pt x="3478027" y="-37939"/>
                <a:pt x="3510978" y="-20757"/>
                <a:pt x="3787685" y="0"/>
              </a:cubicBezTo>
              <a:cubicBezTo>
                <a:pt x="4064392" y="20757"/>
                <a:pt x="4205538" y="-7371"/>
                <a:pt x="4341378" y="0"/>
              </a:cubicBezTo>
              <a:cubicBezTo>
                <a:pt x="4477218" y="7371"/>
                <a:pt x="5063234" y="-31017"/>
                <a:pt x="5284707" y="0"/>
              </a:cubicBezTo>
              <a:cubicBezTo>
                <a:pt x="5506180" y="31017"/>
                <a:pt x="5851853" y="41642"/>
                <a:pt x="6228036" y="0"/>
              </a:cubicBezTo>
              <a:cubicBezTo>
                <a:pt x="6604219" y="-41642"/>
                <a:pt x="6665317" y="14804"/>
                <a:pt x="6911607" y="0"/>
              </a:cubicBezTo>
              <a:cubicBezTo>
                <a:pt x="7157897" y="-14804"/>
                <a:pt x="7306494" y="-18901"/>
                <a:pt x="7465300" y="0"/>
              </a:cubicBezTo>
              <a:cubicBezTo>
                <a:pt x="7624106" y="18901"/>
                <a:pt x="7858432" y="13216"/>
                <a:pt x="8148872" y="0"/>
              </a:cubicBezTo>
              <a:cubicBezTo>
                <a:pt x="8439312" y="-13216"/>
                <a:pt x="8621277" y="29765"/>
                <a:pt x="8832444" y="0"/>
              </a:cubicBezTo>
              <a:cubicBezTo>
                <a:pt x="9043611" y="-29765"/>
                <a:pt x="9227042" y="-3899"/>
                <a:pt x="9516015" y="0"/>
              </a:cubicBezTo>
              <a:cubicBezTo>
                <a:pt x="9804988" y="3899"/>
                <a:pt x="10226644" y="36987"/>
                <a:pt x="10459344" y="0"/>
              </a:cubicBezTo>
              <a:cubicBezTo>
                <a:pt x="10692044" y="-36987"/>
                <a:pt x="11153929" y="-39626"/>
                <a:pt x="11402673" y="0"/>
              </a:cubicBezTo>
              <a:cubicBezTo>
                <a:pt x="11651417" y="39626"/>
                <a:pt x="11842658" y="17720"/>
                <a:pt x="11956366" y="0"/>
              </a:cubicBezTo>
              <a:cubicBezTo>
                <a:pt x="12070074" y="-17720"/>
                <a:pt x="12138182" y="-12501"/>
                <a:pt x="12250302" y="0"/>
              </a:cubicBezTo>
              <a:cubicBezTo>
                <a:pt x="12362422" y="12501"/>
                <a:pt x="12821014" y="13989"/>
                <a:pt x="13097931" y="0"/>
              </a:cubicBezTo>
              <a:cubicBezTo>
                <a:pt x="13158480" y="-12823"/>
                <a:pt x="13217354" y="57474"/>
                <a:pt x="13208000" y="110069"/>
              </a:cubicBezTo>
              <a:cubicBezTo>
                <a:pt x="13209222" y="267131"/>
                <a:pt x="13188794" y="356416"/>
                <a:pt x="13208000" y="550331"/>
              </a:cubicBezTo>
              <a:cubicBezTo>
                <a:pt x="13202754" y="615549"/>
                <a:pt x="13164016" y="664214"/>
                <a:pt x="13097931" y="660400"/>
              </a:cubicBezTo>
              <a:cubicBezTo>
                <a:pt x="12910363" y="687132"/>
                <a:pt x="12716676" y="680197"/>
                <a:pt x="12414359" y="660400"/>
              </a:cubicBezTo>
              <a:cubicBezTo>
                <a:pt x="12112042" y="640603"/>
                <a:pt x="11845110" y="671662"/>
                <a:pt x="11600909" y="660400"/>
              </a:cubicBezTo>
              <a:cubicBezTo>
                <a:pt x="11356708" y="649139"/>
                <a:pt x="11228566" y="640916"/>
                <a:pt x="11047216" y="660400"/>
              </a:cubicBezTo>
              <a:cubicBezTo>
                <a:pt x="10865866" y="679884"/>
                <a:pt x="10624370" y="647403"/>
                <a:pt x="10493523" y="660400"/>
              </a:cubicBezTo>
              <a:cubicBezTo>
                <a:pt x="10362676" y="673397"/>
                <a:pt x="10090820" y="650503"/>
                <a:pt x="9939830" y="660400"/>
              </a:cubicBezTo>
              <a:cubicBezTo>
                <a:pt x="9788840" y="670297"/>
                <a:pt x="9711445" y="661140"/>
                <a:pt x="9516015" y="660400"/>
              </a:cubicBezTo>
              <a:cubicBezTo>
                <a:pt x="9320586" y="659660"/>
                <a:pt x="9284439" y="658637"/>
                <a:pt x="9092201" y="660400"/>
              </a:cubicBezTo>
              <a:cubicBezTo>
                <a:pt x="8899963" y="662163"/>
                <a:pt x="8633155" y="698777"/>
                <a:pt x="8278751" y="660400"/>
              </a:cubicBezTo>
              <a:cubicBezTo>
                <a:pt x="7924347" y="622024"/>
                <a:pt x="8022795" y="661386"/>
                <a:pt x="7854936" y="660400"/>
              </a:cubicBezTo>
              <a:cubicBezTo>
                <a:pt x="7687077" y="659414"/>
                <a:pt x="7370466" y="667346"/>
                <a:pt x="6911607" y="660400"/>
              </a:cubicBezTo>
              <a:cubicBezTo>
                <a:pt x="6452748" y="653454"/>
                <a:pt x="6411501" y="653178"/>
                <a:pt x="5968278" y="660400"/>
              </a:cubicBezTo>
              <a:cubicBezTo>
                <a:pt x="5525055" y="667622"/>
                <a:pt x="5622450" y="633829"/>
                <a:pt x="5414585" y="660400"/>
              </a:cubicBezTo>
              <a:cubicBezTo>
                <a:pt x="5206720" y="686971"/>
                <a:pt x="4971605" y="643450"/>
                <a:pt x="4601135" y="660400"/>
              </a:cubicBezTo>
              <a:cubicBezTo>
                <a:pt x="4230665" y="677351"/>
                <a:pt x="4309361" y="662919"/>
                <a:pt x="4047442" y="660400"/>
              </a:cubicBezTo>
              <a:cubicBezTo>
                <a:pt x="3785523" y="657881"/>
                <a:pt x="3790721" y="668285"/>
                <a:pt x="3623627" y="660400"/>
              </a:cubicBezTo>
              <a:cubicBezTo>
                <a:pt x="3456534" y="652515"/>
                <a:pt x="3260309" y="687899"/>
                <a:pt x="2940056" y="660400"/>
              </a:cubicBezTo>
              <a:cubicBezTo>
                <a:pt x="2619803" y="632901"/>
                <a:pt x="2469188" y="634244"/>
                <a:pt x="2256484" y="660400"/>
              </a:cubicBezTo>
              <a:cubicBezTo>
                <a:pt x="2043780" y="686556"/>
                <a:pt x="2036832" y="674429"/>
                <a:pt x="1962548" y="660400"/>
              </a:cubicBezTo>
              <a:cubicBezTo>
                <a:pt x="1888264" y="646371"/>
                <a:pt x="1812755" y="663588"/>
                <a:pt x="1668612" y="660400"/>
              </a:cubicBezTo>
              <a:cubicBezTo>
                <a:pt x="1524469" y="657212"/>
                <a:pt x="1185240" y="633835"/>
                <a:pt x="855162" y="660400"/>
              </a:cubicBezTo>
              <a:cubicBezTo>
                <a:pt x="525084" y="686966"/>
                <a:pt x="323434" y="628403"/>
                <a:pt x="110069" y="660400"/>
              </a:cubicBezTo>
              <a:cubicBezTo>
                <a:pt x="59546" y="670756"/>
                <a:pt x="3507" y="607643"/>
                <a:pt x="0" y="550331"/>
              </a:cubicBezTo>
              <a:cubicBezTo>
                <a:pt x="605" y="400055"/>
                <a:pt x="20919" y="329491"/>
                <a:pt x="0" y="110069"/>
              </a:cubicBezTo>
              <a:close/>
            </a:path>
            <a:path w="13208000" h="660400" stroke="0" extrusionOk="0">
              <a:moveTo>
                <a:pt x="0" y="110069"/>
              </a:moveTo>
              <a:cubicBezTo>
                <a:pt x="-1586" y="50114"/>
                <a:pt x="43623" y="-1384"/>
                <a:pt x="110069" y="0"/>
              </a:cubicBezTo>
              <a:cubicBezTo>
                <a:pt x="457020" y="-6098"/>
                <a:pt x="712340" y="-18968"/>
                <a:pt x="923519" y="0"/>
              </a:cubicBezTo>
              <a:cubicBezTo>
                <a:pt x="1134698" y="18968"/>
                <a:pt x="1313906" y="3614"/>
                <a:pt x="1607091" y="0"/>
              </a:cubicBezTo>
              <a:cubicBezTo>
                <a:pt x="1900276" y="-3614"/>
                <a:pt x="2115925" y="13195"/>
                <a:pt x="2290663" y="0"/>
              </a:cubicBezTo>
              <a:cubicBezTo>
                <a:pt x="2465401" y="-13195"/>
                <a:pt x="2740607" y="-22183"/>
                <a:pt x="2974234" y="0"/>
              </a:cubicBezTo>
              <a:cubicBezTo>
                <a:pt x="3207861" y="22183"/>
                <a:pt x="3592553" y="41943"/>
                <a:pt x="3917563" y="0"/>
              </a:cubicBezTo>
              <a:cubicBezTo>
                <a:pt x="4242573" y="-41943"/>
                <a:pt x="4210233" y="8236"/>
                <a:pt x="4471256" y="0"/>
              </a:cubicBezTo>
              <a:cubicBezTo>
                <a:pt x="4732279" y="-8236"/>
                <a:pt x="4638493" y="-12481"/>
                <a:pt x="4765192" y="0"/>
              </a:cubicBezTo>
              <a:cubicBezTo>
                <a:pt x="4891891" y="12481"/>
                <a:pt x="5082981" y="7123"/>
                <a:pt x="5318885" y="0"/>
              </a:cubicBezTo>
              <a:cubicBezTo>
                <a:pt x="5554789" y="-7123"/>
                <a:pt x="5594306" y="-11344"/>
                <a:pt x="5742700" y="0"/>
              </a:cubicBezTo>
              <a:cubicBezTo>
                <a:pt x="5891094" y="11344"/>
                <a:pt x="5937947" y="-7366"/>
                <a:pt x="6036636" y="0"/>
              </a:cubicBezTo>
              <a:cubicBezTo>
                <a:pt x="6135325" y="7366"/>
                <a:pt x="6480713" y="36783"/>
                <a:pt x="6850086" y="0"/>
              </a:cubicBezTo>
              <a:cubicBezTo>
                <a:pt x="7219459" y="-36783"/>
                <a:pt x="7405050" y="32237"/>
                <a:pt x="7663536" y="0"/>
              </a:cubicBezTo>
              <a:cubicBezTo>
                <a:pt x="7922022" y="-32237"/>
                <a:pt x="7923437" y="4740"/>
                <a:pt x="8087351" y="0"/>
              </a:cubicBezTo>
              <a:cubicBezTo>
                <a:pt x="8251265" y="-4740"/>
                <a:pt x="8526008" y="11750"/>
                <a:pt x="8641044" y="0"/>
              </a:cubicBezTo>
              <a:cubicBezTo>
                <a:pt x="8756080" y="-11750"/>
                <a:pt x="8819114" y="13458"/>
                <a:pt x="8934979" y="0"/>
              </a:cubicBezTo>
              <a:cubicBezTo>
                <a:pt x="9050844" y="-13458"/>
                <a:pt x="9659554" y="769"/>
                <a:pt x="9878308" y="0"/>
              </a:cubicBezTo>
              <a:cubicBezTo>
                <a:pt x="10097062" y="-769"/>
                <a:pt x="10475106" y="-5835"/>
                <a:pt x="10821637" y="0"/>
              </a:cubicBezTo>
              <a:cubicBezTo>
                <a:pt x="11168168" y="5835"/>
                <a:pt x="11175488" y="29326"/>
                <a:pt x="11505209" y="0"/>
              </a:cubicBezTo>
              <a:cubicBezTo>
                <a:pt x="11834930" y="-29326"/>
                <a:pt x="12046857" y="-269"/>
                <a:pt x="12188781" y="0"/>
              </a:cubicBezTo>
              <a:cubicBezTo>
                <a:pt x="12330705" y="269"/>
                <a:pt x="12841709" y="-10770"/>
                <a:pt x="13097931" y="0"/>
              </a:cubicBezTo>
              <a:cubicBezTo>
                <a:pt x="13162023" y="8285"/>
                <a:pt x="13206830" y="46471"/>
                <a:pt x="13208000" y="110069"/>
              </a:cubicBezTo>
              <a:cubicBezTo>
                <a:pt x="13218302" y="246554"/>
                <a:pt x="13226825" y="441308"/>
                <a:pt x="13208000" y="550331"/>
              </a:cubicBezTo>
              <a:cubicBezTo>
                <a:pt x="13202701" y="615125"/>
                <a:pt x="13152967" y="657403"/>
                <a:pt x="13097931" y="660400"/>
              </a:cubicBezTo>
              <a:cubicBezTo>
                <a:pt x="12891041" y="701224"/>
                <a:pt x="12492994" y="625495"/>
                <a:pt x="12154602" y="660400"/>
              </a:cubicBezTo>
              <a:cubicBezTo>
                <a:pt x="11816210" y="695305"/>
                <a:pt x="11684654" y="641348"/>
                <a:pt x="11471030" y="660400"/>
              </a:cubicBezTo>
              <a:cubicBezTo>
                <a:pt x="11257406" y="679452"/>
                <a:pt x="10716531" y="664477"/>
                <a:pt x="10527701" y="660400"/>
              </a:cubicBezTo>
              <a:cubicBezTo>
                <a:pt x="10338871" y="656323"/>
                <a:pt x="10030519" y="687477"/>
                <a:pt x="9584373" y="660400"/>
              </a:cubicBezTo>
              <a:cubicBezTo>
                <a:pt x="9138227" y="633323"/>
                <a:pt x="9255864" y="639192"/>
                <a:pt x="9030679" y="660400"/>
              </a:cubicBezTo>
              <a:cubicBezTo>
                <a:pt x="8805494" y="681608"/>
                <a:pt x="8660248" y="651973"/>
                <a:pt x="8476986" y="660400"/>
              </a:cubicBezTo>
              <a:cubicBezTo>
                <a:pt x="8293724" y="668827"/>
                <a:pt x="7817416" y="645197"/>
                <a:pt x="7533657" y="660400"/>
              </a:cubicBezTo>
              <a:cubicBezTo>
                <a:pt x="7249898" y="675603"/>
                <a:pt x="6930973" y="672730"/>
                <a:pt x="6590329" y="660400"/>
              </a:cubicBezTo>
              <a:cubicBezTo>
                <a:pt x="6249685" y="648070"/>
                <a:pt x="6400285" y="650248"/>
                <a:pt x="6296393" y="660400"/>
              </a:cubicBezTo>
              <a:cubicBezTo>
                <a:pt x="6192501" y="670552"/>
                <a:pt x="5807930" y="641341"/>
                <a:pt x="5482942" y="660400"/>
              </a:cubicBezTo>
              <a:cubicBezTo>
                <a:pt x="5157954" y="679459"/>
                <a:pt x="5311120" y="648284"/>
                <a:pt x="5189007" y="660400"/>
              </a:cubicBezTo>
              <a:cubicBezTo>
                <a:pt x="5066894" y="672516"/>
                <a:pt x="4999702" y="650454"/>
                <a:pt x="4895071" y="660400"/>
              </a:cubicBezTo>
              <a:cubicBezTo>
                <a:pt x="4790440" y="670346"/>
                <a:pt x="4351047" y="699477"/>
                <a:pt x="4081620" y="660400"/>
              </a:cubicBezTo>
              <a:cubicBezTo>
                <a:pt x="3812193" y="621323"/>
                <a:pt x="3756811" y="677852"/>
                <a:pt x="3657806" y="660400"/>
              </a:cubicBezTo>
              <a:cubicBezTo>
                <a:pt x="3558801" y="642948"/>
                <a:pt x="3221863" y="664412"/>
                <a:pt x="2974234" y="660400"/>
              </a:cubicBezTo>
              <a:cubicBezTo>
                <a:pt x="2726605" y="656388"/>
                <a:pt x="2223527" y="652693"/>
                <a:pt x="2030905" y="660400"/>
              </a:cubicBezTo>
              <a:cubicBezTo>
                <a:pt x="1838283" y="668107"/>
                <a:pt x="1715410" y="644321"/>
                <a:pt x="1607091" y="660400"/>
              </a:cubicBezTo>
              <a:cubicBezTo>
                <a:pt x="1498772" y="676479"/>
                <a:pt x="1023313" y="665208"/>
                <a:pt x="793641" y="660400"/>
              </a:cubicBezTo>
              <a:cubicBezTo>
                <a:pt x="563969" y="655593"/>
                <a:pt x="309379" y="693938"/>
                <a:pt x="110069" y="660400"/>
              </a:cubicBezTo>
              <a:cubicBezTo>
                <a:pt x="47028" y="650931"/>
                <a:pt x="-3735" y="617578"/>
                <a:pt x="0" y="550331"/>
              </a:cubicBezTo>
              <a:cubicBezTo>
                <a:pt x="-3507" y="415682"/>
                <a:pt x="2134" y="266631"/>
                <a:pt x="0" y="110069"/>
              </a:cubicBezTo>
              <a:close/>
            </a:path>
          </a:pathLst>
        </a:custGeom>
        <a:ln w="38100">
          <a:solidFill>
            <a:srgbClr val="C00000"/>
          </a:solidFill>
          <a:extLst>
            <a:ext uri="{C807C97D-BFC1-408E-A445-0C87EB9F89A2}">
              <ask:lineSketchStyleProps xmlns:ask="http://schemas.microsoft.com/office/drawing/2018/sketchyshapes" sd="2614937802">
                <a:prstGeom prst="roundRect">
                  <a:avLst/>
                </a:prstGeom>
                <ask:type>
                  <ask:lineSketchFreehand/>
                </ask:type>
              </ask:lineSketchStyleProps>
            </a:ext>
          </a:extLst>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dk1"/>
              </a:solidFill>
              <a:effectLst/>
              <a:latin typeface="+mn-lt"/>
              <a:ea typeface="+mn-ea"/>
              <a:cs typeface="+mn-cs"/>
            </a:rPr>
            <a:t>Month-on-Month Growth Rate Analysis for Vegetables, Fruits, and Pulses (June 2022 - May 2023) </a:t>
          </a:r>
          <a:endParaRPr lang="en-IN" sz="2400">
            <a:solidFill>
              <a:schemeClr val="dk1"/>
            </a:solidFill>
            <a:effectLst/>
            <a:latin typeface="+mn-lt"/>
            <a:ea typeface="+mn-ea"/>
            <a:cs typeface="+mn-cs"/>
          </a:endParaRPr>
        </a:p>
      </xdr:txBody>
    </xdr:sp>
    <xdr:clientData/>
  </xdr:twoCellAnchor>
  <xdr:twoCellAnchor>
    <xdr:from>
      <xdr:col>38</xdr:col>
      <xdr:colOff>222464</xdr:colOff>
      <xdr:row>13</xdr:row>
      <xdr:rowOff>128711</xdr:rowOff>
    </xdr:from>
    <xdr:to>
      <xdr:col>45</xdr:col>
      <xdr:colOff>85617</xdr:colOff>
      <xdr:row>23</xdr:row>
      <xdr:rowOff>214044</xdr:rowOff>
    </xdr:to>
    <xdr:sp macro="" textlink="">
      <xdr:nvSpPr>
        <xdr:cNvPr id="29" name="Rounded Rectangle 28">
          <a:extLst>
            <a:ext uri="{FF2B5EF4-FFF2-40B4-BE49-F238E27FC236}">
              <a16:creationId xmlns:a16="http://schemas.microsoft.com/office/drawing/2014/main" id="{7C9AEDBD-A32A-8A4F-9B7E-4799776E12EA}"/>
            </a:ext>
          </a:extLst>
        </xdr:cNvPr>
        <xdr:cNvSpPr/>
      </xdr:nvSpPr>
      <xdr:spPr>
        <a:xfrm>
          <a:off x="34127183" y="3282307"/>
          <a:ext cx="6555625" cy="2511175"/>
        </a:xfrm>
        <a:prstGeom prst="roundRect">
          <a:avLst>
            <a:gd name="adj" fmla="val 6608"/>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a:p>
        <a:p>
          <a:pPr algn="l"/>
          <a:r>
            <a:rPr lang="en-IN" sz="1600" b="1" i="0" u="none" strike="noStrike">
              <a:solidFill>
                <a:schemeClr val="dk1"/>
              </a:solidFill>
              <a:effectLst/>
              <a:latin typeface="+mn-lt"/>
              <a:ea typeface="+mn-ea"/>
              <a:cs typeface="+mn-cs"/>
            </a:rPr>
            <a:t>December 2022 and November 2023 </a:t>
          </a:r>
          <a:r>
            <a:rPr lang="en-IN" sz="1600" b="0" i="0" u="none" strike="noStrike">
              <a:solidFill>
                <a:schemeClr val="dk1"/>
              </a:solidFill>
              <a:effectLst/>
              <a:latin typeface="+mn-lt"/>
              <a:ea typeface="+mn-ea"/>
              <a:cs typeface="+mn-cs"/>
            </a:rPr>
            <a:t>seeing a share decline in prices </a:t>
          </a:r>
        </a:p>
        <a:p>
          <a:pPr algn="l"/>
          <a:endParaRPr lang="en-IN" sz="1600" b="0" i="0" u="none" strike="noStrike">
            <a:solidFill>
              <a:schemeClr val="dk1"/>
            </a:solidFill>
            <a:effectLst/>
            <a:latin typeface="+mn-lt"/>
            <a:ea typeface="+mn-ea"/>
            <a:cs typeface="+mn-cs"/>
          </a:endParaRPr>
        </a:p>
        <a:p>
          <a:pPr algn="l"/>
          <a:r>
            <a:rPr lang="en-IN" sz="1600" b="1" i="0" u="none" strike="noStrike">
              <a:solidFill>
                <a:schemeClr val="dk1"/>
              </a:solidFill>
              <a:effectLst/>
              <a:latin typeface="+mn-lt"/>
              <a:ea typeface="+mn-ea"/>
              <a:cs typeface="+mn-cs"/>
            </a:rPr>
            <a:t>June 2022 and May 2023 </a:t>
          </a:r>
          <a:r>
            <a:rPr lang="en-IN" sz="1600" b="0" i="0" u="none" strike="noStrike">
              <a:solidFill>
                <a:schemeClr val="dk1"/>
              </a:solidFill>
              <a:effectLst/>
              <a:latin typeface="+mn-lt"/>
              <a:ea typeface="+mn-ea"/>
              <a:cs typeface="+mn-cs"/>
            </a:rPr>
            <a:t>saw highest price rise </a:t>
          </a:r>
          <a:r>
            <a:rPr lang="en-IN" sz="1600"/>
            <a:t> </a:t>
          </a:r>
        </a:p>
        <a:p>
          <a:pPr algn="l"/>
          <a:endParaRPr lang="en-IN" sz="1600"/>
        </a:p>
        <a:p>
          <a:pPr marL="0" marR="0" lvl="0" indent="0" algn="l" defTabSz="914400" eaLnBrk="1" fontAlgn="auto" latinLnBrk="0" hangingPunct="1">
            <a:lnSpc>
              <a:spcPct val="100000"/>
            </a:lnSpc>
            <a:spcBef>
              <a:spcPts val="0"/>
            </a:spcBef>
            <a:spcAft>
              <a:spcPts val="0"/>
            </a:spcAft>
            <a:buClrTx/>
            <a:buSzTx/>
            <a:buFontTx/>
            <a:buNone/>
            <a:tabLst/>
            <a:defRPr/>
          </a:pPr>
          <a:r>
            <a:rPr lang="en-IN" sz="1600" b="1" i="0" u="none" strike="noStrike">
              <a:solidFill>
                <a:schemeClr val="dk1"/>
              </a:solidFill>
              <a:effectLst/>
              <a:latin typeface="+mn-lt"/>
              <a:ea typeface="+mn-ea"/>
              <a:cs typeface="+mn-cs"/>
            </a:rPr>
            <a:t>Vegitables-</a:t>
          </a:r>
          <a:r>
            <a:rPr lang="en-IN" sz="1600" b="0" i="0" u="none" strike="noStrike" baseline="0">
              <a:solidFill>
                <a:schemeClr val="dk1"/>
              </a:solidFill>
              <a:effectLst/>
              <a:latin typeface="+mn-lt"/>
              <a:ea typeface="+mn-ea"/>
              <a:cs typeface="+mn-cs"/>
            </a:rPr>
            <a:t> </a:t>
          </a:r>
          <a:r>
            <a:rPr lang="en-IN" sz="1600"/>
            <a:t> </a:t>
          </a:r>
          <a:r>
            <a:rPr lang="en-IN" sz="1600" b="0" i="0" u="none" strike="noStrike">
              <a:solidFill>
                <a:schemeClr val="dk1"/>
              </a:solidFill>
              <a:effectLst/>
              <a:latin typeface="+mn-lt"/>
              <a:ea typeface="+mn-ea"/>
              <a:cs typeface="+mn-cs"/>
            </a:rPr>
            <a:t>The data demonstrates significant fluctuations, with periods of sharp increases and decreases. Notably, there was a decrease in November and December 2022, contrasting with an increase observed in June 2022.</a:t>
          </a:r>
          <a:r>
            <a:rPr lang="en-IN" sz="1600"/>
            <a:t> </a:t>
          </a:r>
        </a:p>
        <a:p>
          <a:pPr algn="l"/>
          <a:endParaRPr lang="en-GB" sz="1600"/>
        </a:p>
      </xdr:txBody>
    </xdr:sp>
    <xdr:clientData/>
  </xdr:twoCellAnchor>
  <xdr:twoCellAnchor>
    <xdr:from>
      <xdr:col>38</xdr:col>
      <xdr:colOff>222465</xdr:colOff>
      <xdr:row>12</xdr:row>
      <xdr:rowOff>218897</xdr:rowOff>
    </xdr:from>
    <xdr:to>
      <xdr:col>41</xdr:col>
      <xdr:colOff>527265</xdr:colOff>
      <xdr:row>14</xdr:row>
      <xdr:rowOff>128712</xdr:rowOff>
    </xdr:to>
    <xdr:sp macro="" textlink="">
      <xdr:nvSpPr>
        <xdr:cNvPr id="30" name="Round Diagonal Corner of Rectangle 29">
          <a:extLst>
            <a:ext uri="{FF2B5EF4-FFF2-40B4-BE49-F238E27FC236}">
              <a16:creationId xmlns:a16="http://schemas.microsoft.com/office/drawing/2014/main" id="{5B6A9825-970E-564E-A102-FACABD6BB52D}"/>
            </a:ext>
          </a:extLst>
        </xdr:cNvPr>
        <xdr:cNvSpPr/>
      </xdr:nvSpPr>
      <xdr:spPr>
        <a:xfrm>
          <a:off x="34127184" y="3129908"/>
          <a:ext cx="3173002" cy="394984"/>
        </a:xfrm>
        <a:prstGeom prst="round2DiagRect">
          <a:avLst>
            <a:gd name="adj1" fmla="val 50000"/>
            <a:gd name="adj2" fmla="val 0"/>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45</xdr:col>
      <xdr:colOff>242584</xdr:colOff>
      <xdr:row>26</xdr:row>
      <xdr:rowOff>43094</xdr:rowOff>
    </xdr:from>
    <xdr:to>
      <xdr:col>52</xdr:col>
      <xdr:colOff>331484</xdr:colOff>
      <xdr:row>37</xdr:row>
      <xdr:rowOff>57078</xdr:rowOff>
    </xdr:to>
    <xdr:sp macro="" textlink="">
      <xdr:nvSpPr>
        <xdr:cNvPr id="31" name="Rounded Rectangle 30">
          <a:extLst>
            <a:ext uri="{FF2B5EF4-FFF2-40B4-BE49-F238E27FC236}">
              <a16:creationId xmlns:a16="http://schemas.microsoft.com/office/drawing/2014/main" id="{1401DFD1-3D0B-BD43-B2E1-7BB6E54472AD}"/>
            </a:ext>
          </a:extLst>
        </xdr:cNvPr>
        <xdr:cNvSpPr/>
      </xdr:nvSpPr>
      <xdr:spPr>
        <a:xfrm>
          <a:off x="40839775" y="6350285"/>
          <a:ext cx="6781372" cy="2682411"/>
        </a:xfrm>
        <a:prstGeom prst="roundRect">
          <a:avLst>
            <a:gd name="adj" fmla="val 483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a:p>
        <a:p>
          <a:pPr algn="l"/>
          <a:r>
            <a:rPr lang="en-IN" sz="1600" b="1" i="0" u="none" strike="noStrike">
              <a:solidFill>
                <a:schemeClr val="dk1"/>
              </a:solidFill>
              <a:effectLst/>
              <a:latin typeface="+mn-lt"/>
              <a:ea typeface="+mn-ea"/>
              <a:cs typeface="+mn-cs"/>
            </a:rPr>
            <a:t>Fruit-</a:t>
          </a:r>
          <a:r>
            <a:rPr lang="en-IN" sz="1600" b="0" i="0" u="none" strike="noStrike">
              <a:solidFill>
                <a:schemeClr val="dk1"/>
              </a:solidFill>
              <a:effectLst/>
              <a:latin typeface="+mn-lt"/>
              <a:ea typeface="+mn-ea"/>
              <a:cs typeface="+mn-cs"/>
            </a:rPr>
            <a:t> </a:t>
          </a:r>
          <a:r>
            <a:rPr lang="en-IN" sz="1600"/>
            <a:t> </a:t>
          </a:r>
          <a:r>
            <a:rPr lang="en-IN" sz="1600" b="0" i="0" u="none" strike="noStrike">
              <a:solidFill>
                <a:schemeClr val="dk1"/>
              </a:solidFill>
              <a:effectLst/>
              <a:latin typeface="+mn-lt"/>
              <a:ea typeface="+mn-ea"/>
              <a:cs typeface="+mn-cs"/>
            </a:rPr>
            <a:t>Fruits also exhibited fluctuations, albeit less extreme than vegetables. Periods of growth, such as February 2023, were evident, alongside declines, as seen in September 2022.</a:t>
          </a:r>
          <a:r>
            <a:rPr lang="en-IN" sz="1600"/>
            <a:t> </a:t>
          </a:r>
        </a:p>
        <a:p>
          <a:pPr algn="l"/>
          <a:endParaRPr lang="en-IN" sz="1600"/>
        </a:p>
        <a:p>
          <a:pPr algn="l"/>
          <a:r>
            <a:rPr lang="en-IN" sz="1600" b="0" i="0" u="none" strike="noStrike">
              <a:solidFill>
                <a:schemeClr val="dk1"/>
              </a:solidFill>
              <a:effectLst/>
              <a:latin typeface="+mn-lt"/>
              <a:ea typeface="+mn-ea"/>
              <a:cs typeface="+mn-cs"/>
            </a:rPr>
            <a:t>Between June 2022 and May 2023, Milk and Dairy Products, as well as Prepared Meals, experienced minimal fluctuations in inflation rates, reflecting stability within these sectors.</a:t>
          </a:r>
          <a:r>
            <a:rPr lang="en-IN" sz="1600"/>
            <a:t> </a:t>
          </a:r>
        </a:p>
        <a:p>
          <a:pPr algn="l"/>
          <a:endParaRPr lang="en-IN" sz="1600"/>
        </a:p>
        <a:p>
          <a:pPr marL="0" marR="0" lvl="0" indent="0" algn="l"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mn-lt"/>
              <a:ea typeface="+mn-ea"/>
              <a:cs typeface="+mn-cs"/>
            </a:rPr>
            <a:t>Spices are one of the biggest contributor towards inflation followed by Cereals </a:t>
          </a:r>
        </a:p>
        <a:p>
          <a:pPr algn="l"/>
          <a:endParaRPr lang="en-GB" sz="1600"/>
        </a:p>
      </xdr:txBody>
    </xdr:sp>
    <xdr:clientData/>
  </xdr:twoCellAnchor>
  <xdr:twoCellAnchor>
    <xdr:from>
      <xdr:col>45</xdr:col>
      <xdr:colOff>598184</xdr:colOff>
      <xdr:row>25</xdr:row>
      <xdr:rowOff>133279</xdr:rowOff>
    </xdr:from>
    <xdr:to>
      <xdr:col>48</xdr:col>
      <xdr:colOff>902984</xdr:colOff>
      <xdr:row>27</xdr:row>
      <xdr:rowOff>43095</xdr:rowOff>
    </xdr:to>
    <xdr:sp macro="" textlink="">
      <xdr:nvSpPr>
        <xdr:cNvPr id="32" name="Round Diagonal Corner of Rectangle 31">
          <a:extLst>
            <a:ext uri="{FF2B5EF4-FFF2-40B4-BE49-F238E27FC236}">
              <a16:creationId xmlns:a16="http://schemas.microsoft.com/office/drawing/2014/main" id="{6E59D287-823D-2741-A6E3-8E04525D82F9}"/>
            </a:ext>
          </a:extLst>
        </xdr:cNvPr>
        <xdr:cNvSpPr/>
      </xdr:nvSpPr>
      <xdr:spPr>
        <a:xfrm>
          <a:off x="41195375" y="6197886"/>
          <a:ext cx="3173002" cy="394984"/>
        </a:xfrm>
        <a:prstGeom prst="round2DiagRect">
          <a:avLst>
            <a:gd name="adj1" fmla="val 50000"/>
            <a:gd name="adj2" fmla="val 0"/>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45</xdr:col>
      <xdr:colOff>292100</xdr:colOff>
      <xdr:row>13</xdr:row>
      <xdr:rowOff>101600</xdr:rowOff>
    </xdr:from>
    <xdr:to>
      <xdr:col>52</xdr:col>
      <xdr:colOff>12700</xdr:colOff>
      <xdr:row>24</xdr:row>
      <xdr:rowOff>165100</xdr:rowOff>
    </xdr:to>
    <xdr:sp macro="" textlink="">
      <xdr:nvSpPr>
        <xdr:cNvPr id="33" name="Rectangle 32">
          <a:extLst>
            <a:ext uri="{FF2B5EF4-FFF2-40B4-BE49-F238E27FC236}">
              <a16:creationId xmlns:a16="http://schemas.microsoft.com/office/drawing/2014/main" id="{CF5F43DB-2241-7C47-98B1-CCA77567A901}"/>
            </a:ext>
          </a:extLst>
        </xdr:cNvPr>
        <xdr:cNvSpPr/>
      </xdr:nvSpPr>
      <xdr:spPr>
        <a:xfrm>
          <a:off x="41313100" y="3403600"/>
          <a:ext cx="6477000" cy="2857500"/>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313267</xdr:colOff>
      <xdr:row>38</xdr:row>
      <xdr:rowOff>148167</xdr:rowOff>
    </xdr:from>
    <xdr:to>
      <xdr:col>48</xdr:col>
      <xdr:colOff>812800</xdr:colOff>
      <xdr:row>42</xdr:row>
      <xdr:rowOff>135467</xdr:rowOff>
    </xdr:to>
    <xdr:sp macro="" textlink="">
      <xdr:nvSpPr>
        <xdr:cNvPr id="35" name="Round Diagonal Corner of Rectangle 34">
          <a:extLst>
            <a:ext uri="{FF2B5EF4-FFF2-40B4-BE49-F238E27FC236}">
              <a16:creationId xmlns:a16="http://schemas.microsoft.com/office/drawing/2014/main" id="{4F176032-E281-FF43-BAC6-F81B7C3515F8}"/>
            </a:ext>
          </a:extLst>
        </xdr:cNvPr>
        <xdr:cNvSpPr/>
      </xdr:nvSpPr>
      <xdr:spPr>
        <a:xfrm>
          <a:off x="33959800" y="9156700"/>
          <a:ext cx="9982200" cy="935567"/>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600"/>
            <a:t>Spices, with a </a:t>
          </a:r>
          <a:r>
            <a:rPr lang="en-GB" sz="1600" b="1"/>
            <a:t>weightage of 16.60%, </a:t>
          </a:r>
          <a:r>
            <a:rPr lang="en-GB" sz="1600"/>
            <a:t>emerge as one of the primary contributors to inflation.</a:t>
          </a:r>
        </a:p>
        <a:p>
          <a:pPr algn="l"/>
          <a:r>
            <a:rPr lang="en-GB" sz="1600"/>
            <a:t> </a:t>
          </a:r>
        </a:p>
        <a:p>
          <a:pPr algn="l"/>
          <a:r>
            <a:rPr lang="en-GB" sz="1600"/>
            <a:t>Following closely behind are cereals, which account for </a:t>
          </a:r>
          <a:r>
            <a:rPr lang="en-GB" sz="1600" b="1"/>
            <a:t>12.09% </a:t>
          </a:r>
          <a:r>
            <a:rPr lang="en-GB" sz="1600"/>
            <a:t>of the inflationary pressures.</a:t>
          </a:r>
        </a:p>
      </xdr:txBody>
    </xdr:sp>
    <xdr:clientData/>
  </xdr:twoCellAnchor>
  <xdr:twoCellAnchor>
    <xdr:from>
      <xdr:col>49</xdr:col>
      <xdr:colOff>465665</xdr:colOff>
      <xdr:row>38</xdr:row>
      <xdr:rowOff>101600</xdr:rowOff>
    </xdr:from>
    <xdr:to>
      <xdr:col>52</xdr:col>
      <xdr:colOff>71965</xdr:colOff>
      <xdr:row>42</xdr:row>
      <xdr:rowOff>101600</xdr:rowOff>
    </xdr:to>
    <xdr:sp macro="" textlink="">
      <xdr:nvSpPr>
        <xdr:cNvPr id="36" name="Round Diagonal Corner of Rectangle 35">
          <a:extLst>
            <a:ext uri="{FF2B5EF4-FFF2-40B4-BE49-F238E27FC236}">
              <a16:creationId xmlns:a16="http://schemas.microsoft.com/office/drawing/2014/main" id="{317C2D7D-2ADE-FE49-B3AB-64C6293F253E}"/>
            </a:ext>
          </a:extLst>
        </xdr:cNvPr>
        <xdr:cNvSpPr/>
      </xdr:nvSpPr>
      <xdr:spPr>
        <a:xfrm>
          <a:off x="44543132" y="9110133"/>
          <a:ext cx="2451100" cy="948267"/>
        </a:xfrm>
        <a:prstGeom prst="round2DiagRect">
          <a:avLst/>
        </a:prstGeom>
        <a:solidFill>
          <a:srgbClr val="00B0F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chemeClr val="dk1"/>
              </a:solidFill>
              <a:effectLst/>
              <a:latin typeface="+mn-lt"/>
              <a:ea typeface="+mn-ea"/>
              <a:cs typeface="+mn-cs"/>
            </a:rPr>
            <a:t>Data Year-</a:t>
          </a:r>
        </a:p>
        <a:p>
          <a:pPr algn="l"/>
          <a:r>
            <a:rPr lang="en-IN" sz="1800" b="1">
              <a:solidFill>
                <a:schemeClr val="dk1"/>
              </a:solidFill>
              <a:effectLst/>
              <a:latin typeface="+mn-lt"/>
              <a:ea typeface="+mn-ea"/>
              <a:cs typeface="+mn-cs"/>
            </a:rPr>
            <a:t>June 2022 - May 2023</a:t>
          </a:r>
          <a:endParaRPr lang="en-GB" sz="1800" b="1" baseline="0"/>
        </a:p>
      </xdr:txBody>
    </xdr:sp>
    <xdr:clientData/>
  </xdr:twoCellAnchor>
  <xdr:twoCellAnchor>
    <xdr:from>
      <xdr:col>57</xdr:col>
      <xdr:colOff>0</xdr:colOff>
      <xdr:row>4</xdr:row>
      <xdr:rowOff>1</xdr:rowOff>
    </xdr:from>
    <xdr:to>
      <xdr:col>71</xdr:col>
      <xdr:colOff>508000</xdr:colOff>
      <xdr:row>44</xdr:row>
      <xdr:rowOff>101601</xdr:rowOff>
    </xdr:to>
    <xdr:sp macro="" textlink="">
      <xdr:nvSpPr>
        <xdr:cNvPr id="38" name="TextBox 37">
          <a:extLst>
            <a:ext uri="{FF2B5EF4-FFF2-40B4-BE49-F238E27FC236}">
              <a16:creationId xmlns:a16="http://schemas.microsoft.com/office/drawing/2014/main" id="{CD2D9DCA-EDC4-D74D-A327-EF5F5A83B3D4}"/>
            </a:ext>
          </a:extLst>
        </xdr:cNvPr>
        <xdr:cNvSpPr txBox="1"/>
      </xdr:nvSpPr>
      <xdr:spPr>
        <a:xfrm>
          <a:off x="50579867" y="948268"/>
          <a:ext cx="13783733" cy="9584266"/>
        </a:xfrm>
        <a:prstGeom prst="rect">
          <a:avLst/>
        </a:prstGeom>
        <a:solidFill>
          <a:schemeClr val="lt1"/>
        </a:solidFill>
        <a:ln w="3810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57</xdr:col>
      <xdr:colOff>355600</xdr:colOff>
      <xdr:row>5</xdr:row>
      <xdr:rowOff>12700</xdr:rowOff>
    </xdr:from>
    <xdr:to>
      <xdr:col>71</xdr:col>
      <xdr:colOff>76200</xdr:colOff>
      <xdr:row>8</xdr:row>
      <xdr:rowOff>63500</xdr:rowOff>
    </xdr:to>
    <xdr:sp macro="" textlink="">
      <xdr:nvSpPr>
        <xdr:cNvPr id="39" name="Round Diagonal Corner of Rectangle 38">
          <a:extLst>
            <a:ext uri="{FF2B5EF4-FFF2-40B4-BE49-F238E27FC236}">
              <a16:creationId xmlns:a16="http://schemas.microsoft.com/office/drawing/2014/main" id="{1C6B3486-4DA5-F944-AC2A-616EF8FEDEE0}"/>
            </a:ext>
          </a:extLst>
        </xdr:cNvPr>
        <xdr:cNvSpPr/>
      </xdr:nvSpPr>
      <xdr:spPr>
        <a:xfrm>
          <a:off x="51866800" y="1282700"/>
          <a:ext cx="13233400" cy="812800"/>
        </a:xfrm>
        <a:custGeom>
          <a:avLst/>
          <a:gdLst>
            <a:gd name="connsiteX0" fmla="*/ 135469 w 13233400"/>
            <a:gd name="connsiteY0" fmla="*/ 0 h 812800"/>
            <a:gd name="connsiteX1" fmla="*/ 992788 w 13233400"/>
            <a:gd name="connsiteY1" fmla="*/ 0 h 812800"/>
            <a:gd name="connsiteX2" fmla="*/ 1326190 w 13233400"/>
            <a:gd name="connsiteY2" fmla="*/ 0 h 812800"/>
            <a:gd name="connsiteX3" fmla="*/ 1921551 w 13233400"/>
            <a:gd name="connsiteY3" fmla="*/ 0 h 812800"/>
            <a:gd name="connsiteX4" fmla="*/ 2647890 w 13233400"/>
            <a:gd name="connsiteY4" fmla="*/ 0 h 812800"/>
            <a:gd name="connsiteX5" fmla="*/ 3505209 w 13233400"/>
            <a:gd name="connsiteY5" fmla="*/ 0 h 812800"/>
            <a:gd name="connsiteX6" fmla="*/ 4231549 w 13233400"/>
            <a:gd name="connsiteY6" fmla="*/ 0 h 812800"/>
            <a:gd name="connsiteX7" fmla="*/ 5088868 w 13233400"/>
            <a:gd name="connsiteY7" fmla="*/ 0 h 812800"/>
            <a:gd name="connsiteX8" fmla="*/ 5815208 w 13233400"/>
            <a:gd name="connsiteY8" fmla="*/ 0 h 812800"/>
            <a:gd name="connsiteX9" fmla="*/ 6148610 w 13233400"/>
            <a:gd name="connsiteY9" fmla="*/ 0 h 812800"/>
            <a:gd name="connsiteX10" fmla="*/ 6874950 w 13233400"/>
            <a:gd name="connsiteY10" fmla="*/ 0 h 812800"/>
            <a:gd name="connsiteX11" fmla="*/ 7339331 w 13233400"/>
            <a:gd name="connsiteY11" fmla="*/ 0 h 812800"/>
            <a:gd name="connsiteX12" fmla="*/ 7672733 w 13233400"/>
            <a:gd name="connsiteY12" fmla="*/ 0 h 812800"/>
            <a:gd name="connsiteX13" fmla="*/ 7875156 w 13233400"/>
            <a:gd name="connsiteY13" fmla="*/ 0 h 812800"/>
            <a:gd name="connsiteX14" fmla="*/ 8208557 w 13233400"/>
            <a:gd name="connsiteY14" fmla="*/ 0 h 812800"/>
            <a:gd name="connsiteX15" fmla="*/ 8541959 w 13233400"/>
            <a:gd name="connsiteY15" fmla="*/ 0 h 812800"/>
            <a:gd name="connsiteX16" fmla="*/ 9137320 w 13233400"/>
            <a:gd name="connsiteY16" fmla="*/ 0 h 812800"/>
            <a:gd name="connsiteX17" fmla="*/ 9732680 w 13233400"/>
            <a:gd name="connsiteY17" fmla="*/ 0 h 812800"/>
            <a:gd name="connsiteX18" fmla="*/ 10197061 w 13233400"/>
            <a:gd name="connsiteY18" fmla="*/ 0 h 812800"/>
            <a:gd name="connsiteX19" fmla="*/ 11054381 w 13233400"/>
            <a:gd name="connsiteY19" fmla="*/ 0 h 812800"/>
            <a:gd name="connsiteX20" fmla="*/ 11387782 w 13233400"/>
            <a:gd name="connsiteY20" fmla="*/ 0 h 812800"/>
            <a:gd name="connsiteX21" fmla="*/ 12245102 w 13233400"/>
            <a:gd name="connsiteY21" fmla="*/ 0 h 812800"/>
            <a:gd name="connsiteX22" fmla="*/ 12578503 w 13233400"/>
            <a:gd name="connsiteY22" fmla="*/ 0 h 812800"/>
            <a:gd name="connsiteX23" fmla="*/ 13233400 w 13233400"/>
            <a:gd name="connsiteY23" fmla="*/ 0 h 812800"/>
            <a:gd name="connsiteX24" fmla="*/ 13233400 w 13233400"/>
            <a:gd name="connsiteY24" fmla="*/ 0 h 812800"/>
            <a:gd name="connsiteX25" fmla="*/ 13233400 w 13233400"/>
            <a:gd name="connsiteY25" fmla="*/ 352212 h 812800"/>
            <a:gd name="connsiteX26" fmla="*/ 13233400 w 13233400"/>
            <a:gd name="connsiteY26" fmla="*/ 677331 h 812800"/>
            <a:gd name="connsiteX27" fmla="*/ 13097931 w 13233400"/>
            <a:gd name="connsiteY27" fmla="*/ 812800 h 812800"/>
            <a:gd name="connsiteX28" fmla="*/ 12895508 w 13233400"/>
            <a:gd name="connsiteY28" fmla="*/ 812800 h 812800"/>
            <a:gd name="connsiteX29" fmla="*/ 12431127 w 13233400"/>
            <a:gd name="connsiteY29" fmla="*/ 812800 h 812800"/>
            <a:gd name="connsiteX30" fmla="*/ 11835767 w 13233400"/>
            <a:gd name="connsiteY30" fmla="*/ 812800 h 812800"/>
            <a:gd name="connsiteX31" fmla="*/ 11502365 w 13233400"/>
            <a:gd name="connsiteY31" fmla="*/ 812800 h 812800"/>
            <a:gd name="connsiteX32" fmla="*/ 10776025 w 13233400"/>
            <a:gd name="connsiteY32" fmla="*/ 812800 h 812800"/>
            <a:gd name="connsiteX33" fmla="*/ 9918706 w 13233400"/>
            <a:gd name="connsiteY33" fmla="*/ 812800 h 812800"/>
            <a:gd name="connsiteX34" fmla="*/ 9454325 w 13233400"/>
            <a:gd name="connsiteY34" fmla="*/ 812800 h 812800"/>
            <a:gd name="connsiteX35" fmla="*/ 8597006 w 13233400"/>
            <a:gd name="connsiteY35" fmla="*/ 812800 h 812800"/>
            <a:gd name="connsiteX36" fmla="*/ 8001645 w 13233400"/>
            <a:gd name="connsiteY36" fmla="*/ 812800 h 812800"/>
            <a:gd name="connsiteX37" fmla="*/ 7144326 w 13233400"/>
            <a:gd name="connsiteY37" fmla="*/ 812800 h 812800"/>
            <a:gd name="connsiteX38" fmla="*/ 6287007 w 13233400"/>
            <a:gd name="connsiteY38" fmla="*/ 812800 h 812800"/>
            <a:gd name="connsiteX39" fmla="*/ 5953605 w 13233400"/>
            <a:gd name="connsiteY39" fmla="*/ 812800 h 812800"/>
            <a:gd name="connsiteX40" fmla="*/ 5489224 w 13233400"/>
            <a:gd name="connsiteY40" fmla="*/ 812800 h 812800"/>
            <a:gd name="connsiteX41" fmla="*/ 4893863 w 13233400"/>
            <a:gd name="connsiteY41" fmla="*/ 812800 h 812800"/>
            <a:gd name="connsiteX42" fmla="*/ 4298503 w 13233400"/>
            <a:gd name="connsiteY42" fmla="*/ 812800 h 812800"/>
            <a:gd name="connsiteX43" fmla="*/ 3572163 w 13233400"/>
            <a:gd name="connsiteY43" fmla="*/ 812800 h 812800"/>
            <a:gd name="connsiteX44" fmla="*/ 3238761 w 13233400"/>
            <a:gd name="connsiteY44" fmla="*/ 812800 h 812800"/>
            <a:gd name="connsiteX45" fmla="*/ 2905359 w 13233400"/>
            <a:gd name="connsiteY45" fmla="*/ 812800 h 812800"/>
            <a:gd name="connsiteX46" fmla="*/ 2048040 w 13233400"/>
            <a:gd name="connsiteY46" fmla="*/ 812800 h 812800"/>
            <a:gd name="connsiteX47" fmla="*/ 1190721 w 13233400"/>
            <a:gd name="connsiteY47" fmla="*/ 812800 h 812800"/>
            <a:gd name="connsiteX48" fmla="*/ 595361 w 13233400"/>
            <a:gd name="connsiteY48" fmla="*/ 812800 h 812800"/>
            <a:gd name="connsiteX49" fmla="*/ 0 w 13233400"/>
            <a:gd name="connsiteY49" fmla="*/ 812800 h 812800"/>
            <a:gd name="connsiteX50" fmla="*/ 0 w 13233400"/>
            <a:gd name="connsiteY50" fmla="*/ 812800 h 812800"/>
            <a:gd name="connsiteX51" fmla="*/ 0 w 13233400"/>
            <a:gd name="connsiteY51" fmla="*/ 494454 h 812800"/>
            <a:gd name="connsiteX52" fmla="*/ 0 w 13233400"/>
            <a:gd name="connsiteY52" fmla="*/ 135469 h 812800"/>
            <a:gd name="connsiteX53" fmla="*/ 135469 w 13233400"/>
            <a:gd name="connsiteY53" fmla="*/ 0 h 812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3233400" h="812800" fill="none" extrusionOk="0">
              <a:moveTo>
                <a:pt x="135469" y="0"/>
              </a:moveTo>
              <a:cubicBezTo>
                <a:pt x="486277" y="-21537"/>
                <a:pt x="600402" y="61811"/>
                <a:pt x="992788" y="0"/>
              </a:cubicBezTo>
              <a:cubicBezTo>
                <a:pt x="1385174" y="-61811"/>
                <a:pt x="1166721" y="38346"/>
                <a:pt x="1326190" y="0"/>
              </a:cubicBezTo>
              <a:cubicBezTo>
                <a:pt x="1485659" y="-38346"/>
                <a:pt x="1772613" y="61087"/>
                <a:pt x="1921551" y="0"/>
              </a:cubicBezTo>
              <a:cubicBezTo>
                <a:pt x="2070489" y="-61087"/>
                <a:pt x="2395712" y="50331"/>
                <a:pt x="2647890" y="0"/>
              </a:cubicBezTo>
              <a:cubicBezTo>
                <a:pt x="2900068" y="-50331"/>
                <a:pt x="3328030" y="42289"/>
                <a:pt x="3505209" y="0"/>
              </a:cubicBezTo>
              <a:cubicBezTo>
                <a:pt x="3682388" y="-42289"/>
                <a:pt x="3925946" y="8042"/>
                <a:pt x="4231549" y="0"/>
              </a:cubicBezTo>
              <a:cubicBezTo>
                <a:pt x="4537152" y="-8042"/>
                <a:pt x="4825808" y="17193"/>
                <a:pt x="5088868" y="0"/>
              </a:cubicBezTo>
              <a:cubicBezTo>
                <a:pt x="5351928" y="-17193"/>
                <a:pt x="5581785" y="548"/>
                <a:pt x="5815208" y="0"/>
              </a:cubicBezTo>
              <a:cubicBezTo>
                <a:pt x="6048631" y="-548"/>
                <a:pt x="5983559" y="23701"/>
                <a:pt x="6148610" y="0"/>
              </a:cubicBezTo>
              <a:cubicBezTo>
                <a:pt x="6313661" y="-23701"/>
                <a:pt x="6575633" y="17391"/>
                <a:pt x="6874950" y="0"/>
              </a:cubicBezTo>
              <a:cubicBezTo>
                <a:pt x="7174267" y="-17391"/>
                <a:pt x="7120964" y="18228"/>
                <a:pt x="7339331" y="0"/>
              </a:cubicBezTo>
              <a:cubicBezTo>
                <a:pt x="7557698" y="-18228"/>
                <a:pt x="7507932" y="35132"/>
                <a:pt x="7672733" y="0"/>
              </a:cubicBezTo>
              <a:cubicBezTo>
                <a:pt x="7837534" y="-35132"/>
                <a:pt x="7824187" y="12669"/>
                <a:pt x="7875156" y="0"/>
              </a:cubicBezTo>
              <a:cubicBezTo>
                <a:pt x="7926125" y="-12669"/>
                <a:pt x="8102093" y="80"/>
                <a:pt x="8208557" y="0"/>
              </a:cubicBezTo>
              <a:cubicBezTo>
                <a:pt x="8315021" y="-80"/>
                <a:pt x="8381966" y="34351"/>
                <a:pt x="8541959" y="0"/>
              </a:cubicBezTo>
              <a:cubicBezTo>
                <a:pt x="8701952" y="-34351"/>
                <a:pt x="8928983" y="55365"/>
                <a:pt x="9137320" y="0"/>
              </a:cubicBezTo>
              <a:cubicBezTo>
                <a:pt x="9345657" y="-55365"/>
                <a:pt x="9497834" y="11049"/>
                <a:pt x="9732680" y="0"/>
              </a:cubicBezTo>
              <a:cubicBezTo>
                <a:pt x="9967526" y="-11049"/>
                <a:pt x="9983825" y="48036"/>
                <a:pt x="10197061" y="0"/>
              </a:cubicBezTo>
              <a:cubicBezTo>
                <a:pt x="10410297" y="-48036"/>
                <a:pt x="10861449" y="60938"/>
                <a:pt x="11054381" y="0"/>
              </a:cubicBezTo>
              <a:cubicBezTo>
                <a:pt x="11247313" y="-60938"/>
                <a:pt x="11293940" y="17947"/>
                <a:pt x="11387782" y="0"/>
              </a:cubicBezTo>
              <a:cubicBezTo>
                <a:pt x="11481624" y="-17947"/>
                <a:pt x="11852569" y="52273"/>
                <a:pt x="12245102" y="0"/>
              </a:cubicBezTo>
              <a:cubicBezTo>
                <a:pt x="12637635" y="-52273"/>
                <a:pt x="12427210" y="6533"/>
                <a:pt x="12578503" y="0"/>
              </a:cubicBezTo>
              <a:cubicBezTo>
                <a:pt x="12729796" y="-6533"/>
                <a:pt x="13019448" y="12669"/>
                <a:pt x="13233400" y="0"/>
              </a:cubicBezTo>
              <a:lnTo>
                <a:pt x="13233400" y="0"/>
              </a:lnTo>
              <a:cubicBezTo>
                <a:pt x="13271681" y="95520"/>
                <a:pt x="13191629" y="261503"/>
                <a:pt x="13233400" y="352212"/>
              </a:cubicBezTo>
              <a:cubicBezTo>
                <a:pt x="13275171" y="442921"/>
                <a:pt x="13208589" y="515296"/>
                <a:pt x="13233400" y="677331"/>
              </a:cubicBezTo>
              <a:cubicBezTo>
                <a:pt x="13230926" y="751219"/>
                <a:pt x="13191329" y="811575"/>
                <a:pt x="13097931" y="812800"/>
              </a:cubicBezTo>
              <a:cubicBezTo>
                <a:pt x="13039476" y="830465"/>
                <a:pt x="12973184" y="807622"/>
                <a:pt x="12895508" y="812800"/>
              </a:cubicBezTo>
              <a:cubicBezTo>
                <a:pt x="12817832" y="817978"/>
                <a:pt x="12550336" y="811493"/>
                <a:pt x="12431127" y="812800"/>
              </a:cubicBezTo>
              <a:cubicBezTo>
                <a:pt x="12311918" y="814107"/>
                <a:pt x="11972210" y="805485"/>
                <a:pt x="11835767" y="812800"/>
              </a:cubicBezTo>
              <a:cubicBezTo>
                <a:pt x="11699324" y="820115"/>
                <a:pt x="11604079" y="802612"/>
                <a:pt x="11502365" y="812800"/>
              </a:cubicBezTo>
              <a:cubicBezTo>
                <a:pt x="11400651" y="822988"/>
                <a:pt x="11130749" y="789616"/>
                <a:pt x="10776025" y="812800"/>
              </a:cubicBezTo>
              <a:cubicBezTo>
                <a:pt x="10421301" y="835984"/>
                <a:pt x="10226724" y="714006"/>
                <a:pt x="9918706" y="812800"/>
              </a:cubicBezTo>
              <a:cubicBezTo>
                <a:pt x="9610688" y="911594"/>
                <a:pt x="9674025" y="788318"/>
                <a:pt x="9454325" y="812800"/>
              </a:cubicBezTo>
              <a:cubicBezTo>
                <a:pt x="9234625" y="837282"/>
                <a:pt x="8897278" y="720278"/>
                <a:pt x="8597006" y="812800"/>
              </a:cubicBezTo>
              <a:cubicBezTo>
                <a:pt x="8296734" y="905322"/>
                <a:pt x="8260337" y="805018"/>
                <a:pt x="8001645" y="812800"/>
              </a:cubicBezTo>
              <a:cubicBezTo>
                <a:pt x="7742953" y="820582"/>
                <a:pt x="7371267" y="720259"/>
                <a:pt x="7144326" y="812800"/>
              </a:cubicBezTo>
              <a:cubicBezTo>
                <a:pt x="6917385" y="905341"/>
                <a:pt x="6517072" y="789631"/>
                <a:pt x="6287007" y="812800"/>
              </a:cubicBezTo>
              <a:cubicBezTo>
                <a:pt x="6056942" y="835969"/>
                <a:pt x="6105129" y="779615"/>
                <a:pt x="5953605" y="812800"/>
              </a:cubicBezTo>
              <a:cubicBezTo>
                <a:pt x="5802081" y="845985"/>
                <a:pt x="5703060" y="768912"/>
                <a:pt x="5489224" y="812800"/>
              </a:cubicBezTo>
              <a:cubicBezTo>
                <a:pt x="5275388" y="856688"/>
                <a:pt x="5118030" y="808385"/>
                <a:pt x="4893863" y="812800"/>
              </a:cubicBezTo>
              <a:cubicBezTo>
                <a:pt x="4669696" y="817215"/>
                <a:pt x="4560596" y="806681"/>
                <a:pt x="4298503" y="812800"/>
              </a:cubicBezTo>
              <a:cubicBezTo>
                <a:pt x="4036410" y="818919"/>
                <a:pt x="3877072" y="785394"/>
                <a:pt x="3572163" y="812800"/>
              </a:cubicBezTo>
              <a:cubicBezTo>
                <a:pt x="3267254" y="840206"/>
                <a:pt x="3390463" y="786717"/>
                <a:pt x="3238761" y="812800"/>
              </a:cubicBezTo>
              <a:cubicBezTo>
                <a:pt x="3087059" y="838883"/>
                <a:pt x="3051155" y="791569"/>
                <a:pt x="2905359" y="812800"/>
              </a:cubicBezTo>
              <a:cubicBezTo>
                <a:pt x="2759563" y="834031"/>
                <a:pt x="2376819" y="778981"/>
                <a:pt x="2048040" y="812800"/>
              </a:cubicBezTo>
              <a:cubicBezTo>
                <a:pt x="1719261" y="846619"/>
                <a:pt x="1446775" y="778584"/>
                <a:pt x="1190721" y="812800"/>
              </a:cubicBezTo>
              <a:cubicBezTo>
                <a:pt x="934667" y="847016"/>
                <a:pt x="811743" y="786457"/>
                <a:pt x="595361" y="812800"/>
              </a:cubicBezTo>
              <a:cubicBezTo>
                <a:pt x="378979" y="839143"/>
                <a:pt x="251137" y="797107"/>
                <a:pt x="0" y="812800"/>
              </a:cubicBezTo>
              <a:lnTo>
                <a:pt x="0" y="812800"/>
              </a:lnTo>
              <a:cubicBezTo>
                <a:pt x="-17373" y="696580"/>
                <a:pt x="6192" y="631220"/>
                <a:pt x="0" y="494454"/>
              </a:cubicBezTo>
              <a:cubicBezTo>
                <a:pt x="-6192" y="357688"/>
                <a:pt x="8379" y="247431"/>
                <a:pt x="0" y="135469"/>
              </a:cubicBezTo>
              <a:cubicBezTo>
                <a:pt x="-14249" y="63162"/>
                <a:pt x="56077" y="18892"/>
                <a:pt x="135469" y="0"/>
              </a:cubicBezTo>
              <a:close/>
            </a:path>
            <a:path w="13233400" h="812800" stroke="0" extrusionOk="0">
              <a:moveTo>
                <a:pt x="135469" y="0"/>
              </a:moveTo>
              <a:cubicBezTo>
                <a:pt x="269163" y="-35696"/>
                <a:pt x="427147" y="7725"/>
                <a:pt x="599850" y="0"/>
              </a:cubicBezTo>
              <a:cubicBezTo>
                <a:pt x="772553" y="-7725"/>
                <a:pt x="718451" y="15686"/>
                <a:pt x="802273" y="0"/>
              </a:cubicBezTo>
              <a:cubicBezTo>
                <a:pt x="886095" y="-15686"/>
                <a:pt x="1368771" y="80059"/>
                <a:pt x="1659592" y="0"/>
              </a:cubicBezTo>
              <a:cubicBezTo>
                <a:pt x="1950413" y="-80059"/>
                <a:pt x="1930617" y="46200"/>
                <a:pt x="2123973" y="0"/>
              </a:cubicBezTo>
              <a:cubicBezTo>
                <a:pt x="2317329" y="-46200"/>
                <a:pt x="2413219" y="13201"/>
                <a:pt x="2588354" y="0"/>
              </a:cubicBezTo>
              <a:cubicBezTo>
                <a:pt x="2763489" y="-13201"/>
                <a:pt x="3221179" y="50855"/>
                <a:pt x="3445673" y="0"/>
              </a:cubicBezTo>
              <a:cubicBezTo>
                <a:pt x="3670167" y="-50855"/>
                <a:pt x="3711554" y="37844"/>
                <a:pt x="3779075" y="0"/>
              </a:cubicBezTo>
              <a:cubicBezTo>
                <a:pt x="3846596" y="-37844"/>
                <a:pt x="4275670" y="36294"/>
                <a:pt x="4636394" y="0"/>
              </a:cubicBezTo>
              <a:cubicBezTo>
                <a:pt x="4997118" y="-36294"/>
                <a:pt x="5306675" y="86216"/>
                <a:pt x="5493713" y="0"/>
              </a:cubicBezTo>
              <a:cubicBezTo>
                <a:pt x="5680751" y="-86216"/>
                <a:pt x="5856777" y="40898"/>
                <a:pt x="6089074" y="0"/>
              </a:cubicBezTo>
              <a:cubicBezTo>
                <a:pt x="6321371" y="-40898"/>
                <a:pt x="6519290" y="5690"/>
                <a:pt x="6946393" y="0"/>
              </a:cubicBezTo>
              <a:cubicBezTo>
                <a:pt x="7373496" y="-5690"/>
                <a:pt x="7278582" y="15296"/>
                <a:pt x="7410774" y="0"/>
              </a:cubicBezTo>
              <a:cubicBezTo>
                <a:pt x="7542966" y="-15296"/>
                <a:pt x="7655306" y="24081"/>
                <a:pt x="7875155" y="0"/>
              </a:cubicBezTo>
              <a:cubicBezTo>
                <a:pt x="8095004" y="-24081"/>
                <a:pt x="8413687" y="8747"/>
                <a:pt x="8601495" y="0"/>
              </a:cubicBezTo>
              <a:cubicBezTo>
                <a:pt x="8789303" y="-8747"/>
                <a:pt x="8895479" y="45847"/>
                <a:pt x="9065876" y="0"/>
              </a:cubicBezTo>
              <a:cubicBezTo>
                <a:pt x="9236273" y="-45847"/>
                <a:pt x="9731347" y="69280"/>
                <a:pt x="9923196" y="0"/>
              </a:cubicBezTo>
              <a:cubicBezTo>
                <a:pt x="10115045" y="-69280"/>
                <a:pt x="10561923" y="44662"/>
                <a:pt x="10780515" y="0"/>
              </a:cubicBezTo>
              <a:cubicBezTo>
                <a:pt x="10999107" y="-44662"/>
                <a:pt x="11175978" y="25828"/>
                <a:pt x="11375875" y="0"/>
              </a:cubicBezTo>
              <a:cubicBezTo>
                <a:pt x="11575772" y="-25828"/>
                <a:pt x="11662293" y="39493"/>
                <a:pt x="11840256" y="0"/>
              </a:cubicBezTo>
              <a:cubicBezTo>
                <a:pt x="12018219" y="-39493"/>
                <a:pt x="11983916" y="21526"/>
                <a:pt x="12042679" y="0"/>
              </a:cubicBezTo>
              <a:cubicBezTo>
                <a:pt x="12101442" y="-21526"/>
                <a:pt x="12288178" y="39045"/>
                <a:pt x="12376081" y="0"/>
              </a:cubicBezTo>
              <a:cubicBezTo>
                <a:pt x="12463984" y="-39045"/>
                <a:pt x="12548939" y="20109"/>
                <a:pt x="12709483" y="0"/>
              </a:cubicBezTo>
              <a:cubicBezTo>
                <a:pt x="12870027" y="-20109"/>
                <a:pt x="13094706" y="4832"/>
                <a:pt x="13233400" y="0"/>
              </a:cubicBezTo>
              <a:lnTo>
                <a:pt x="13233400" y="0"/>
              </a:lnTo>
              <a:cubicBezTo>
                <a:pt x="13261225" y="118581"/>
                <a:pt x="13232553" y="176517"/>
                <a:pt x="13233400" y="352212"/>
              </a:cubicBezTo>
              <a:cubicBezTo>
                <a:pt x="13234247" y="527907"/>
                <a:pt x="13218463" y="598155"/>
                <a:pt x="13233400" y="677331"/>
              </a:cubicBezTo>
              <a:cubicBezTo>
                <a:pt x="13224723" y="762963"/>
                <a:pt x="13178727" y="794410"/>
                <a:pt x="13097931" y="812800"/>
              </a:cubicBezTo>
              <a:cubicBezTo>
                <a:pt x="13056931" y="826242"/>
                <a:pt x="12971746" y="811489"/>
                <a:pt x="12895508" y="812800"/>
              </a:cubicBezTo>
              <a:cubicBezTo>
                <a:pt x="12819270" y="814111"/>
                <a:pt x="12379275" y="736216"/>
                <a:pt x="12169169" y="812800"/>
              </a:cubicBezTo>
              <a:cubicBezTo>
                <a:pt x="11959063" y="889384"/>
                <a:pt x="12011287" y="793461"/>
                <a:pt x="11966746" y="812800"/>
              </a:cubicBezTo>
              <a:cubicBezTo>
                <a:pt x="11922205" y="832139"/>
                <a:pt x="11611879" y="773148"/>
                <a:pt x="11502365" y="812800"/>
              </a:cubicBezTo>
              <a:cubicBezTo>
                <a:pt x="11392851" y="852452"/>
                <a:pt x="10848380" y="774889"/>
                <a:pt x="10645046" y="812800"/>
              </a:cubicBezTo>
              <a:cubicBezTo>
                <a:pt x="10441712" y="850711"/>
                <a:pt x="10296776" y="801201"/>
                <a:pt x="10049685" y="812800"/>
              </a:cubicBezTo>
              <a:cubicBezTo>
                <a:pt x="9802594" y="824399"/>
                <a:pt x="9504914" y="799485"/>
                <a:pt x="9323345" y="812800"/>
              </a:cubicBezTo>
              <a:cubicBezTo>
                <a:pt x="9141776" y="826115"/>
                <a:pt x="9026757" y="808581"/>
                <a:pt x="8858964" y="812800"/>
              </a:cubicBezTo>
              <a:cubicBezTo>
                <a:pt x="8691171" y="817019"/>
                <a:pt x="8537324" y="794371"/>
                <a:pt x="8263604" y="812800"/>
              </a:cubicBezTo>
              <a:cubicBezTo>
                <a:pt x="7989884" y="831229"/>
                <a:pt x="7612566" y="796475"/>
                <a:pt x="7406285" y="812800"/>
              </a:cubicBezTo>
              <a:cubicBezTo>
                <a:pt x="7200004" y="829125"/>
                <a:pt x="7140672" y="802663"/>
                <a:pt x="7072883" y="812800"/>
              </a:cubicBezTo>
              <a:cubicBezTo>
                <a:pt x="7005094" y="822937"/>
                <a:pt x="6511107" y="795459"/>
                <a:pt x="6346543" y="812800"/>
              </a:cubicBezTo>
              <a:cubicBezTo>
                <a:pt x="6181979" y="830141"/>
                <a:pt x="6137417" y="792890"/>
                <a:pt x="6013141" y="812800"/>
              </a:cubicBezTo>
              <a:cubicBezTo>
                <a:pt x="5888865" y="832710"/>
                <a:pt x="5681025" y="784742"/>
                <a:pt x="5417781" y="812800"/>
              </a:cubicBezTo>
              <a:cubicBezTo>
                <a:pt x="5154537" y="840858"/>
                <a:pt x="4855555" y="757597"/>
                <a:pt x="4691441" y="812800"/>
              </a:cubicBezTo>
              <a:cubicBezTo>
                <a:pt x="4527327" y="868003"/>
                <a:pt x="4557249" y="793558"/>
                <a:pt x="4489018" y="812800"/>
              </a:cubicBezTo>
              <a:cubicBezTo>
                <a:pt x="4420787" y="832042"/>
                <a:pt x="4385355" y="792297"/>
                <a:pt x="4286596" y="812800"/>
              </a:cubicBezTo>
              <a:cubicBezTo>
                <a:pt x="4187837" y="833303"/>
                <a:pt x="3638377" y="775448"/>
                <a:pt x="3429276" y="812800"/>
              </a:cubicBezTo>
              <a:cubicBezTo>
                <a:pt x="3220175" y="850152"/>
                <a:pt x="3131181" y="785665"/>
                <a:pt x="2833916" y="812800"/>
              </a:cubicBezTo>
              <a:cubicBezTo>
                <a:pt x="2536651" y="839935"/>
                <a:pt x="2714327" y="808745"/>
                <a:pt x="2631493" y="812800"/>
              </a:cubicBezTo>
              <a:cubicBezTo>
                <a:pt x="2548659" y="816855"/>
                <a:pt x="2296714" y="763632"/>
                <a:pt x="2036133" y="812800"/>
              </a:cubicBezTo>
              <a:cubicBezTo>
                <a:pt x="1775552" y="861968"/>
                <a:pt x="1392768" y="767961"/>
                <a:pt x="1178814" y="812800"/>
              </a:cubicBezTo>
              <a:cubicBezTo>
                <a:pt x="964860" y="857639"/>
                <a:pt x="817847" y="799571"/>
                <a:pt x="714433" y="812800"/>
              </a:cubicBezTo>
              <a:cubicBezTo>
                <a:pt x="611019" y="826029"/>
                <a:pt x="309200" y="785031"/>
                <a:pt x="0" y="812800"/>
              </a:cubicBezTo>
              <a:lnTo>
                <a:pt x="0" y="812800"/>
              </a:lnTo>
              <a:cubicBezTo>
                <a:pt x="-34880" y="645924"/>
                <a:pt x="39031" y="639782"/>
                <a:pt x="0" y="474135"/>
              </a:cubicBezTo>
              <a:cubicBezTo>
                <a:pt x="-39031" y="308488"/>
                <a:pt x="25636" y="261359"/>
                <a:pt x="0" y="135469"/>
              </a:cubicBezTo>
              <a:cubicBezTo>
                <a:pt x="3535" y="48235"/>
                <a:pt x="56446" y="-7476"/>
                <a:pt x="135469" y="0"/>
              </a:cubicBezTo>
              <a:close/>
            </a:path>
          </a:pathLst>
        </a:custGeom>
        <a:ln w="57150">
          <a:extLst>
            <a:ext uri="{C807C97D-BFC1-408E-A445-0C87EB9F89A2}">
              <ask:lineSketchStyleProps xmlns:ask="http://schemas.microsoft.com/office/drawing/2018/sketchyshapes" sd="1219033472">
                <a:prstGeom prst="round2DiagRect">
                  <a:avLst/>
                </a:prstGeom>
                <ask:type>
                  <ask:lineSketchScribble/>
                </ask:type>
              </ask:lineSketchStyleProps>
            </a:ext>
          </a:extLs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GB" sz="3600" b="1" cap="none" spc="0">
              <a:ln w="0"/>
              <a:solidFill>
                <a:schemeClr val="tx1"/>
              </a:solidFill>
              <a:effectLst>
                <a:outerShdw blurRad="38100" dist="19050" dir="2700000" algn="tl" rotWithShape="0">
                  <a:schemeClr val="dk1">
                    <a:alpha val="40000"/>
                  </a:schemeClr>
                </a:outerShdw>
              </a:effectLst>
            </a:rPr>
            <a:t>India - CPI</a:t>
          </a:r>
          <a:r>
            <a:rPr lang="en-GB" sz="3600" b="1" cap="none" spc="0" baseline="0">
              <a:ln w="0"/>
              <a:solidFill>
                <a:schemeClr val="tx1"/>
              </a:solidFill>
              <a:effectLst>
                <a:outerShdw blurRad="38100" dist="19050" dir="2700000" algn="tl" rotWithShape="0">
                  <a:schemeClr val="dk1">
                    <a:alpha val="40000"/>
                  </a:schemeClr>
                </a:outerShdw>
              </a:effectLst>
            </a:rPr>
            <a:t> Inflation Study</a:t>
          </a:r>
          <a:endParaRPr lang="en-GB" sz="3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57</xdr:col>
      <xdr:colOff>393700</xdr:colOff>
      <xdr:row>9</xdr:row>
      <xdr:rowOff>127000</xdr:rowOff>
    </xdr:from>
    <xdr:to>
      <xdr:col>71</xdr:col>
      <xdr:colOff>88900</xdr:colOff>
      <xdr:row>12</xdr:row>
      <xdr:rowOff>25400</xdr:rowOff>
    </xdr:to>
    <xdr:sp macro="" textlink="">
      <xdr:nvSpPr>
        <xdr:cNvPr id="40" name="Rounded Rectangle 39">
          <a:extLst>
            <a:ext uri="{FF2B5EF4-FFF2-40B4-BE49-F238E27FC236}">
              <a16:creationId xmlns:a16="http://schemas.microsoft.com/office/drawing/2014/main" id="{94033AD8-0015-EB4A-92E5-F299511A5BCB}"/>
            </a:ext>
          </a:extLst>
        </xdr:cNvPr>
        <xdr:cNvSpPr/>
      </xdr:nvSpPr>
      <xdr:spPr>
        <a:xfrm>
          <a:off x="51904900" y="2413000"/>
          <a:ext cx="13208000" cy="660400"/>
        </a:xfrm>
        <a:custGeom>
          <a:avLst/>
          <a:gdLst>
            <a:gd name="connsiteX0" fmla="*/ 0 w 13208000"/>
            <a:gd name="connsiteY0" fmla="*/ 110069 h 660400"/>
            <a:gd name="connsiteX1" fmla="*/ 110069 w 13208000"/>
            <a:gd name="connsiteY1" fmla="*/ 0 h 660400"/>
            <a:gd name="connsiteX2" fmla="*/ 923519 w 13208000"/>
            <a:gd name="connsiteY2" fmla="*/ 0 h 660400"/>
            <a:gd name="connsiteX3" fmla="*/ 1736970 w 13208000"/>
            <a:gd name="connsiteY3" fmla="*/ 0 h 660400"/>
            <a:gd name="connsiteX4" fmla="*/ 2160784 w 13208000"/>
            <a:gd name="connsiteY4" fmla="*/ 0 h 660400"/>
            <a:gd name="connsiteX5" fmla="*/ 3104113 w 13208000"/>
            <a:gd name="connsiteY5" fmla="*/ 0 h 660400"/>
            <a:gd name="connsiteX6" fmla="*/ 3787685 w 13208000"/>
            <a:gd name="connsiteY6" fmla="*/ 0 h 660400"/>
            <a:gd name="connsiteX7" fmla="*/ 4341378 w 13208000"/>
            <a:gd name="connsiteY7" fmla="*/ 0 h 660400"/>
            <a:gd name="connsiteX8" fmla="*/ 5284707 w 13208000"/>
            <a:gd name="connsiteY8" fmla="*/ 0 h 660400"/>
            <a:gd name="connsiteX9" fmla="*/ 6228036 w 13208000"/>
            <a:gd name="connsiteY9" fmla="*/ 0 h 660400"/>
            <a:gd name="connsiteX10" fmla="*/ 6911607 w 13208000"/>
            <a:gd name="connsiteY10" fmla="*/ 0 h 660400"/>
            <a:gd name="connsiteX11" fmla="*/ 7465300 w 13208000"/>
            <a:gd name="connsiteY11" fmla="*/ 0 h 660400"/>
            <a:gd name="connsiteX12" fmla="*/ 8148872 w 13208000"/>
            <a:gd name="connsiteY12" fmla="*/ 0 h 660400"/>
            <a:gd name="connsiteX13" fmla="*/ 8832444 w 13208000"/>
            <a:gd name="connsiteY13" fmla="*/ 0 h 660400"/>
            <a:gd name="connsiteX14" fmla="*/ 9516015 w 13208000"/>
            <a:gd name="connsiteY14" fmla="*/ 0 h 660400"/>
            <a:gd name="connsiteX15" fmla="*/ 10459344 w 13208000"/>
            <a:gd name="connsiteY15" fmla="*/ 0 h 660400"/>
            <a:gd name="connsiteX16" fmla="*/ 11402673 w 13208000"/>
            <a:gd name="connsiteY16" fmla="*/ 0 h 660400"/>
            <a:gd name="connsiteX17" fmla="*/ 11956366 w 13208000"/>
            <a:gd name="connsiteY17" fmla="*/ 0 h 660400"/>
            <a:gd name="connsiteX18" fmla="*/ 12250302 w 13208000"/>
            <a:gd name="connsiteY18" fmla="*/ 0 h 660400"/>
            <a:gd name="connsiteX19" fmla="*/ 13097931 w 13208000"/>
            <a:gd name="connsiteY19" fmla="*/ 0 h 660400"/>
            <a:gd name="connsiteX20" fmla="*/ 13208000 w 13208000"/>
            <a:gd name="connsiteY20" fmla="*/ 110069 h 660400"/>
            <a:gd name="connsiteX21" fmla="*/ 13208000 w 13208000"/>
            <a:gd name="connsiteY21" fmla="*/ 550331 h 660400"/>
            <a:gd name="connsiteX22" fmla="*/ 13097931 w 13208000"/>
            <a:gd name="connsiteY22" fmla="*/ 660400 h 660400"/>
            <a:gd name="connsiteX23" fmla="*/ 12414359 w 13208000"/>
            <a:gd name="connsiteY23" fmla="*/ 660400 h 660400"/>
            <a:gd name="connsiteX24" fmla="*/ 11600909 w 13208000"/>
            <a:gd name="connsiteY24" fmla="*/ 660400 h 660400"/>
            <a:gd name="connsiteX25" fmla="*/ 11047216 w 13208000"/>
            <a:gd name="connsiteY25" fmla="*/ 660400 h 660400"/>
            <a:gd name="connsiteX26" fmla="*/ 10493523 w 13208000"/>
            <a:gd name="connsiteY26" fmla="*/ 660400 h 660400"/>
            <a:gd name="connsiteX27" fmla="*/ 9939830 w 13208000"/>
            <a:gd name="connsiteY27" fmla="*/ 660400 h 660400"/>
            <a:gd name="connsiteX28" fmla="*/ 9516015 w 13208000"/>
            <a:gd name="connsiteY28" fmla="*/ 660400 h 660400"/>
            <a:gd name="connsiteX29" fmla="*/ 9092201 w 13208000"/>
            <a:gd name="connsiteY29" fmla="*/ 660400 h 660400"/>
            <a:gd name="connsiteX30" fmla="*/ 8278751 w 13208000"/>
            <a:gd name="connsiteY30" fmla="*/ 660400 h 660400"/>
            <a:gd name="connsiteX31" fmla="*/ 7854936 w 13208000"/>
            <a:gd name="connsiteY31" fmla="*/ 660400 h 660400"/>
            <a:gd name="connsiteX32" fmla="*/ 6911607 w 13208000"/>
            <a:gd name="connsiteY32" fmla="*/ 660400 h 660400"/>
            <a:gd name="connsiteX33" fmla="*/ 5968278 w 13208000"/>
            <a:gd name="connsiteY33" fmla="*/ 660400 h 660400"/>
            <a:gd name="connsiteX34" fmla="*/ 5414585 w 13208000"/>
            <a:gd name="connsiteY34" fmla="*/ 660400 h 660400"/>
            <a:gd name="connsiteX35" fmla="*/ 4601135 w 13208000"/>
            <a:gd name="connsiteY35" fmla="*/ 660400 h 660400"/>
            <a:gd name="connsiteX36" fmla="*/ 4047442 w 13208000"/>
            <a:gd name="connsiteY36" fmla="*/ 660400 h 660400"/>
            <a:gd name="connsiteX37" fmla="*/ 3623627 w 13208000"/>
            <a:gd name="connsiteY37" fmla="*/ 660400 h 660400"/>
            <a:gd name="connsiteX38" fmla="*/ 2940056 w 13208000"/>
            <a:gd name="connsiteY38" fmla="*/ 660400 h 660400"/>
            <a:gd name="connsiteX39" fmla="*/ 2256484 w 13208000"/>
            <a:gd name="connsiteY39" fmla="*/ 660400 h 660400"/>
            <a:gd name="connsiteX40" fmla="*/ 1962548 w 13208000"/>
            <a:gd name="connsiteY40" fmla="*/ 660400 h 660400"/>
            <a:gd name="connsiteX41" fmla="*/ 1668612 w 13208000"/>
            <a:gd name="connsiteY41" fmla="*/ 660400 h 660400"/>
            <a:gd name="connsiteX42" fmla="*/ 855162 w 13208000"/>
            <a:gd name="connsiteY42" fmla="*/ 660400 h 660400"/>
            <a:gd name="connsiteX43" fmla="*/ 110069 w 13208000"/>
            <a:gd name="connsiteY43" fmla="*/ 660400 h 660400"/>
            <a:gd name="connsiteX44" fmla="*/ 0 w 13208000"/>
            <a:gd name="connsiteY44" fmla="*/ 550331 h 660400"/>
            <a:gd name="connsiteX45" fmla="*/ 0 w 13208000"/>
            <a:gd name="connsiteY45" fmla="*/ 110069 h 66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3208000" h="660400" fill="none" extrusionOk="0">
              <a:moveTo>
                <a:pt x="0" y="110069"/>
              </a:moveTo>
              <a:cubicBezTo>
                <a:pt x="3882" y="51956"/>
                <a:pt x="44269" y="-2195"/>
                <a:pt x="110069" y="0"/>
              </a:cubicBezTo>
              <a:cubicBezTo>
                <a:pt x="274841" y="14909"/>
                <a:pt x="697768" y="-15234"/>
                <a:pt x="923519" y="0"/>
              </a:cubicBezTo>
              <a:cubicBezTo>
                <a:pt x="1149270" y="15234"/>
                <a:pt x="1555116" y="7115"/>
                <a:pt x="1736970" y="0"/>
              </a:cubicBezTo>
              <a:cubicBezTo>
                <a:pt x="1918824" y="-7115"/>
                <a:pt x="1973306" y="1757"/>
                <a:pt x="2160784" y="0"/>
              </a:cubicBezTo>
              <a:cubicBezTo>
                <a:pt x="2348262" y="-1757"/>
                <a:pt x="2730199" y="37939"/>
                <a:pt x="3104113" y="0"/>
              </a:cubicBezTo>
              <a:cubicBezTo>
                <a:pt x="3478027" y="-37939"/>
                <a:pt x="3510978" y="-20757"/>
                <a:pt x="3787685" y="0"/>
              </a:cubicBezTo>
              <a:cubicBezTo>
                <a:pt x="4064392" y="20757"/>
                <a:pt x="4205538" y="-7371"/>
                <a:pt x="4341378" y="0"/>
              </a:cubicBezTo>
              <a:cubicBezTo>
                <a:pt x="4477218" y="7371"/>
                <a:pt x="5063234" y="-31017"/>
                <a:pt x="5284707" y="0"/>
              </a:cubicBezTo>
              <a:cubicBezTo>
                <a:pt x="5506180" y="31017"/>
                <a:pt x="5851853" y="41642"/>
                <a:pt x="6228036" y="0"/>
              </a:cubicBezTo>
              <a:cubicBezTo>
                <a:pt x="6604219" y="-41642"/>
                <a:pt x="6665317" y="14804"/>
                <a:pt x="6911607" y="0"/>
              </a:cubicBezTo>
              <a:cubicBezTo>
                <a:pt x="7157897" y="-14804"/>
                <a:pt x="7306494" y="-18901"/>
                <a:pt x="7465300" y="0"/>
              </a:cubicBezTo>
              <a:cubicBezTo>
                <a:pt x="7624106" y="18901"/>
                <a:pt x="7858432" y="13216"/>
                <a:pt x="8148872" y="0"/>
              </a:cubicBezTo>
              <a:cubicBezTo>
                <a:pt x="8439312" y="-13216"/>
                <a:pt x="8621277" y="29765"/>
                <a:pt x="8832444" y="0"/>
              </a:cubicBezTo>
              <a:cubicBezTo>
                <a:pt x="9043611" y="-29765"/>
                <a:pt x="9227042" y="-3899"/>
                <a:pt x="9516015" y="0"/>
              </a:cubicBezTo>
              <a:cubicBezTo>
                <a:pt x="9804988" y="3899"/>
                <a:pt x="10226644" y="36987"/>
                <a:pt x="10459344" y="0"/>
              </a:cubicBezTo>
              <a:cubicBezTo>
                <a:pt x="10692044" y="-36987"/>
                <a:pt x="11153929" y="-39626"/>
                <a:pt x="11402673" y="0"/>
              </a:cubicBezTo>
              <a:cubicBezTo>
                <a:pt x="11651417" y="39626"/>
                <a:pt x="11842658" y="17720"/>
                <a:pt x="11956366" y="0"/>
              </a:cubicBezTo>
              <a:cubicBezTo>
                <a:pt x="12070074" y="-17720"/>
                <a:pt x="12138182" y="-12501"/>
                <a:pt x="12250302" y="0"/>
              </a:cubicBezTo>
              <a:cubicBezTo>
                <a:pt x="12362422" y="12501"/>
                <a:pt x="12821014" y="13989"/>
                <a:pt x="13097931" y="0"/>
              </a:cubicBezTo>
              <a:cubicBezTo>
                <a:pt x="13158480" y="-12823"/>
                <a:pt x="13217354" y="57474"/>
                <a:pt x="13208000" y="110069"/>
              </a:cubicBezTo>
              <a:cubicBezTo>
                <a:pt x="13209222" y="267131"/>
                <a:pt x="13188794" y="356416"/>
                <a:pt x="13208000" y="550331"/>
              </a:cubicBezTo>
              <a:cubicBezTo>
                <a:pt x="13202754" y="615549"/>
                <a:pt x="13164016" y="664214"/>
                <a:pt x="13097931" y="660400"/>
              </a:cubicBezTo>
              <a:cubicBezTo>
                <a:pt x="12910363" y="687132"/>
                <a:pt x="12716676" y="680197"/>
                <a:pt x="12414359" y="660400"/>
              </a:cubicBezTo>
              <a:cubicBezTo>
                <a:pt x="12112042" y="640603"/>
                <a:pt x="11845110" y="671662"/>
                <a:pt x="11600909" y="660400"/>
              </a:cubicBezTo>
              <a:cubicBezTo>
                <a:pt x="11356708" y="649139"/>
                <a:pt x="11228566" y="640916"/>
                <a:pt x="11047216" y="660400"/>
              </a:cubicBezTo>
              <a:cubicBezTo>
                <a:pt x="10865866" y="679884"/>
                <a:pt x="10624370" y="647403"/>
                <a:pt x="10493523" y="660400"/>
              </a:cubicBezTo>
              <a:cubicBezTo>
                <a:pt x="10362676" y="673397"/>
                <a:pt x="10090820" y="650503"/>
                <a:pt x="9939830" y="660400"/>
              </a:cubicBezTo>
              <a:cubicBezTo>
                <a:pt x="9788840" y="670297"/>
                <a:pt x="9711445" y="661140"/>
                <a:pt x="9516015" y="660400"/>
              </a:cubicBezTo>
              <a:cubicBezTo>
                <a:pt x="9320586" y="659660"/>
                <a:pt x="9284439" y="658637"/>
                <a:pt x="9092201" y="660400"/>
              </a:cubicBezTo>
              <a:cubicBezTo>
                <a:pt x="8899963" y="662163"/>
                <a:pt x="8633155" y="698777"/>
                <a:pt x="8278751" y="660400"/>
              </a:cubicBezTo>
              <a:cubicBezTo>
                <a:pt x="7924347" y="622024"/>
                <a:pt x="8022795" y="661386"/>
                <a:pt x="7854936" y="660400"/>
              </a:cubicBezTo>
              <a:cubicBezTo>
                <a:pt x="7687077" y="659414"/>
                <a:pt x="7370466" y="667346"/>
                <a:pt x="6911607" y="660400"/>
              </a:cubicBezTo>
              <a:cubicBezTo>
                <a:pt x="6452748" y="653454"/>
                <a:pt x="6411501" y="653178"/>
                <a:pt x="5968278" y="660400"/>
              </a:cubicBezTo>
              <a:cubicBezTo>
                <a:pt x="5525055" y="667622"/>
                <a:pt x="5622450" y="633829"/>
                <a:pt x="5414585" y="660400"/>
              </a:cubicBezTo>
              <a:cubicBezTo>
                <a:pt x="5206720" y="686971"/>
                <a:pt x="4971605" y="643450"/>
                <a:pt x="4601135" y="660400"/>
              </a:cubicBezTo>
              <a:cubicBezTo>
                <a:pt x="4230665" y="677351"/>
                <a:pt x="4309361" y="662919"/>
                <a:pt x="4047442" y="660400"/>
              </a:cubicBezTo>
              <a:cubicBezTo>
                <a:pt x="3785523" y="657881"/>
                <a:pt x="3790721" y="668285"/>
                <a:pt x="3623627" y="660400"/>
              </a:cubicBezTo>
              <a:cubicBezTo>
                <a:pt x="3456534" y="652515"/>
                <a:pt x="3260309" y="687899"/>
                <a:pt x="2940056" y="660400"/>
              </a:cubicBezTo>
              <a:cubicBezTo>
                <a:pt x="2619803" y="632901"/>
                <a:pt x="2469188" y="634244"/>
                <a:pt x="2256484" y="660400"/>
              </a:cubicBezTo>
              <a:cubicBezTo>
                <a:pt x="2043780" y="686556"/>
                <a:pt x="2036832" y="674429"/>
                <a:pt x="1962548" y="660400"/>
              </a:cubicBezTo>
              <a:cubicBezTo>
                <a:pt x="1888264" y="646371"/>
                <a:pt x="1812755" y="663588"/>
                <a:pt x="1668612" y="660400"/>
              </a:cubicBezTo>
              <a:cubicBezTo>
                <a:pt x="1524469" y="657212"/>
                <a:pt x="1185240" y="633835"/>
                <a:pt x="855162" y="660400"/>
              </a:cubicBezTo>
              <a:cubicBezTo>
                <a:pt x="525084" y="686966"/>
                <a:pt x="323434" y="628403"/>
                <a:pt x="110069" y="660400"/>
              </a:cubicBezTo>
              <a:cubicBezTo>
                <a:pt x="59546" y="670756"/>
                <a:pt x="3507" y="607643"/>
                <a:pt x="0" y="550331"/>
              </a:cubicBezTo>
              <a:cubicBezTo>
                <a:pt x="605" y="400055"/>
                <a:pt x="20919" y="329491"/>
                <a:pt x="0" y="110069"/>
              </a:cubicBezTo>
              <a:close/>
            </a:path>
            <a:path w="13208000" h="660400" stroke="0" extrusionOk="0">
              <a:moveTo>
                <a:pt x="0" y="110069"/>
              </a:moveTo>
              <a:cubicBezTo>
                <a:pt x="-1586" y="50114"/>
                <a:pt x="43623" y="-1384"/>
                <a:pt x="110069" y="0"/>
              </a:cubicBezTo>
              <a:cubicBezTo>
                <a:pt x="457020" y="-6098"/>
                <a:pt x="712340" y="-18968"/>
                <a:pt x="923519" y="0"/>
              </a:cubicBezTo>
              <a:cubicBezTo>
                <a:pt x="1134698" y="18968"/>
                <a:pt x="1313906" y="3614"/>
                <a:pt x="1607091" y="0"/>
              </a:cubicBezTo>
              <a:cubicBezTo>
                <a:pt x="1900276" y="-3614"/>
                <a:pt x="2115925" y="13195"/>
                <a:pt x="2290663" y="0"/>
              </a:cubicBezTo>
              <a:cubicBezTo>
                <a:pt x="2465401" y="-13195"/>
                <a:pt x="2740607" y="-22183"/>
                <a:pt x="2974234" y="0"/>
              </a:cubicBezTo>
              <a:cubicBezTo>
                <a:pt x="3207861" y="22183"/>
                <a:pt x="3592553" y="41943"/>
                <a:pt x="3917563" y="0"/>
              </a:cubicBezTo>
              <a:cubicBezTo>
                <a:pt x="4242573" y="-41943"/>
                <a:pt x="4210233" y="8236"/>
                <a:pt x="4471256" y="0"/>
              </a:cubicBezTo>
              <a:cubicBezTo>
                <a:pt x="4732279" y="-8236"/>
                <a:pt x="4638493" y="-12481"/>
                <a:pt x="4765192" y="0"/>
              </a:cubicBezTo>
              <a:cubicBezTo>
                <a:pt x="4891891" y="12481"/>
                <a:pt x="5082981" y="7123"/>
                <a:pt x="5318885" y="0"/>
              </a:cubicBezTo>
              <a:cubicBezTo>
                <a:pt x="5554789" y="-7123"/>
                <a:pt x="5594306" y="-11344"/>
                <a:pt x="5742700" y="0"/>
              </a:cubicBezTo>
              <a:cubicBezTo>
                <a:pt x="5891094" y="11344"/>
                <a:pt x="5937947" y="-7366"/>
                <a:pt x="6036636" y="0"/>
              </a:cubicBezTo>
              <a:cubicBezTo>
                <a:pt x="6135325" y="7366"/>
                <a:pt x="6480713" y="36783"/>
                <a:pt x="6850086" y="0"/>
              </a:cubicBezTo>
              <a:cubicBezTo>
                <a:pt x="7219459" y="-36783"/>
                <a:pt x="7405050" y="32237"/>
                <a:pt x="7663536" y="0"/>
              </a:cubicBezTo>
              <a:cubicBezTo>
                <a:pt x="7922022" y="-32237"/>
                <a:pt x="7923437" y="4740"/>
                <a:pt x="8087351" y="0"/>
              </a:cubicBezTo>
              <a:cubicBezTo>
                <a:pt x="8251265" y="-4740"/>
                <a:pt x="8526008" y="11750"/>
                <a:pt x="8641044" y="0"/>
              </a:cubicBezTo>
              <a:cubicBezTo>
                <a:pt x="8756080" y="-11750"/>
                <a:pt x="8819114" y="13458"/>
                <a:pt x="8934979" y="0"/>
              </a:cubicBezTo>
              <a:cubicBezTo>
                <a:pt x="9050844" y="-13458"/>
                <a:pt x="9659554" y="769"/>
                <a:pt x="9878308" y="0"/>
              </a:cubicBezTo>
              <a:cubicBezTo>
                <a:pt x="10097062" y="-769"/>
                <a:pt x="10475106" y="-5835"/>
                <a:pt x="10821637" y="0"/>
              </a:cubicBezTo>
              <a:cubicBezTo>
                <a:pt x="11168168" y="5835"/>
                <a:pt x="11175488" y="29326"/>
                <a:pt x="11505209" y="0"/>
              </a:cubicBezTo>
              <a:cubicBezTo>
                <a:pt x="11834930" y="-29326"/>
                <a:pt x="12046857" y="-269"/>
                <a:pt x="12188781" y="0"/>
              </a:cubicBezTo>
              <a:cubicBezTo>
                <a:pt x="12330705" y="269"/>
                <a:pt x="12841709" y="-10770"/>
                <a:pt x="13097931" y="0"/>
              </a:cubicBezTo>
              <a:cubicBezTo>
                <a:pt x="13162023" y="8285"/>
                <a:pt x="13206830" y="46471"/>
                <a:pt x="13208000" y="110069"/>
              </a:cubicBezTo>
              <a:cubicBezTo>
                <a:pt x="13218302" y="246554"/>
                <a:pt x="13226825" y="441308"/>
                <a:pt x="13208000" y="550331"/>
              </a:cubicBezTo>
              <a:cubicBezTo>
                <a:pt x="13202701" y="615125"/>
                <a:pt x="13152967" y="657403"/>
                <a:pt x="13097931" y="660400"/>
              </a:cubicBezTo>
              <a:cubicBezTo>
                <a:pt x="12891041" y="701224"/>
                <a:pt x="12492994" y="625495"/>
                <a:pt x="12154602" y="660400"/>
              </a:cubicBezTo>
              <a:cubicBezTo>
                <a:pt x="11816210" y="695305"/>
                <a:pt x="11684654" y="641348"/>
                <a:pt x="11471030" y="660400"/>
              </a:cubicBezTo>
              <a:cubicBezTo>
                <a:pt x="11257406" y="679452"/>
                <a:pt x="10716531" y="664477"/>
                <a:pt x="10527701" y="660400"/>
              </a:cubicBezTo>
              <a:cubicBezTo>
                <a:pt x="10338871" y="656323"/>
                <a:pt x="10030519" y="687477"/>
                <a:pt x="9584373" y="660400"/>
              </a:cubicBezTo>
              <a:cubicBezTo>
                <a:pt x="9138227" y="633323"/>
                <a:pt x="9255864" y="639192"/>
                <a:pt x="9030679" y="660400"/>
              </a:cubicBezTo>
              <a:cubicBezTo>
                <a:pt x="8805494" y="681608"/>
                <a:pt x="8660248" y="651973"/>
                <a:pt x="8476986" y="660400"/>
              </a:cubicBezTo>
              <a:cubicBezTo>
                <a:pt x="8293724" y="668827"/>
                <a:pt x="7817416" y="645197"/>
                <a:pt x="7533657" y="660400"/>
              </a:cubicBezTo>
              <a:cubicBezTo>
                <a:pt x="7249898" y="675603"/>
                <a:pt x="6930973" y="672730"/>
                <a:pt x="6590329" y="660400"/>
              </a:cubicBezTo>
              <a:cubicBezTo>
                <a:pt x="6249685" y="648070"/>
                <a:pt x="6400285" y="650248"/>
                <a:pt x="6296393" y="660400"/>
              </a:cubicBezTo>
              <a:cubicBezTo>
                <a:pt x="6192501" y="670552"/>
                <a:pt x="5807930" y="641341"/>
                <a:pt x="5482942" y="660400"/>
              </a:cubicBezTo>
              <a:cubicBezTo>
                <a:pt x="5157954" y="679459"/>
                <a:pt x="5311120" y="648284"/>
                <a:pt x="5189007" y="660400"/>
              </a:cubicBezTo>
              <a:cubicBezTo>
                <a:pt x="5066894" y="672516"/>
                <a:pt x="4999702" y="650454"/>
                <a:pt x="4895071" y="660400"/>
              </a:cubicBezTo>
              <a:cubicBezTo>
                <a:pt x="4790440" y="670346"/>
                <a:pt x="4351047" y="699477"/>
                <a:pt x="4081620" y="660400"/>
              </a:cubicBezTo>
              <a:cubicBezTo>
                <a:pt x="3812193" y="621323"/>
                <a:pt x="3756811" y="677852"/>
                <a:pt x="3657806" y="660400"/>
              </a:cubicBezTo>
              <a:cubicBezTo>
                <a:pt x="3558801" y="642948"/>
                <a:pt x="3221863" y="664412"/>
                <a:pt x="2974234" y="660400"/>
              </a:cubicBezTo>
              <a:cubicBezTo>
                <a:pt x="2726605" y="656388"/>
                <a:pt x="2223527" y="652693"/>
                <a:pt x="2030905" y="660400"/>
              </a:cubicBezTo>
              <a:cubicBezTo>
                <a:pt x="1838283" y="668107"/>
                <a:pt x="1715410" y="644321"/>
                <a:pt x="1607091" y="660400"/>
              </a:cubicBezTo>
              <a:cubicBezTo>
                <a:pt x="1498772" y="676479"/>
                <a:pt x="1023313" y="665208"/>
                <a:pt x="793641" y="660400"/>
              </a:cubicBezTo>
              <a:cubicBezTo>
                <a:pt x="563969" y="655593"/>
                <a:pt x="309379" y="693938"/>
                <a:pt x="110069" y="660400"/>
              </a:cubicBezTo>
              <a:cubicBezTo>
                <a:pt x="47028" y="650931"/>
                <a:pt x="-3735" y="617578"/>
                <a:pt x="0" y="550331"/>
              </a:cubicBezTo>
              <a:cubicBezTo>
                <a:pt x="-3507" y="415682"/>
                <a:pt x="2134" y="266631"/>
                <a:pt x="0" y="110069"/>
              </a:cubicBezTo>
              <a:close/>
            </a:path>
          </a:pathLst>
        </a:custGeom>
        <a:ln w="38100">
          <a:solidFill>
            <a:srgbClr val="C00000"/>
          </a:solidFill>
          <a:extLst>
            <a:ext uri="{C807C97D-BFC1-408E-A445-0C87EB9F89A2}">
              <ask:lineSketchStyleProps xmlns:ask="http://schemas.microsoft.com/office/drawing/2018/sketchyshapes" sd="2614937802">
                <a:prstGeom prst="roundRect">
                  <a:avLst/>
                </a:prstGeom>
                <ask:type>
                  <ask:lineSketchFreehand/>
                </ask:type>
              </ask:lineSketchStyleProps>
            </a:ext>
          </a:extLst>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2400" b="1">
              <a:solidFill>
                <a:schemeClr val="dk1"/>
              </a:solidFill>
              <a:effectLst/>
              <a:latin typeface="+mn-lt"/>
              <a:ea typeface="+mn-ea"/>
              <a:cs typeface="+mn-cs"/>
            </a:rPr>
            <a:t>Impact of COVID-19 Pandemic on Inflation </a:t>
          </a:r>
          <a:endParaRPr lang="en-IN" sz="2400">
            <a:solidFill>
              <a:schemeClr val="dk1"/>
            </a:solidFill>
            <a:effectLst/>
            <a:latin typeface="+mn-lt"/>
            <a:ea typeface="+mn-ea"/>
            <a:cs typeface="+mn-cs"/>
          </a:endParaRPr>
        </a:p>
      </xdr:txBody>
    </xdr:sp>
    <xdr:clientData/>
  </xdr:twoCellAnchor>
  <xdr:twoCellAnchor>
    <xdr:from>
      <xdr:col>57</xdr:col>
      <xdr:colOff>393700</xdr:colOff>
      <xdr:row>14</xdr:row>
      <xdr:rowOff>228600</xdr:rowOff>
    </xdr:from>
    <xdr:to>
      <xdr:col>64</xdr:col>
      <xdr:colOff>127000</xdr:colOff>
      <xdr:row>23</xdr:row>
      <xdr:rowOff>88900</xdr:rowOff>
    </xdr:to>
    <xdr:sp macro="" textlink="">
      <xdr:nvSpPr>
        <xdr:cNvPr id="41" name="Rounded Rectangle 40">
          <a:extLst>
            <a:ext uri="{FF2B5EF4-FFF2-40B4-BE49-F238E27FC236}">
              <a16:creationId xmlns:a16="http://schemas.microsoft.com/office/drawing/2014/main" id="{96D93955-EEFF-0848-B919-7226D068CF33}"/>
            </a:ext>
          </a:extLst>
        </xdr:cNvPr>
        <xdr:cNvSpPr/>
      </xdr:nvSpPr>
      <xdr:spPr>
        <a:xfrm>
          <a:off x="51904900" y="3784600"/>
          <a:ext cx="6489700" cy="2146300"/>
        </a:xfrm>
        <a:prstGeom prst="roundRect">
          <a:avLst>
            <a:gd name="adj" fmla="val 6608"/>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600" b="0" i="0" u="none" strike="noStrike">
            <a:solidFill>
              <a:schemeClr val="dk1"/>
            </a:solidFill>
            <a:effectLst/>
            <a:latin typeface="+mn-lt"/>
            <a:ea typeface="+mn-ea"/>
            <a:cs typeface="+mn-cs"/>
          </a:endParaRPr>
        </a:p>
        <a:p>
          <a:pPr algn="l"/>
          <a:endParaRPr lang="en-IN" sz="1600" b="0" i="0" u="none" strike="noStrike">
            <a:solidFill>
              <a:schemeClr val="dk1"/>
            </a:solidFill>
            <a:effectLst/>
            <a:latin typeface="+mn-lt"/>
            <a:ea typeface="+mn-ea"/>
            <a:cs typeface="+mn-cs"/>
          </a:endParaRPr>
        </a:p>
        <a:p>
          <a:pPr algn="l"/>
          <a:r>
            <a:rPr lang="en-IN" sz="1600" b="1" i="0" u="none" strike="noStrike">
              <a:solidFill>
                <a:schemeClr val="dk1"/>
              </a:solidFill>
              <a:effectLst/>
              <a:latin typeface="+mn-lt"/>
              <a:ea typeface="+mn-ea"/>
              <a:cs typeface="+mn-cs"/>
            </a:rPr>
            <a:t>CPI for food and beverages: </a:t>
          </a:r>
          <a:r>
            <a:rPr lang="en-IN" sz="1600" b="0" i="0" u="none" strike="noStrike">
              <a:solidFill>
                <a:schemeClr val="dk1"/>
              </a:solidFill>
              <a:effectLst/>
              <a:latin typeface="+mn-lt"/>
              <a:ea typeface="+mn-ea"/>
              <a:cs typeface="+mn-cs"/>
            </a:rPr>
            <a:t>Consistent upward trend annually, signaling steady price increases within this category.</a:t>
          </a:r>
        </a:p>
        <a:p>
          <a:pPr algn="l"/>
          <a:endParaRPr lang="en-IN" sz="1600" b="0" i="0" u="none" strike="noStrike">
            <a:solidFill>
              <a:schemeClr val="dk1"/>
            </a:solidFill>
            <a:effectLst/>
            <a:latin typeface="+mn-lt"/>
            <a:ea typeface="+mn-ea"/>
            <a:cs typeface="+mn-cs"/>
          </a:endParaRPr>
        </a:p>
        <a:p>
          <a:pPr algn="l"/>
          <a:r>
            <a:rPr lang="en-IN" sz="1600" b="1" i="0" u="none" strike="noStrike">
              <a:solidFill>
                <a:schemeClr val="dk1"/>
              </a:solidFill>
              <a:effectLst/>
              <a:latin typeface="+mn-lt"/>
              <a:ea typeface="+mn-ea"/>
              <a:cs typeface="+mn-cs"/>
            </a:rPr>
            <a:t>CPI for healthcare: </a:t>
          </a:r>
          <a:r>
            <a:rPr lang="en-IN" sz="1600" b="0" i="0" u="none" strike="noStrike">
              <a:solidFill>
                <a:schemeClr val="dk1"/>
              </a:solidFill>
              <a:effectLst/>
              <a:latin typeface="+mn-lt"/>
              <a:ea typeface="+mn-ea"/>
              <a:cs typeface="+mn-cs"/>
            </a:rPr>
            <a:t>Noticeable yearly increase, significant jump from 2019 to 2021, indicating pandemic's substantial impact on healthcare costs.</a:t>
          </a:r>
          <a:endParaRPr lang="en-GB" sz="1600"/>
        </a:p>
      </xdr:txBody>
    </xdr:sp>
    <xdr:clientData/>
  </xdr:twoCellAnchor>
  <xdr:twoCellAnchor>
    <xdr:from>
      <xdr:col>57</xdr:col>
      <xdr:colOff>393700</xdr:colOff>
      <xdr:row>14</xdr:row>
      <xdr:rowOff>76199</xdr:rowOff>
    </xdr:from>
    <xdr:to>
      <xdr:col>60</xdr:col>
      <xdr:colOff>698500</xdr:colOff>
      <xdr:row>16</xdr:row>
      <xdr:rowOff>71348</xdr:rowOff>
    </xdr:to>
    <xdr:sp macro="" textlink="">
      <xdr:nvSpPr>
        <xdr:cNvPr id="42" name="Round Diagonal Corner of Rectangle 41">
          <a:extLst>
            <a:ext uri="{FF2B5EF4-FFF2-40B4-BE49-F238E27FC236}">
              <a16:creationId xmlns:a16="http://schemas.microsoft.com/office/drawing/2014/main" id="{1BAB9B6E-45FE-264A-82A4-1AFBC7721FDA}"/>
            </a:ext>
          </a:extLst>
        </xdr:cNvPr>
        <xdr:cNvSpPr/>
      </xdr:nvSpPr>
      <xdr:spPr>
        <a:xfrm>
          <a:off x="51364936" y="3472379"/>
          <a:ext cx="3173002" cy="480317"/>
        </a:xfrm>
        <a:prstGeom prst="round2DiagRect">
          <a:avLst>
            <a:gd name="adj1" fmla="val 50000"/>
            <a:gd name="adj2" fmla="val 0"/>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57</xdr:col>
      <xdr:colOff>355600</xdr:colOff>
      <xdr:row>26</xdr:row>
      <xdr:rowOff>228600</xdr:rowOff>
    </xdr:from>
    <xdr:to>
      <xdr:col>64</xdr:col>
      <xdr:colOff>88900</xdr:colOff>
      <xdr:row>35</xdr:row>
      <xdr:rowOff>88900</xdr:rowOff>
    </xdr:to>
    <xdr:sp macro="" textlink="">
      <xdr:nvSpPr>
        <xdr:cNvPr id="43" name="Rounded Rectangle 42">
          <a:extLst>
            <a:ext uri="{FF2B5EF4-FFF2-40B4-BE49-F238E27FC236}">
              <a16:creationId xmlns:a16="http://schemas.microsoft.com/office/drawing/2014/main" id="{9355BEFF-970F-8D4D-8DCC-3E29C1746905}"/>
            </a:ext>
          </a:extLst>
        </xdr:cNvPr>
        <xdr:cNvSpPr/>
      </xdr:nvSpPr>
      <xdr:spPr>
        <a:xfrm>
          <a:off x="51866800" y="6832600"/>
          <a:ext cx="6489700" cy="2146300"/>
        </a:xfrm>
        <a:prstGeom prst="roundRect">
          <a:avLst>
            <a:gd name="adj" fmla="val 483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a:p>
        <a:p>
          <a:pPr algn="l"/>
          <a:endParaRPr lang="en-GB" sz="1600" b="1"/>
        </a:p>
        <a:p>
          <a:pPr algn="l"/>
          <a:r>
            <a:rPr lang="en-GB" sz="1600" b="1"/>
            <a:t>Household Goods and Services: </a:t>
          </a:r>
          <a:r>
            <a:rPr lang="en-GB" sz="1600"/>
            <a:t>Consistent CPI increase reflects pandemic-driven rise in essential household item costs.</a:t>
          </a:r>
        </a:p>
      </xdr:txBody>
    </xdr:sp>
    <xdr:clientData/>
  </xdr:twoCellAnchor>
  <xdr:twoCellAnchor>
    <xdr:from>
      <xdr:col>57</xdr:col>
      <xdr:colOff>355600</xdr:colOff>
      <xdr:row>26</xdr:row>
      <xdr:rowOff>76199</xdr:rowOff>
    </xdr:from>
    <xdr:to>
      <xdr:col>60</xdr:col>
      <xdr:colOff>660400</xdr:colOff>
      <xdr:row>28</xdr:row>
      <xdr:rowOff>71347</xdr:rowOff>
    </xdr:to>
    <xdr:sp macro="" textlink="">
      <xdr:nvSpPr>
        <xdr:cNvPr id="44" name="Round Diagonal Corner of Rectangle 43">
          <a:extLst>
            <a:ext uri="{FF2B5EF4-FFF2-40B4-BE49-F238E27FC236}">
              <a16:creationId xmlns:a16="http://schemas.microsoft.com/office/drawing/2014/main" id="{E9FA6E08-8FDB-C543-88A5-3ED18566BDCC}"/>
            </a:ext>
          </a:extLst>
        </xdr:cNvPr>
        <xdr:cNvSpPr/>
      </xdr:nvSpPr>
      <xdr:spPr>
        <a:xfrm>
          <a:off x="51326836" y="6383390"/>
          <a:ext cx="3173002" cy="480317"/>
        </a:xfrm>
        <a:prstGeom prst="round2DiagRect">
          <a:avLst>
            <a:gd name="adj1" fmla="val 50000"/>
            <a:gd name="adj2" fmla="val 0"/>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64</xdr:col>
      <xdr:colOff>292100</xdr:colOff>
      <xdr:row>12</xdr:row>
      <xdr:rowOff>199776</xdr:rowOff>
    </xdr:from>
    <xdr:to>
      <xdr:col>71</xdr:col>
      <xdr:colOff>242584</xdr:colOff>
      <xdr:row>24</xdr:row>
      <xdr:rowOff>165100</xdr:rowOff>
    </xdr:to>
    <xdr:sp macro="" textlink="">
      <xdr:nvSpPr>
        <xdr:cNvPr id="45" name="Rectangle 44">
          <a:extLst>
            <a:ext uri="{FF2B5EF4-FFF2-40B4-BE49-F238E27FC236}">
              <a16:creationId xmlns:a16="http://schemas.microsoft.com/office/drawing/2014/main" id="{D64FBD36-07EF-4F46-B1DB-4D01028568D7}"/>
            </a:ext>
          </a:extLst>
        </xdr:cNvPr>
        <xdr:cNvSpPr/>
      </xdr:nvSpPr>
      <xdr:spPr>
        <a:xfrm>
          <a:off x="57955808" y="3110787"/>
          <a:ext cx="6642956" cy="2876335"/>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64</xdr:col>
      <xdr:colOff>304800</xdr:colOff>
      <xdr:row>27</xdr:row>
      <xdr:rowOff>0</xdr:rowOff>
    </xdr:from>
    <xdr:to>
      <xdr:col>71</xdr:col>
      <xdr:colOff>25400</xdr:colOff>
      <xdr:row>35</xdr:row>
      <xdr:rowOff>101600</xdr:rowOff>
    </xdr:to>
    <xdr:sp macro="" textlink="">
      <xdr:nvSpPr>
        <xdr:cNvPr id="46" name="Rectangle 45">
          <a:extLst>
            <a:ext uri="{FF2B5EF4-FFF2-40B4-BE49-F238E27FC236}">
              <a16:creationId xmlns:a16="http://schemas.microsoft.com/office/drawing/2014/main" id="{4EE381A6-A3D7-AC4D-8AF2-F0BA48ED57BD}"/>
            </a:ext>
          </a:extLst>
        </xdr:cNvPr>
        <xdr:cNvSpPr/>
      </xdr:nvSpPr>
      <xdr:spPr>
        <a:xfrm>
          <a:off x="57522533" y="6400800"/>
          <a:ext cx="6358467" cy="1998133"/>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rgbClr val="002060"/>
            </a:solidFill>
          </a:endParaRPr>
        </a:p>
        <a:p>
          <a:pPr algn="l"/>
          <a:r>
            <a:rPr lang="en-GB" sz="1600">
              <a:solidFill>
                <a:srgbClr val="002060"/>
              </a:solidFill>
            </a:rPr>
            <a:t>In the graph presented above, we have utilized combined data from both </a:t>
          </a:r>
          <a:r>
            <a:rPr lang="en-GB" sz="1600" b="1">
              <a:solidFill>
                <a:srgbClr val="002060"/>
              </a:solidFill>
            </a:rPr>
            <a:t>Urban and Rural categories. </a:t>
          </a:r>
        </a:p>
        <a:p>
          <a:pPr algn="l"/>
          <a:endParaRPr lang="en-GB" sz="1600">
            <a:solidFill>
              <a:srgbClr val="002060"/>
            </a:solidFill>
          </a:endParaRPr>
        </a:p>
        <a:p>
          <a:pPr algn="l"/>
          <a:r>
            <a:rPr lang="en-GB" sz="1600">
              <a:solidFill>
                <a:srgbClr val="002060"/>
              </a:solidFill>
            </a:rPr>
            <a:t>However, similar trends can also be observed when analyzing the data </a:t>
          </a:r>
          <a:r>
            <a:rPr lang="en-GB" sz="1600" b="1">
              <a:solidFill>
                <a:srgbClr val="002060"/>
              </a:solidFill>
            </a:rPr>
            <a:t>separately for Rural and Urban categories.</a:t>
          </a:r>
        </a:p>
      </xdr:txBody>
    </xdr:sp>
    <xdr:clientData/>
  </xdr:twoCellAnchor>
  <xdr:twoCellAnchor>
    <xdr:from>
      <xdr:col>60</xdr:col>
      <xdr:colOff>727752</xdr:colOff>
      <xdr:row>36</xdr:row>
      <xdr:rowOff>128570</xdr:rowOff>
    </xdr:from>
    <xdr:to>
      <xdr:col>71</xdr:col>
      <xdr:colOff>73059</xdr:colOff>
      <xdr:row>43</xdr:row>
      <xdr:rowOff>106166</xdr:rowOff>
    </xdr:to>
    <xdr:sp macro="" textlink="">
      <xdr:nvSpPr>
        <xdr:cNvPr id="47" name="Round Diagonal Corner of Rectangle 46">
          <a:extLst>
            <a:ext uri="{FF2B5EF4-FFF2-40B4-BE49-F238E27FC236}">
              <a16:creationId xmlns:a16="http://schemas.microsoft.com/office/drawing/2014/main" id="{64540B0C-B67E-9E4F-ADFE-9E1005EF7FA3}"/>
            </a:ext>
          </a:extLst>
        </xdr:cNvPr>
        <xdr:cNvSpPr/>
      </xdr:nvSpPr>
      <xdr:spPr>
        <a:xfrm>
          <a:off x="54152419" y="8662970"/>
          <a:ext cx="9776240" cy="1637063"/>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600" b="0" i="0" u="none" strike="noStrike">
              <a:solidFill>
                <a:schemeClr val="dk1"/>
              </a:solidFill>
              <a:effectLst/>
              <a:latin typeface="+mn-lt"/>
              <a:ea typeface="+mn-ea"/>
              <a:cs typeface="+mn-cs"/>
            </a:rPr>
            <a:t>We'll compare the relevant sectors' CPI before, during, and after the onset of the pandemic.</a:t>
          </a:r>
        </a:p>
        <a:p>
          <a:pPr algn="l"/>
          <a:endParaRPr lang="en-IN" sz="1600" b="0" i="0" u="none" strike="noStrike">
            <a:solidFill>
              <a:schemeClr val="dk1"/>
            </a:solidFill>
            <a:effectLst/>
            <a:latin typeface="+mn-lt"/>
            <a:ea typeface="+mn-ea"/>
            <a:cs typeface="+mn-cs"/>
          </a:endParaRPr>
        </a:p>
        <a:p>
          <a:pPr algn="l"/>
          <a:r>
            <a:rPr lang="en-IN" sz="1600" b="0" i="0" u="none" strike="noStrike">
              <a:solidFill>
                <a:schemeClr val="dk1"/>
              </a:solidFill>
              <a:effectLst/>
              <a:latin typeface="+mn-lt"/>
              <a:ea typeface="+mn-ea"/>
              <a:cs typeface="+mn-cs"/>
            </a:rPr>
            <a:t>We calculate yearly change based on year from n-1 year and comparing it.</a:t>
          </a:r>
        </a:p>
        <a:p>
          <a:pPr algn="l"/>
          <a:endParaRPr lang="en-IN" sz="1600" b="0" i="0" u="none" strike="noStrike">
            <a:solidFill>
              <a:schemeClr val="dk1"/>
            </a:solidFill>
            <a:effectLst/>
            <a:latin typeface="+mn-lt"/>
            <a:ea typeface="+mn-ea"/>
            <a:cs typeface="+mn-cs"/>
          </a:endParaRPr>
        </a:p>
        <a:p>
          <a:pPr algn="l"/>
          <a:r>
            <a:rPr lang="en-IN" sz="1600" b="1" i="0" u="none" strike="noStrike">
              <a:solidFill>
                <a:schemeClr val="dk1"/>
              </a:solidFill>
              <a:effectLst/>
              <a:latin typeface="+mn-lt"/>
              <a:ea typeface="+mn-ea"/>
              <a:cs typeface="+mn-cs"/>
            </a:rPr>
            <a:t>NOTE- We use Normal Year (January to December)</a:t>
          </a:r>
          <a:endParaRPr lang="en-GB" sz="1600" b="1"/>
        </a:p>
      </xdr:txBody>
    </xdr:sp>
    <xdr:clientData/>
  </xdr:twoCellAnchor>
  <xdr:twoCellAnchor>
    <xdr:from>
      <xdr:col>57</xdr:col>
      <xdr:colOff>305085</xdr:colOff>
      <xdr:row>36</xdr:row>
      <xdr:rowOff>161341</xdr:rowOff>
    </xdr:from>
    <xdr:to>
      <xdr:col>59</xdr:col>
      <xdr:colOff>867452</xdr:colOff>
      <xdr:row>43</xdr:row>
      <xdr:rowOff>84666</xdr:rowOff>
    </xdr:to>
    <xdr:sp macro="" textlink="">
      <xdr:nvSpPr>
        <xdr:cNvPr id="48" name="Round Diagonal Corner of Rectangle 47">
          <a:extLst>
            <a:ext uri="{FF2B5EF4-FFF2-40B4-BE49-F238E27FC236}">
              <a16:creationId xmlns:a16="http://schemas.microsoft.com/office/drawing/2014/main" id="{7E2A1BC3-8BB6-464E-AFE0-DBE565832351}"/>
            </a:ext>
          </a:extLst>
        </xdr:cNvPr>
        <xdr:cNvSpPr/>
      </xdr:nvSpPr>
      <xdr:spPr>
        <a:xfrm>
          <a:off x="50884952" y="8695741"/>
          <a:ext cx="2458900" cy="1582792"/>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baseline="0"/>
            <a:t>Data year- </a:t>
          </a:r>
        </a:p>
        <a:p>
          <a:pPr lvl="1" algn="l"/>
          <a:r>
            <a:rPr lang="en-GB" sz="1400" b="1" baseline="0"/>
            <a:t>2018</a:t>
          </a:r>
        </a:p>
        <a:p>
          <a:pPr lvl="1" algn="l"/>
          <a:r>
            <a:rPr lang="en-GB" sz="1400" b="1" baseline="0"/>
            <a:t>2019</a:t>
          </a:r>
        </a:p>
        <a:p>
          <a:pPr lvl="1" algn="l"/>
          <a:r>
            <a:rPr lang="en-GB" sz="1400" b="1" baseline="0"/>
            <a:t>2020</a:t>
          </a:r>
        </a:p>
        <a:p>
          <a:pPr lvl="1" algn="l"/>
          <a:r>
            <a:rPr lang="en-GB" sz="1400" b="1" baseline="0"/>
            <a:t>2021</a:t>
          </a:r>
        </a:p>
        <a:p>
          <a:pPr lvl="1" algn="l"/>
          <a:r>
            <a:rPr lang="en-GB" sz="1400" b="1" baseline="0"/>
            <a:t>2022</a:t>
          </a:r>
        </a:p>
        <a:p>
          <a:pPr algn="l"/>
          <a:endParaRPr lang="en-GB" sz="1400" b="1" baseline="0"/>
        </a:p>
      </xdr:txBody>
    </xdr:sp>
    <xdr:clientData/>
  </xdr:twoCellAnchor>
  <xdr:twoCellAnchor>
    <xdr:from>
      <xdr:col>76</xdr:col>
      <xdr:colOff>0</xdr:colOff>
      <xdr:row>4</xdr:row>
      <xdr:rowOff>0</xdr:rowOff>
    </xdr:from>
    <xdr:to>
      <xdr:col>90</xdr:col>
      <xdr:colOff>508000</xdr:colOff>
      <xdr:row>45</xdr:row>
      <xdr:rowOff>165100</xdr:rowOff>
    </xdr:to>
    <xdr:sp macro="" textlink="">
      <xdr:nvSpPr>
        <xdr:cNvPr id="50" name="TextBox 49">
          <a:extLst>
            <a:ext uri="{FF2B5EF4-FFF2-40B4-BE49-F238E27FC236}">
              <a16:creationId xmlns:a16="http://schemas.microsoft.com/office/drawing/2014/main" id="{001CD33B-BB6C-7545-A91C-F1E3867D36EC}"/>
            </a:ext>
          </a:extLst>
        </xdr:cNvPr>
        <xdr:cNvSpPr txBox="1"/>
      </xdr:nvSpPr>
      <xdr:spPr>
        <a:xfrm>
          <a:off x="68732400" y="1016000"/>
          <a:ext cx="14020800" cy="10579100"/>
        </a:xfrm>
        <a:prstGeom prst="rect">
          <a:avLst/>
        </a:prstGeom>
        <a:solidFill>
          <a:schemeClr val="lt1"/>
        </a:solidFill>
        <a:ln w="3810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76</xdr:col>
      <xdr:colOff>355600</xdr:colOff>
      <xdr:row>5</xdr:row>
      <xdr:rowOff>12700</xdr:rowOff>
    </xdr:from>
    <xdr:to>
      <xdr:col>90</xdr:col>
      <xdr:colOff>76200</xdr:colOff>
      <xdr:row>8</xdr:row>
      <xdr:rowOff>63500</xdr:rowOff>
    </xdr:to>
    <xdr:sp macro="" textlink="">
      <xdr:nvSpPr>
        <xdr:cNvPr id="51" name="Round Diagonal Corner of Rectangle 50">
          <a:extLst>
            <a:ext uri="{FF2B5EF4-FFF2-40B4-BE49-F238E27FC236}">
              <a16:creationId xmlns:a16="http://schemas.microsoft.com/office/drawing/2014/main" id="{821E2E9E-CB6E-954D-8D3D-3DA1F3A42E3B}"/>
            </a:ext>
          </a:extLst>
        </xdr:cNvPr>
        <xdr:cNvSpPr/>
      </xdr:nvSpPr>
      <xdr:spPr>
        <a:xfrm>
          <a:off x="69088000" y="1282700"/>
          <a:ext cx="13233400" cy="812800"/>
        </a:xfrm>
        <a:custGeom>
          <a:avLst/>
          <a:gdLst>
            <a:gd name="connsiteX0" fmla="*/ 135469 w 13233400"/>
            <a:gd name="connsiteY0" fmla="*/ 0 h 812800"/>
            <a:gd name="connsiteX1" fmla="*/ 992788 w 13233400"/>
            <a:gd name="connsiteY1" fmla="*/ 0 h 812800"/>
            <a:gd name="connsiteX2" fmla="*/ 1326190 w 13233400"/>
            <a:gd name="connsiteY2" fmla="*/ 0 h 812800"/>
            <a:gd name="connsiteX3" fmla="*/ 1921551 w 13233400"/>
            <a:gd name="connsiteY3" fmla="*/ 0 h 812800"/>
            <a:gd name="connsiteX4" fmla="*/ 2647890 w 13233400"/>
            <a:gd name="connsiteY4" fmla="*/ 0 h 812800"/>
            <a:gd name="connsiteX5" fmla="*/ 3505209 w 13233400"/>
            <a:gd name="connsiteY5" fmla="*/ 0 h 812800"/>
            <a:gd name="connsiteX6" fmla="*/ 4231549 w 13233400"/>
            <a:gd name="connsiteY6" fmla="*/ 0 h 812800"/>
            <a:gd name="connsiteX7" fmla="*/ 5088868 w 13233400"/>
            <a:gd name="connsiteY7" fmla="*/ 0 h 812800"/>
            <a:gd name="connsiteX8" fmla="*/ 5815208 w 13233400"/>
            <a:gd name="connsiteY8" fmla="*/ 0 h 812800"/>
            <a:gd name="connsiteX9" fmla="*/ 6148610 w 13233400"/>
            <a:gd name="connsiteY9" fmla="*/ 0 h 812800"/>
            <a:gd name="connsiteX10" fmla="*/ 6874950 w 13233400"/>
            <a:gd name="connsiteY10" fmla="*/ 0 h 812800"/>
            <a:gd name="connsiteX11" fmla="*/ 7339331 w 13233400"/>
            <a:gd name="connsiteY11" fmla="*/ 0 h 812800"/>
            <a:gd name="connsiteX12" fmla="*/ 7672733 w 13233400"/>
            <a:gd name="connsiteY12" fmla="*/ 0 h 812800"/>
            <a:gd name="connsiteX13" fmla="*/ 7875156 w 13233400"/>
            <a:gd name="connsiteY13" fmla="*/ 0 h 812800"/>
            <a:gd name="connsiteX14" fmla="*/ 8208557 w 13233400"/>
            <a:gd name="connsiteY14" fmla="*/ 0 h 812800"/>
            <a:gd name="connsiteX15" fmla="*/ 8541959 w 13233400"/>
            <a:gd name="connsiteY15" fmla="*/ 0 h 812800"/>
            <a:gd name="connsiteX16" fmla="*/ 9137320 w 13233400"/>
            <a:gd name="connsiteY16" fmla="*/ 0 h 812800"/>
            <a:gd name="connsiteX17" fmla="*/ 9732680 w 13233400"/>
            <a:gd name="connsiteY17" fmla="*/ 0 h 812800"/>
            <a:gd name="connsiteX18" fmla="*/ 10197061 w 13233400"/>
            <a:gd name="connsiteY18" fmla="*/ 0 h 812800"/>
            <a:gd name="connsiteX19" fmla="*/ 11054381 w 13233400"/>
            <a:gd name="connsiteY19" fmla="*/ 0 h 812800"/>
            <a:gd name="connsiteX20" fmla="*/ 11387782 w 13233400"/>
            <a:gd name="connsiteY20" fmla="*/ 0 h 812800"/>
            <a:gd name="connsiteX21" fmla="*/ 12245102 w 13233400"/>
            <a:gd name="connsiteY21" fmla="*/ 0 h 812800"/>
            <a:gd name="connsiteX22" fmla="*/ 12578503 w 13233400"/>
            <a:gd name="connsiteY22" fmla="*/ 0 h 812800"/>
            <a:gd name="connsiteX23" fmla="*/ 13233400 w 13233400"/>
            <a:gd name="connsiteY23" fmla="*/ 0 h 812800"/>
            <a:gd name="connsiteX24" fmla="*/ 13233400 w 13233400"/>
            <a:gd name="connsiteY24" fmla="*/ 0 h 812800"/>
            <a:gd name="connsiteX25" fmla="*/ 13233400 w 13233400"/>
            <a:gd name="connsiteY25" fmla="*/ 352212 h 812800"/>
            <a:gd name="connsiteX26" fmla="*/ 13233400 w 13233400"/>
            <a:gd name="connsiteY26" fmla="*/ 677331 h 812800"/>
            <a:gd name="connsiteX27" fmla="*/ 13097931 w 13233400"/>
            <a:gd name="connsiteY27" fmla="*/ 812800 h 812800"/>
            <a:gd name="connsiteX28" fmla="*/ 12895508 w 13233400"/>
            <a:gd name="connsiteY28" fmla="*/ 812800 h 812800"/>
            <a:gd name="connsiteX29" fmla="*/ 12431127 w 13233400"/>
            <a:gd name="connsiteY29" fmla="*/ 812800 h 812800"/>
            <a:gd name="connsiteX30" fmla="*/ 11835767 w 13233400"/>
            <a:gd name="connsiteY30" fmla="*/ 812800 h 812800"/>
            <a:gd name="connsiteX31" fmla="*/ 11502365 w 13233400"/>
            <a:gd name="connsiteY31" fmla="*/ 812800 h 812800"/>
            <a:gd name="connsiteX32" fmla="*/ 10776025 w 13233400"/>
            <a:gd name="connsiteY32" fmla="*/ 812800 h 812800"/>
            <a:gd name="connsiteX33" fmla="*/ 9918706 w 13233400"/>
            <a:gd name="connsiteY33" fmla="*/ 812800 h 812800"/>
            <a:gd name="connsiteX34" fmla="*/ 9454325 w 13233400"/>
            <a:gd name="connsiteY34" fmla="*/ 812800 h 812800"/>
            <a:gd name="connsiteX35" fmla="*/ 8597006 w 13233400"/>
            <a:gd name="connsiteY35" fmla="*/ 812800 h 812800"/>
            <a:gd name="connsiteX36" fmla="*/ 8001645 w 13233400"/>
            <a:gd name="connsiteY36" fmla="*/ 812800 h 812800"/>
            <a:gd name="connsiteX37" fmla="*/ 7144326 w 13233400"/>
            <a:gd name="connsiteY37" fmla="*/ 812800 h 812800"/>
            <a:gd name="connsiteX38" fmla="*/ 6287007 w 13233400"/>
            <a:gd name="connsiteY38" fmla="*/ 812800 h 812800"/>
            <a:gd name="connsiteX39" fmla="*/ 5953605 w 13233400"/>
            <a:gd name="connsiteY39" fmla="*/ 812800 h 812800"/>
            <a:gd name="connsiteX40" fmla="*/ 5489224 w 13233400"/>
            <a:gd name="connsiteY40" fmla="*/ 812800 h 812800"/>
            <a:gd name="connsiteX41" fmla="*/ 4893863 w 13233400"/>
            <a:gd name="connsiteY41" fmla="*/ 812800 h 812800"/>
            <a:gd name="connsiteX42" fmla="*/ 4298503 w 13233400"/>
            <a:gd name="connsiteY42" fmla="*/ 812800 h 812800"/>
            <a:gd name="connsiteX43" fmla="*/ 3572163 w 13233400"/>
            <a:gd name="connsiteY43" fmla="*/ 812800 h 812800"/>
            <a:gd name="connsiteX44" fmla="*/ 3238761 w 13233400"/>
            <a:gd name="connsiteY44" fmla="*/ 812800 h 812800"/>
            <a:gd name="connsiteX45" fmla="*/ 2905359 w 13233400"/>
            <a:gd name="connsiteY45" fmla="*/ 812800 h 812800"/>
            <a:gd name="connsiteX46" fmla="*/ 2048040 w 13233400"/>
            <a:gd name="connsiteY46" fmla="*/ 812800 h 812800"/>
            <a:gd name="connsiteX47" fmla="*/ 1190721 w 13233400"/>
            <a:gd name="connsiteY47" fmla="*/ 812800 h 812800"/>
            <a:gd name="connsiteX48" fmla="*/ 595361 w 13233400"/>
            <a:gd name="connsiteY48" fmla="*/ 812800 h 812800"/>
            <a:gd name="connsiteX49" fmla="*/ 0 w 13233400"/>
            <a:gd name="connsiteY49" fmla="*/ 812800 h 812800"/>
            <a:gd name="connsiteX50" fmla="*/ 0 w 13233400"/>
            <a:gd name="connsiteY50" fmla="*/ 812800 h 812800"/>
            <a:gd name="connsiteX51" fmla="*/ 0 w 13233400"/>
            <a:gd name="connsiteY51" fmla="*/ 494454 h 812800"/>
            <a:gd name="connsiteX52" fmla="*/ 0 w 13233400"/>
            <a:gd name="connsiteY52" fmla="*/ 135469 h 812800"/>
            <a:gd name="connsiteX53" fmla="*/ 135469 w 13233400"/>
            <a:gd name="connsiteY53" fmla="*/ 0 h 812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3233400" h="812800" fill="none" extrusionOk="0">
              <a:moveTo>
                <a:pt x="135469" y="0"/>
              </a:moveTo>
              <a:cubicBezTo>
                <a:pt x="486277" y="-21537"/>
                <a:pt x="600402" y="61811"/>
                <a:pt x="992788" y="0"/>
              </a:cubicBezTo>
              <a:cubicBezTo>
                <a:pt x="1385174" y="-61811"/>
                <a:pt x="1166721" y="38346"/>
                <a:pt x="1326190" y="0"/>
              </a:cubicBezTo>
              <a:cubicBezTo>
                <a:pt x="1485659" y="-38346"/>
                <a:pt x="1772613" y="61087"/>
                <a:pt x="1921551" y="0"/>
              </a:cubicBezTo>
              <a:cubicBezTo>
                <a:pt x="2070489" y="-61087"/>
                <a:pt x="2395712" y="50331"/>
                <a:pt x="2647890" y="0"/>
              </a:cubicBezTo>
              <a:cubicBezTo>
                <a:pt x="2900068" y="-50331"/>
                <a:pt x="3328030" y="42289"/>
                <a:pt x="3505209" y="0"/>
              </a:cubicBezTo>
              <a:cubicBezTo>
                <a:pt x="3682388" y="-42289"/>
                <a:pt x="3925946" y="8042"/>
                <a:pt x="4231549" y="0"/>
              </a:cubicBezTo>
              <a:cubicBezTo>
                <a:pt x="4537152" y="-8042"/>
                <a:pt x="4825808" y="17193"/>
                <a:pt x="5088868" y="0"/>
              </a:cubicBezTo>
              <a:cubicBezTo>
                <a:pt x="5351928" y="-17193"/>
                <a:pt x="5581785" y="548"/>
                <a:pt x="5815208" y="0"/>
              </a:cubicBezTo>
              <a:cubicBezTo>
                <a:pt x="6048631" y="-548"/>
                <a:pt x="5983559" y="23701"/>
                <a:pt x="6148610" y="0"/>
              </a:cubicBezTo>
              <a:cubicBezTo>
                <a:pt x="6313661" y="-23701"/>
                <a:pt x="6575633" y="17391"/>
                <a:pt x="6874950" y="0"/>
              </a:cubicBezTo>
              <a:cubicBezTo>
                <a:pt x="7174267" y="-17391"/>
                <a:pt x="7120964" y="18228"/>
                <a:pt x="7339331" y="0"/>
              </a:cubicBezTo>
              <a:cubicBezTo>
                <a:pt x="7557698" y="-18228"/>
                <a:pt x="7507932" y="35132"/>
                <a:pt x="7672733" y="0"/>
              </a:cubicBezTo>
              <a:cubicBezTo>
                <a:pt x="7837534" y="-35132"/>
                <a:pt x="7824187" y="12669"/>
                <a:pt x="7875156" y="0"/>
              </a:cubicBezTo>
              <a:cubicBezTo>
                <a:pt x="7926125" y="-12669"/>
                <a:pt x="8102093" y="80"/>
                <a:pt x="8208557" y="0"/>
              </a:cubicBezTo>
              <a:cubicBezTo>
                <a:pt x="8315021" y="-80"/>
                <a:pt x="8381966" y="34351"/>
                <a:pt x="8541959" y="0"/>
              </a:cubicBezTo>
              <a:cubicBezTo>
                <a:pt x="8701952" y="-34351"/>
                <a:pt x="8928983" y="55365"/>
                <a:pt x="9137320" y="0"/>
              </a:cubicBezTo>
              <a:cubicBezTo>
                <a:pt x="9345657" y="-55365"/>
                <a:pt x="9497834" y="11049"/>
                <a:pt x="9732680" y="0"/>
              </a:cubicBezTo>
              <a:cubicBezTo>
                <a:pt x="9967526" y="-11049"/>
                <a:pt x="9983825" y="48036"/>
                <a:pt x="10197061" y="0"/>
              </a:cubicBezTo>
              <a:cubicBezTo>
                <a:pt x="10410297" y="-48036"/>
                <a:pt x="10861449" y="60938"/>
                <a:pt x="11054381" y="0"/>
              </a:cubicBezTo>
              <a:cubicBezTo>
                <a:pt x="11247313" y="-60938"/>
                <a:pt x="11293940" y="17947"/>
                <a:pt x="11387782" y="0"/>
              </a:cubicBezTo>
              <a:cubicBezTo>
                <a:pt x="11481624" y="-17947"/>
                <a:pt x="11852569" y="52273"/>
                <a:pt x="12245102" y="0"/>
              </a:cubicBezTo>
              <a:cubicBezTo>
                <a:pt x="12637635" y="-52273"/>
                <a:pt x="12427210" y="6533"/>
                <a:pt x="12578503" y="0"/>
              </a:cubicBezTo>
              <a:cubicBezTo>
                <a:pt x="12729796" y="-6533"/>
                <a:pt x="13019448" y="12669"/>
                <a:pt x="13233400" y="0"/>
              </a:cubicBezTo>
              <a:lnTo>
                <a:pt x="13233400" y="0"/>
              </a:lnTo>
              <a:cubicBezTo>
                <a:pt x="13271681" y="95520"/>
                <a:pt x="13191629" y="261503"/>
                <a:pt x="13233400" y="352212"/>
              </a:cubicBezTo>
              <a:cubicBezTo>
                <a:pt x="13275171" y="442921"/>
                <a:pt x="13208589" y="515296"/>
                <a:pt x="13233400" y="677331"/>
              </a:cubicBezTo>
              <a:cubicBezTo>
                <a:pt x="13230926" y="751219"/>
                <a:pt x="13191329" y="811575"/>
                <a:pt x="13097931" y="812800"/>
              </a:cubicBezTo>
              <a:cubicBezTo>
                <a:pt x="13039476" y="830465"/>
                <a:pt x="12973184" y="807622"/>
                <a:pt x="12895508" y="812800"/>
              </a:cubicBezTo>
              <a:cubicBezTo>
                <a:pt x="12817832" y="817978"/>
                <a:pt x="12550336" y="811493"/>
                <a:pt x="12431127" y="812800"/>
              </a:cubicBezTo>
              <a:cubicBezTo>
                <a:pt x="12311918" y="814107"/>
                <a:pt x="11972210" y="805485"/>
                <a:pt x="11835767" y="812800"/>
              </a:cubicBezTo>
              <a:cubicBezTo>
                <a:pt x="11699324" y="820115"/>
                <a:pt x="11604079" y="802612"/>
                <a:pt x="11502365" y="812800"/>
              </a:cubicBezTo>
              <a:cubicBezTo>
                <a:pt x="11400651" y="822988"/>
                <a:pt x="11130749" y="789616"/>
                <a:pt x="10776025" y="812800"/>
              </a:cubicBezTo>
              <a:cubicBezTo>
                <a:pt x="10421301" y="835984"/>
                <a:pt x="10226724" y="714006"/>
                <a:pt x="9918706" y="812800"/>
              </a:cubicBezTo>
              <a:cubicBezTo>
                <a:pt x="9610688" y="911594"/>
                <a:pt x="9674025" y="788318"/>
                <a:pt x="9454325" y="812800"/>
              </a:cubicBezTo>
              <a:cubicBezTo>
                <a:pt x="9234625" y="837282"/>
                <a:pt x="8897278" y="720278"/>
                <a:pt x="8597006" y="812800"/>
              </a:cubicBezTo>
              <a:cubicBezTo>
                <a:pt x="8296734" y="905322"/>
                <a:pt x="8260337" y="805018"/>
                <a:pt x="8001645" y="812800"/>
              </a:cubicBezTo>
              <a:cubicBezTo>
                <a:pt x="7742953" y="820582"/>
                <a:pt x="7371267" y="720259"/>
                <a:pt x="7144326" y="812800"/>
              </a:cubicBezTo>
              <a:cubicBezTo>
                <a:pt x="6917385" y="905341"/>
                <a:pt x="6517072" y="789631"/>
                <a:pt x="6287007" y="812800"/>
              </a:cubicBezTo>
              <a:cubicBezTo>
                <a:pt x="6056942" y="835969"/>
                <a:pt x="6105129" y="779615"/>
                <a:pt x="5953605" y="812800"/>
              </a:cubicBezTo>
              <a:cubicBezTo>
                <a:pt x="5802081" y="845985"/>
                <a:pt x="5703060" y="768912"/>
                <a:pt x="5489224" y="812800"/>
              </a:cubicBezTo>
              <a:cubicBezTo>
                <a:pt x="5275388" y="856688"/>
                <a:pt x="5118030" y="808385"/>
                <a:pt x="4893863" y="812800"/>
              </a:cubicBezTo>
              <a:cubicBezTo>
                <a:pt x="4669696" y="817215"/>
                <a:pt x="4560596" y="806681"/>
                <a:pt x="4298503" y="812800"/>
              </a:cubicBezTo>
              <a:cubicBezTo>
                <a:pt x="4036410" y="818919"/>
                <a:pt x="3877072" y="785394"/>
                <a:pt x="3572163" y="812800"/>
              </a:cubicBezTo>
              <a:cubicBezTo>
                <a:pt x="3267254" y="840206"/>
                <a:pt x="3390463" y="786717"/>
                <a:pt x="3238761" y="812800"/>
              </a:cubicBezTo>
              <a:cubicBezTo>
                <a:pt x="3087059" y="838883"/>
                <a:pt x="3051155" y="791569"/>
                <a:pt x="2905359" y="812800"/>
              </a:cubicBezTo>
              <a:cubicBezTo>
                <a:pt x="2759563" y="834031"/>
                <a:pt x="2376819" y="778981"/>
                <a:pt x="2048040" y="812800"/>
              </a:cubicBezTo>
              <a:cubicBezTo>
                <a:pt x="1719261" y="846619"/>
                <a:pt x="1446775" y="778584"/>
                <a:pt x="1190721" y="812800"/>
              </a:cubicBezTo>
              <a:cubicBezTo>
                <a:pt x="934667" y="847016"/>
                <a:pt x="811743" y="786457"/>
                <a:pt x="595361" y="812800"/>
              </a:cubicBezTo>
              <a:cubicBezTo>
                <a:pt x="378979" y="839143"/>
                <a:pt x="251137" y="797107"/>
                <a:pt x="0" y="812800"/>
              </a:cubicBezTo>
              <a:lnTo>
                <a:pt x="0" y="812800"/>
              </a:lnTo>
              <a:cubicBezTo>
                <a:pt x="-17373" y="696580"/>
                <a:pt x="6192" y="631220"/>
                <a:pt x="0" y="494454"/>
              </a:cubicBezTo>
              <a:cubicBezTo>
                <a:pt x="-6192" y="357688"/>
                <a:pt x="8379" y="247431"/>
                <a:pt x="0" y="135469"/>
              </a:cubicBezTo>
              <a:cubicBezTo>
                <a:pt x="-14249" y="63162"/>
                <a:pt x="56077" y="18892"/>
                <a:pt x="135469" y="0"/>
              </a:cubicBezTo>
              <a:close/>
            </a:path>
            <a:path w="13233400" h="812800" stroke="0" extrusionOk="0">
              <a:moveTo>
                <a:pt x="135469" y="0"/>
              </a:moveTo>
              <a:cubicBezTo>
                <a:pt x="269163" y="-35696"/>
                <a:pt x="427147" y="7725"/>
                <a:pt x="599850" y="0"/>
              </a:cubicBezTo>
              <a:cubicBezTo>
                <a:pt x="772553" y="-7725"/>
                <a:pt x="718451" y="15686"/>
                <a:pt x="802273" y="0"/>
              </a:cubicBezTo>
              <a:cubicBezTo>
                <a:pt x="886095" y="-15686"/>
                <a:pt x="1368771" y="80059"/>
                <a:pt x="1659592" y="0"/>
              </a:cubicBezTo>
              <a:cubicBezTo>
                <a:pt x="1950413" y="-80059"/>
                <a:pt x="1930617" y="46200"/>
                <a:pt x="2123973" y="0"/>
              </a:cubicBezTo>
              <a:cubicBezTo>
                <a:pt x="2317329" y="-46200"/>
                <a:pt x="2413219" y="13201"/>
                <a:pt x="2588354" y="0"/>
              </a:cubicBezTo>
              <a:cubicBezTo>
                <a:pt x="2763489" y="-13201"/>
                <a:pt x="3221179" y="50855"/>
                <a:pt x="3445673" y="0"/>
              </a:cubicBezTo>
              <a:cubicBezTo>
                <a:pt x="3670167" y="-50855"/>
                <a:pt x="3711554" y="37844"/>
                <a:pt x="3779075" y="0"/>
              </a:cubicBezTo>
              <a:cubicBezTo>
                <a:pt x="3846596" y="-37844"/>
                <a:pt x="4275670" y="36294"/>
                <a:pt x="4636394" y="0"/>
              </a:cubicBezTo>
              <a:cubicBezTo>
                <a:pt x="4997118" y="-36294"/>
                <a:pt x="5306675" y="86216"/>
                <a:pt x="5493713" y="0"/>
              </a:cubicBezTo>
              <a:cubicBezTo>
                <a:pt x="5680751" y="-86216"/>
                <a:pt x="5856777" y="40898"/>
                <a:pt x="6089074" y="0"/>
              </a:cubicBezTo>
              <a:cubicBezTo>
                <a:pt x="6321371" y="-40898"/>
                <a:pt x="6519290" y="5690"/>
                <a:pt x="6946393" y="0"/>
              </a:cubicBezTo>
              <a:cubicBezTo>
                <a:pt x="7373496" y="-5690"/>
                <a:pt x="7278582" y="15296"/>
                <a:pt x="7410774" y="0"/>
              </a:cubicBezTo>
              <a:cubicBezTo>
                <a:pt x="7542966" y="-15296"/>
                <a:pt x="7655306" y="24081"/>
                <a:pt x="7875155" y="0"/>
              </a:cubicBezTo>
              <a:cubicBezTo>
                <a:pt x="8095004" y="-24081"/>
                <a:pt x="8413687" y="8747"/>
                <a:pt x="8601495" y="0"/>
              </a:cubicBezTo>
              <a:cubicBezTo>
                <a:pt x="8789303" y="-8747"/>
                <a:pt x="8895479" y="45847"/>
                <a:pt x="9065876" y="0"/>
              </a:cubicBezTo>
              <a:cubicBezTo>
                <a:pt x="9236273" y="-45847"/>
                <a:pt x="9731347" y="69280"/>
                <a:pt x="9923196" y="0"/>
              </a:cubicBezTo>
              <a:cubicBezTo>
                <a:pt x="10115045" y="-69280"/>
                <a:pt x="10561923" y="44662"/>
                <a:pt x="10780515" y="0"/>
              </a:cubicBezTo>
              <a:cubicBezTo>
                <a:pt x="10999107" y="-44662"/>
                <a:pt x="11175978" y="25828"/>
                <a:pt x="11375875" y="0"/>
              </a:cubicBezTo>
              <a:cubicBezTo>
                <a:pt x="11575772" y="-25828"/>
                <a:pt x="11662293" y="39493"/>
                <a:pt x="11840256" y="0"/>
              </a:cubicBezTo>
              <a:cubicBezTo>
                <a:pt x="12018219" y="-39493"/>
                <a:pt x="11983916" y="21526"/>
                <a:pt x="12042679" y="0"/>
              </a:cubicBezTo>
              <a:cubicBezTo>
                <a:pt x="12101442" y="-21526"/>
                <a:pt x="12288178" y="39045"/>
                <a:pt x="12376081" y="0"/>
              </a:cubicBezTo>
              <a:cubicBezTo>
                <a:pt x="12463984" y="-39045"/>
                <a:pt x="12548939" y="20109"/>
                <a:pt x="12709483" y="0"/>
              </a:cubicBezTo>
              <a:cubicBezTo>
                <a:pt x="12870027" y="-20109"/>
                <a:pt x="13094706" y="4832"/>
                <a:pt x="13233400" y="0"/>
              </a:cubicBezTo>
              <a:lnTo>
                <a:pt x="13233400" y="0"/>
              </a:lnTo>
              <a:cubicBezTo>
                <a:pt x="13261225" y="118581"/>
                <a:pt x="13232553" y="176517"/>
                <a:pt x="13233400" y="352212"/>
              </a:cubicBezTo>
              <a:cubicBezTo>
                <a:pt x="13234247" y="527907"/>
                <a:pt x="13218463" y="598155"/>
                <a:pt x="13233400" y="677331"/>
              </a:cubicBezTo>
              <a:cubicBezTo>
                <a:pt x="13224723" y="762963"/>
                <a:pt x="13178727" y="794410"/>
                <a:pt x="13097931" y="812800"/>
              </a:cubicBezTo>
              <a:cubicBezTo>
                <a:pt x="13056931" y="826242"/>
                <a:pt x="12971746" y="811489"/>
                <a:pt x="12895508" y="812800"/>
              </a:cubicBezTo>
              <a:cubicBezTo>
                <a:pt x="12819270" y="814111"/>
                <a:pt x="12379275" y="736216"/>
                <a:pt x="12169169" y="812800"/>
              </a:cubicBezTo>
              <a:cubicBezTo>
                <a:pt x="11959063" y="889384"/>
                <a:pt x="12011287" y="793461"/>
                <a:pt x="11966746" y="812800"/>
              </a:cubicBezTo>
              <a:cubicBezTo>
                <a:pt x="11922205" y="832139"/>
                <a:pt x="11611879" y="773148"/>
                <a:pt x="11502365" y="812800"/>
              </a:cubicBezTo>
              <a:cubicBezTo>
                <a:pt x="11392851" y="852452"/>
                <a:pt x="10848380" y="774889"/>
                <a:pt x="10645046" y="812800"/>
              </a:cubicBezTo>
              <a:cubicBezTo>
                <a:pt x="10441712" y="850711"/>
                <a:pt x="10296776" y="801201"/>
                <a:pt x="10049685" y="812800"/>
              </a:cubicBezTo>
              <a:cubicBezTo>
                <a:pt x="9802594" y="824399"/>
                <a:pt x="9504914" y="799485"/>
                <a:pt x="9323345" y="812800"/>
              </a:cubicBezTo>
              <a:cubicBezTo>
                <a:pt x="9141776" y="826115"/>
                <a:pt x="9026757" y="808581"/>
                <a:pt x="8858964" y="812800"/>
              </a:cubicBezTo>
              <a:cubicBezTo>
                <a:pt x="8691171" y="817019"/>
                <a:pt x="8537324" y="794371"/>
                <a:pt x="8263604" y="812800"/>
              </a:cubicBezTo>
              <a:cubicBezTo>
                <a:pt x="7989884" y="831229"/>
                <a:pt x="7612566" y="796475"/>
                <a:pt x="7406285" y="812800"/>
              </a:cubicBezTo>
              <a:cubicBezTo>
                <a:pt x="7200004" y="829125"/>
                <a:pt x="7140672" y="802663"/>
                <a:pt x="7072883" y="812800"/>
              </a:cubicBezTo>
              <a:cubicBezTo>
                <a:pt x="7005094" y="822937"/>
                <a:pt x="6511107" y="795459"/>
                <a:pt x="6346543" y="812800"/>
              </a:cubicBezTo>
              <a:cubicBezTo>
                <a:pt x="6181979" y="830141"/>
                <a:pt x="6137417" y="792890"/>
                <a:pt x="6013141" y="812800"/>
              </a:cubicBezTo>
              <a:cubicBezTo>
                <a:pt x="5888865" y="832710"/>
                <a:pt x="5681025" y="784742"/>
                <a:pt x="5417781" y="812800"/>
              </a:cubicBezTo>
              <a:cubicBezTo>
                <a:pt x="5154537" y="840858"/>
                <a:pt x="4855555" y="757597"/>
                <a:pt x="4691441" y="812800"/>
              </a:cubicBezTo>
              <a:cubicBezTo>
                <a:pt x="4527327" y="868003"/>
                <a:pt x="4557249" y="793558"/>
                <a:pt x="4489018" y="812800"/>
              </a:cubicBezTo>
              <a:cubicBezTo>
                <a:pt x="4420787" y="832042"/>
                <a:pt x="4385355" y="792297"/>
                <a:pt x="4286596" y="812800"/>
              </a:cubicBezTo>
              <a:cubicBezTo>
                <a:pt x="4187837" y="833303"/>
                <a:pt x="3638377" y="775448"/>
                <a:pt x="3429276" y="812800"/>
              </a:cubicBezTo>
              <a:cubicBezTo>
                <a:pt x="3220175" y="850152"/>
                <a:pt x="3131181" y="785665"/>
                <a:pt x="2833916" y="812800"/>
              </a:cubicBezTo>
              <a:cubicBezTo>
                <a:pt x="2536651" y="839935"/>
                <a:pt x="2714327" y="808745"/>
                <a:pt x="2631493" y="812800"/>
              </a:cubicBezTo>
              <a:cubicBezTo>
                <a:pt x="2548659" y="816855"/>
                <a:pt x="2296714" y="763632"/>
                <a:pt x="2036133" y="812800"/>
              </a:cubicBezTo>
              <a:cubicBezTo>
                <a:pt x="1775552" y="861968"/>
                <a:pt x="1392768" y="767961"/>
                <a:pt x="1178814" y="812800"/>
              </a:cubicBezTo>
              <a:cubicBezTo>
                <a:pt x="964860" y="857639"/>
                <a:pt x="817847" y="799571"/>
                <a:pt x="714433" y="812800"/>
              </a:cubicBezTo>
              <a:cubicBezTo>
                <a:pt x="611019" y="826029"/>
                <a:pt x="309200" y="785031"/>
                <a:pt x="0" y="812800"/>
              </a:cubicBezTo>
              <a:lnTo>
                <a:pt x="0" y="812800"/>
              </a:lnTo>
              <a:cubicBezTo>
                <a:pt x="-34880" y="645924"/>
                <a:pt x="39031" y="639782"/>
                <a:pt x="0" y="474135"/>
              </a:cubicBezTo>
              <a:cubicBezTo>
                <a:pt x="-39031" y="308488"/>
                <a:pt x="25636" y="261359"/>
                <a:pt x="0" y="135469"/>
              </a:cubicBezTo>
              <a:cubicBezTo>
                <a:pt x="3535" y="48235"/>
                <a:pt x="56446" y="-7476"/>
                <a:pt x="135469" y="0"/>
              </a:cubicBezTo>
              <a:close/>
            </a:path>
          </a:pathLst>
        </a:custGeom>
        <a:ln w="57150">
          <a:extLst>
            <a:ext uri="{C807C97D-BFC1-408E-A445-0C87EB9F89A2}">
              <ask:lineSketchStyleProps xmlns:ask="http://schemas.microsoft.com/office/drawing/2018/sketchyshapes" sd="1219033472">
                <a:prstGeom prst="round2DiagRect">
                  <a:avLst/>
                </a:prstGeom>
                <ask:type>
                  <ask:lineSketchScribble/>
                </ask:type>
              </ask:lineSketchStyleProps>
            </a:ext>
          </a:extLs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GB" sz="3600" b="1" cap="none" spc="0">
              <a:ln w="0"/>
              <a:solidFill>
                <a:schemeClr val="tx1"/>
              </a:solidFill>
              <a:effectLst>
                <a:outerShdw blurRad="38100" dist="19050" dir="2700000" algn="tl" rotWithShape="0">
                  <a:schemeClr val="dk1">
                    <a:alpha val="40000"/>
                  </a:schemeClr>
                </a:outerShdw>
              </a:effectLst>
            </a:rPr>
            <a:t>India - CPI</a:t>
          </a:r>
          <a:r>
            <a:rPr lang="en-GB" sz="3600" b="1" cap="none" spc="0" baseline="0">
              <a:ln w="0"/>
              <a:solidFill>
                <a:schemeClr val="tx1"/>
              </a:solidFill>
              <a:effectLst>
                <a:outerShdw blurRad="38100" dist="19050" dir="2700000" algn="tl" rotWithShape="0">
                  <a:schemeClr val="dk1">
                    <a:alpha val="40000"/>
                  </a:schemeClr>
                </a:outerShdw>
              </a:effectLst>
            </a:rPr>
            <a:t> Inflation Study</a:t>
          </a:r>
          <a:endParaRPr lang="en-GB" sz="3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76</xdr:col>
      <xdr:colOff>393700</xdr:colOff>
      <xdr:row>9</xdr:row>
      <xdr:rowOff>127000</xdr:rowOff>
    </xdr:from>
    <xdr:to>
      <xdr:col>90</xdr:col>
      <xdr:colOff>88900</xdr:colOff>
      <xdr:row>12</xdr:row>
      <xdr:rowOff>25400</xdr:rowOff>
    </xdr:to>
    <xdr:sp macro="" textlink="">
      <xdr:nvSpPr>
        <xdr:cNvPr id="52" name="Rounded Rectangle 51">
          <a:extLst>
            <a:ext uri="{FF2B5EF4-FFF2-40B4-BE49-F238E27FC236}">
              <a16:creationId xmlns:a16="http://schemas.microsoft.com/office/drawing/2014/main" id="{F36B6C2F-A88A-CA4F-8558-F08A02842524}"/>
            </a:ext>
          </a:extLst>
        </xdr:cNvPr>
        <xdr:cNvSpPr/>
      </xdr:nvSpPr>
      <xdr:spPr>
        <a:xfrm>
          <a:off x="69126100" y="2413000"/>
          <a:ext cx="13208000" cy="660400"/>
        </a:xfrm>
        <a:custGeom>
          <a:avLst/>
          <a:gdLst>
            <a:gd name="connsiteX0" fmla="*/ 0 w 13208000"/>
            <a:gd name="connsiteY0" fmla="*/ 110069 h 660400"/>
            <a:gd name="connsiteX1" fmla="*/ 110069 w 13208000"/>
            <a:gd name="connsiteY1" fmla="*/ 0 h 660400"/>
            <a:gd name="connsiteX2" fmla="*/ 923519 w 13208000"/>
            <a:gd name="connsiteY2" fmla="*/ 0 h 660400"/>
            <a:gd name="connsiteX3" fmla="*/ 1736970 w 13208000"/>
            <a:gd name="connsiteY3" fmla="*/ 0 h 660400"/>
            <a:gd name="connsiteX4" fmla="*/ 2160784 w 13208000"/>
            <a:gd name="connsiteY4" fmla="*/ 0 h 660400"/>
            <a:gd name="connsiteX5" fmla="*/ 3104113 w 13208000"/>
            <a:gd name="connsiteY5" fmla="*/ 0 h 660400"/>
            <a:gd name="connsiteX6" fmla="*/ 3787685 w 13208000"/>
            <a:gd name="connsiteY6" fmla="*/ 0 h 660400"/>
            <a:gd name="connsiteX7" fmla="*/ 4341378 w 13208000"/>
            <a:gd name="connsiteY7" fmla="*/ 0 h 660400"/>
            <a:gd name="connsiteX8" fmla="*/ 5284707 w 13208000"/>
            <a:gd name="connsiteY8" fmla="*/ 0 h 660400"/>
            <a:gd name="connsiteX9" fmla="*/ 6228036 w 13208000"/>
            <a:gd name="connsiteY9" fmla="*/ 0 h 660400"/>
            <a:gd name="connsiteX10" fmla="*/ 6911607 w 13208000"/>
            <a:gd name="connsiteY10" fmla="*/ 0 h 660400"/>
            <a:gd name="connsiteX11" fmla="*/ 7465300 w 13208000"/>
            <a:gd name="connsiteY11" fmla="*/ 0 h 660400"/>
            <a:gd name="connsiteX12" fmla="*/ 8148872 w 13208000"/>
            <a:gd name="connsiteY12" fmla="*/ 0 h 660400"/>
            <a:gd name="connsiteX13" fmla="*/ 8832444 w 13208000"/>
            <a:gd name="connsiteY13" fmla="*/ 0 h 660400"/>
            <a:gd name="connsiteX14" fmla="*/ 9516015 w 13208000"/>
            <a:gd name="connsiteY14" fmla="*/ 0 h 660400"/>
            <a:gd name="connsiteX15" fmla="*/ 10459344 w 13208000"/>
            <a:gd name="connsiteY15" fmla="*/ 0 h 660400"/>
            <a:gd name="connsiteX16" fmla="*/ 11402673 w 13208000"/>
            <a:gd name="connsiteY16" fmla="*/ 0 h 660400"/>
            <a:gd name="connsiteX17" fmla="*/ 11956366 w 13208000"/>
            <a:gd name="connsiteY17" fmla="*/ 0 h 660400"/>
            <a:gd name="connsiteX18" fmla="*/ 12250302 w 13208000"/>
            <a:gd name="connsiteY18" fmla="*/ 0 h 660400"/>
            <a:gd name="connsiteX19" fmla="*/ 13097931 w 13208000"/>
            <a:gd name="connsiteY19" fmla="*/ 0 h 660400"/>
            <a:gd name="connsiteX20" fmla="*/ 13208000 w 13208000"/>
            <a:gd name="connsiteY20" fmla="*/ 110069 h 660400"/>
            <a:gd name="connsiteX21" fmla="*/ 13208000 w 13208000"/>
            <a:gd name="connsiteY21" fmla="*/ 550331 h 660400"/>
            <a:gd name="connsiteX22" fmla="*/ 13097931 w 13208000"/>
            <a:gd name="connsiteY22" fmla="*/ 660400 h 660400"/>
            <a:gd name="connsiteX23" fmla="*/ 12414359 w 13208000"/>
            <a:gd name="connsiteY23" fmla="*/ 660400 h 660400"/>
            <a:gd name="connsiteX24" fmla="*/ 11600909 w 13208000"/>
            <a:gd name="connsiteY24" fmla="*/ 660400 h 660400"/>
            <a:gd name="connsiteX25" fmla="*/ 11047216 w 13208000"/>
            <a:gd name="connsiteY25" fmla="*/ 660400 h 660400"/>
            <a:gd name="connsiteX26" fmla="*/ 10493523 w 13208000"/>
            <a:gd name="connsiteY26" fmla="*/ 660400 h 660400"/>
            <a:gd name="connsiteX27" fmla="*/ 9939830 w 13208000"/>
            <a:gd name="connsiteY27" fmla="*/ 660400 h 660400"/>
            <a:gd name="connsiteX28" fmla="*/ 9516015 w 13208000"/>
            <a:gd name="connsiteY28" fmla="*/ 660400 h 660400"/>
            <a:gd name="connsiteX29" fmla="*/ 9092201 w 13208000"/>
            <a:gd name="connsiteY29" fmla="*/ 660400 h 660400"/>
            <a:gd name="connsiteX30" fmla="*/ 8278751 w 13208000"/>
            <a:gd name="connsiteY30" fmla="*/ 660400 h 660400"/>
            <a:gd name="connsiteX31" fmla="*/ 7854936 w 13208000"/>
            <a:gd name="connsiteY31" fmla="*/ 660400 h 660400"/>
            <a:gd name="connsiteX32" fmla="*/ 6911607 w 13208000"/>
            <a:gd name="connsiteY32" fmla="*/ 660400 h 660400"/>
            <a:gd name="connsiteX33" fmla="*/ 5968278 w 13208000"/>
            <a:gd name="connsiteY33" fmla="*/ 660400 h 660400"/>
            <a:gd name="connsiteX34" fmla="*/ 5414585 w 13208000"/>
            <a:gd name="connsiteY34" fmla="*/ 660400 h 660400"/>
            <a:gd name="connsiteX35" fmla="*/ 4601135 w 13208000"/>
            <a:gd name="connsiteY35" fmla="*/ 660400 h 660400"/>
            <a:gd name="connsiteX36" fmla="*/ 4047442 w 13208000"/>
            <a:gd name="connsiteY36" fmla="*/ 660400 h 660400"/>
            <a:gd name="connsiteX37" fmla="*/ 3623627 w 13208000"/>
            <a:gd name="connsiteY37" fmla="*/ 660400 h 660400"/>
            <a:gd name="connsiteX38" fmla="*/ 2940056 w 13208000"/>
            <a:gd name="connsiteY38" fmla="*/ 660400 h 660400"/>
            <a:gd name="connsiteX39" fmla="*/ 2256484 w 13208000"/>
            <a:gd name="connsiteY39" fmla="*/ 660400 h 660400"/>
            <a:gd name="connsiteX40" fmla="*/ 1962548 w 13208000"/>
            <a:gd name="connsiteY40" fmla="*/ 660400 h 660400"/>
            <a:gd name="connsiteX41" fmla="*/ 1668612 w 13208000"/>
            <a:gd name="connsiteY41" fmla="*/ 660400 h 660400"/>
            <a:gd name="connsiteX42" fmla="*/ 855162 w 13208000"/>
            <a:gd name="connsiteY42" fmla="*/ 660400 h 660400"/>
            <a:gd name="connsiteX43" fmla="*/ 110069 w 13208000"/>
            <a:gd name="connsiteY43" fmla="*/ 660400 h 660400"/>
            <a:gd name="connsiteX44" fmla="*/ 0 w 13208000"/>
            <a:gd name="connsiteY44" fmla="*/ 550331 h 660400"/>
            <a:gd name="connsiteX45" fmla="*/ 0 w 13208000"/>
            <a:gd name="connsiteY45" fmla="*/ 110069 h 66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3208000" h="660400" fill="none" extrusionOk="0">
              <a:moveTo>
                <a:pt x="0" y="110069"/>
              </a:moveTo>
              <a:cubicBezTo>
                <a:pt x="3882" y="51956"/>
                <a:pt x="44269" y="-2195"/>
                <a:pt x="110069" y="0"/>
              </a:cubicBezTo>
              <a:cubicBezTo>
                <a:pt x="274841" y="14909"/>
                <a:pt x="697768" y="-15234"/>
                <a:pt x="923519" y="0"/>
              </a:cubicBezTo>
              <a:cubicBezTo>
                <a:pt x="1149270" y="15234"/>
                <a:pt x="1555116" y="7115"/>
                <a:pt x="1736970" y="0"/>
              </a:cubicBezTo>
              <a:cubicBezTo>
                <a:pt x="1918824" y="-7115"/>
                <a:pt x="1973306" y="1757"/>
                <a:pt x="2160784" y="0"/>
              </a:cubicBezTo>
              <a:cubicBezTo>
                <a:pt x="2348262" y="-1757"/>
                <a:pt x="2730199" y="37939"/>
                <a:pt x="3104113" y="0"/>
              </a:cubicBezTo>
              <a:cubicBezTo>
                <a:pt x="3478027" y="-37939"/>
                <a:pt x="3510978" y="-20757"/>
                <a:pt x="3787685" y="0"/>
              </a:cubicBezTo>
              <a:cubicBezTo>
                <a:pt x="4064392" y="20757"/>
                <a:pt x="4205538" y="-7371"/>
                <a:pt x="4341378" y="0"/>
              </a:cubicBezTo>
              <a:cubicBezTo>
                <a:pt x="4477218" y="7371"/>
                <a:pt x="5063234" y="-31017"/>
                <a:pt x="5284707" y="0"/>
              </a:cubicBezTo>
              <a:cubicBezTo>
                <a:pt x="5506180" y="31017"/>
                <a:pt x="5851853" y="41642"/>
                <a:pt x="6228036" y="0"/>
              </a:cubicBezTo>
              <a:cubicBezTo>
                <a:pt x="6604219" y="-41642"/>
                <a:pt x="6665317" y="14804"/>
                <a:pt x="6911607" y="0"/>
              </a:cubicBezTo>
              <a:cubicBezTo>
                <a:pt x="7157897" y="-14804"/>
                <a:pt x="7306494" y="-18901"/>
                <a:pt x="7465300" y="0"/>
              </a:cubicBezTo>
              <a:cubicBezTo>
                <a:pt x="7624106" y="18901"/>
                <a:pt x="7858432" y="13216"/>
                <a:pt x="8148872" y="0"/>
              </a:cubicBezTo>
              <a:cubicBezTo>
                <a:pt x="8439312" y="-13216"/>
                <a:pt x="8621277" y="29765"/>
                <a:pt x="8832444" y="0"/>
              </a:cubicBezTo>
              <a:cubicBezTo>
                <a:pt x="9043611" y="-29765"/>
                <a:pt x="9227042" y="-3899"/>
                <a:pt x="9516015" y="0"/>
              </a:cubicBezTo>
              <a:cubicBezTo>
                <a:pt x="9804988" y="3899"/>
                <a:pt x="10226644" y="36987"/>
                <a:pt x="10459344" y="0"/>
              </a:cubicBezTo>
              <a:cubicBezTo>
                <a:pt x="10692044" y="-36987"/>
                <a:pt x="11153929" y="-39626"/>
                <a:pt x="11402673" y="0"/>
              </a:cubicBezTo>
              <a:cubicBezTo>
                <a:pt x="11651417" y="39626"/>
                <a:pt x="11842658" y="17720"/>
                <a:pt x="11956366" y="0"/>
              </a:cubicBezTo>
              <a:cubicBezTo>
                <a:pt x="12070074" y="-17720"/>
                <a:pt x="12138182" y="-12501"/>
                <a:pt x="12250302" y="0"/>
              </a:cubicBezTo>
              <a:cubicBezTo>
                <a:pt x="12362422" y="12501"/>
                <a:pt x="12821014" y="13989"/>
                <a:pt x="13097931" y="0"/>
              </a:cubicBezTo>
              <a:cubicBezTo>
                <a:pt x="13158480" y="-12823"/>
                <a:pt x="13217354" y="57474"/>
                <a:pt x="13208000" y="110069"/>
              </a:cubicBezTo>
              <a:cubicBezTo>
                <a:pt x="13209222" y="267131"/>
                <a:pt x="13188794" y="356416"/>
                <a:pt x="13208000" y="550331"/>
              </a:cubicBezTo>
              <a:cubicBezTo>
                <a:pt x="13202754" y="615549"/>
                <a:pt x="13164016" y="664214"/>
                <a:pt x="13097931" y="660400"/>
              </a:cubicBezTo>
              <a:cubicBezTo>
                <a:pt x="12910363" y="687132"/>
                <a:pt x="12716676" y="680197"/>
                <a:pt x="12414359" y="660400"/>
              </a:cubicBezTo>
              <a:cubicBezTo>
                <a:pt x="12112042" y="640603"/>
                <a:pt x="11845110" y="671662"/>
                <a:pt x="11600909" y="660400"/>
              </a:cubicBezTo>
              <a:cubicBezTo>
                <a:pt x="11356708" y="649139"/>
                <a:pt x="11228566" y="640916"/>
                <a:pt x="11047216" y="660400"/>
              </a:cubicBezTo>
              <a:cubicBezTo>
                <a:pt x="10865866" y="679884"/>
                <a:pt x="10624370" y="647403"/>
                <a:pt x="10493523" y="660400"/>
              </a:cubicBezTo>
              <a:cubicBezTo>
                <a:pt x="10362676" y="673397"/>
                <a:pt x="10090820" y="650503"/>
                <a:pt x="9939830" y="660400"/>
              </a:cubicBezTo>
              <a:cubicBezTo>
                <a:pt x="9788840" y="670297"/>
                <a:pt x="9711445" y="661140"/>
                <a:pt x="9516015" y="660400"/>
              </a:cubicBezTo>
              <a:cubicBezTo>
                <a:pt x="9320586" y="659660"/>
                <a:pt x="9284439" y="658637"/>
                <a:pt x="9092201" y="660400"/>
              </a:cubicBezTo>
              <a:cubicBezTo>
                <a:pt x="8899963" y="662163"/>
                <a:pt x="8633155" y="698777"/>
                <a:pt x="8278751" y="660400"/>
              </a:cubicBezTo>
              <a:cubicBezTo>
                <a:pt x="7924347" y="622024"/>
                <a:pt x="8022795" y="661386"/>
                <a:pt x="7854936" y="660400"/>
              </a:cubicBezTo>
              <a:cubicBezTo>
                <a:pt x="7687077" y="659414"/>
                <a:pt x="7370466" y="667346"/>
                <a:pt x="6911607" y="660400"/>
              </a:cubicBezTo>
              <a:cubicBezTo>
                <a:pt x="6452748" y="653454"/>
                <a:pt x="6411501" y="653178"/>
                <a:pt x="5968278" y="660400"/>
              </a:cubicBezTo>
              <a:cubicBezTo>
                <a:pt x="5525055" y="667622"/>
                <a:pt x="5622450" y="633829"/>
                <a:pt x="5414585" y="660400"/>
              </a:cubicBezTo>
              <a:cubicBezTo>
                <a:pt x="5206720" y="686971"/>
                <a:pt x="4971605" y="643450"/>
                <a:pt x="4601135" y="660400"/>
              </a:cubicBezTo>
              <a:cubicBezTo>
                <a:pt x="4230665" y="677351"/>
                <a:pt x="4309361" y="662919"/>
                <a:pt x="4047442" y="660400"/>
              </a:cubicBezTo>
              <a:cubicBezTo>
                <a:pt x="3785523" y="657881"/>
                <a:pt x="3790721" y="668285"/>
                <a:pt x="3623627" y="660400"/>
              </a:cubicBezTo>
              <a:cubicBezTo>
                <a:pt x="3456534" y="652515"/>
                <a:pt x="3260309" y="687899"/>
                <a:pt x="2940056" y="660400"/>
              </a:cubicBezTo>
              <a:cubicBezTo>
                <a:pt x="2619803" y="632901"/>
                <a:pt x="2469188" y="634244"/>
                <a:pt x="2256484" y="660400"/>
              </a:cubicBezTo>
              <a:cubicBezTo>
                <a:pt x="2043780" y="686556"/>
                <a:pt x="2036832" y="674429"/>
                <a:pt x="1962548" y="660400"/>
              </a:cubicBezTo>
              <a:cubicBezTo>
                <a:pt x="1888264" y="646371"/>
                <a:pt x="1812755" y="663588"/>
                <a:pt x="1668612" y="660400"/>
              </a:cubicBezTo>
              <a:cubicBezTo>
                <a:pt x="1524469" y="657212"/>
                <a:pt x="1185240" y="633835"/>
                <a:pt x="855162" y="660400"/>
              </a:cubicBezTo>
              <a:cubicBezTo>
                <a:pt x="525084" y="686966"/>
                <a:pt x="323434" y="628403"/>
                <a:pt x="110069" y="660400"/>
              </a:cubicBezTo>
              <a:cubicBezTo>
                <a:pt x="59546" y="670756"/>
                <a:pt x="3507" y="607643"/>
                <a:pt x="0" y="550331"/>
              </a:cubicBezTo>
              <a:cubicBezTo>
                <a:pt x="605" y="400055"/>
                <a:pt x="20919" y="329491"/>
                <a:pt x="0" y="110069"/>
              </a:cubicBezTo>
              <a:close/>
            </a:path>
            <a:path w="13208000" h="660400" stroke="0" extrusionOk="0">
              <a:moveTo>
                <a:pt x="0" y="110069"/>
              </a:moveTo>
              <a:cubicBezTo>
                <a:pt x="-1586" y="50114"/>
                <a:pt x="43623" y="-1384"/>
                <a:pt x="110069" y="0"/>
              </a:cubicBezTo>
              <a:cubicBezTo>
                <a:pt x="457020" y="-6098"/>
                <a:pt x="712340" y="-18968"/>
                <a:pt x="923519" y="0"/>
              </a:cubicBezTo>
              <a:cubicBezTo>
                <a:pt x="1134698" y="18968"/>
                <a:pt x="1313906" y="3614"/>
                <a:pt x="1607091" y="0"/>
              </a:cubicBezTo>
              <a:cubicBezTo>
                <a:pt x="1900276" y="-3614"/>
                <a:pt x="2115925" y="13195"/>
                <a:pt x="2290663" y="0"/>
              </a:cubicBezTo>
              <a:cubicBezTo>
                <a:pt x="2465401" y="-13195"/>
                <a:pt x="2740607" y="-22183"/>
                <a:pt x="2974234" y="0"/>
              </a:cubicBezTo>
              <a:cubicBezTo>
                <a:pt x="3207861" y="22183"/>
                <a:pt x="3592553" y="41943"/>
                <a:pt x="3917563" y="0"/>
              </a:cubicBezTo>
              <a:cubicBezTo>
                <a:pt x="4242573" y="-41943"/>
                <a:pt x="4210233" y="8236"/>
                <a:pt x="4471256" y="0"/>
              </a:cubicBezTo>
              <a:cubicBezTo>
                <a:pt x="4732279" y="-8236"/>
                <a:pt x="4638493" y="-12481"/>
                <a:pt x="4765192" y="0"/>
              </a:cubicBezTo>
              <a:cubicBezTo>
                <a:pt x="4891891" y="12481"/>
                <a:pt x="5082981" y="7123"/>
                <a:pt x="5318885" y="0"/>
              </a:cubicBezTo>
              <a:cubicBezTo>
                <a:pt x="5554789" y="-7123"/>
                <a:pt x="5594306" y="-11344"/>
                <a:pt x="5742700" y="0"/>
              </a:cubicBezTo>
              <a:cubicBezTo>
                <a:pt x="5891094" y="11344"/>
                <a:pt x="5937947" y="-7366"/>
                <a:pt x="6036636" y="0"/>
              </a:cubicBezTo>
              <a:cubicBezTo>
                <a:pt x="6135325" y="7366"/>
                <a:pt x="6480713" y="36783"/>
                <a:pt x="6850086" y="0"/>
              </a:cubicBezTo>
              <a:cubicBezTo>
                <a:pt x="7219459" y="-36783"/>
                <a:pt x="7405050" y="32237"/>
                <a:pt x="7663536" y="0"/>
              </a:cubicBezTo>
              <a:cubicBezTo>
                <a:pt x="7922022" y="-32237"/>
                <a:pt x="7923437" y="4740"/>
                <a:pt x="8087351" y="0"/>
              </a:cubicBezTo>
              <a:cubicBezTo>
                <a:pt x="8251265" y="-4740"/>
                <a:pt x="8526008" y="11750"/>
                <a:pt x="8641044" y="0"/>
              </a:cubicBezTo>
              <a:cubicBezTo>
                <a:pt x="8756080" y="-11750"/>
                <a:pt x="8819114" y="13458"/>
                <a:pt x="8934979" y="0"/>
              </a:cubicBezTo>
              <a:cubicBezTo>
                <a:pt x="9050844" y="-13458"/>
                <a:pt x="9659554" y="769"/>
                <a:pt x="9878308" y="0"/>
              </a:cubicBezTo>
              <a:cubicBezTo>
                <a:pt x="10097062" y="-769"/>
                <a:pt x="10475106" y="-5835"/>
                <a:pt x="10821637" y="0"/>
              </a:cubicBezTo>
              <a:cubicBezTo>
                <a:pt x="11168168" y="5835"/>
                <a:pt x="11175488" y="29326"/>
                <a:pt x="11505209" y="0"/>
              </a:cubicBezTo>
              <a:cubicBezTo>
                <a:pt x="11834930" y="-29326"/>
                <a:pt x="12046857" y="-269"/>
                <a:pt x="12188781" y="0"/>
              </a:cubicBezTo>
              <a:cubicBezTo>
                <a:pt x="12330705" y="269"/>
                <a:pt x="12841709" y="-10770"/>
                <a:pt x="13097931" y="0"/>
              </a:cubicBezTo>
              <a:cubicBezTo>
                <a:pt x="13162023" y="8285"/>
                <a:pt x="13206830" y="46471"/>
                <a:pt x="13208000" y="110069"/>
              </a:cubicBezTo>
              <a:cubicBezTo>
                <a:pt x="13218302" y="246554"/>
                <a:pt x="13226825" y="441308"/>
                <a:pt x="13208000" y="550331"/>
              </a:cubicBezTo>
              <a:cubicBezTo>
                <a:pt x="13202701" y="615125"/>
                <a:pt x="13152967" y="657403"/>
                <a:pt x="13097931" y="660400"/>
              </a:cubicBezTo>
              <a:cubicBezTo>
                <a:pt x="12891041" y="701224"/>
                <a:pt x="12492994" y="625495"/>
                <a:pt x="12154602" y="660400"/>
              </a:cubicBezTo>
              <a:cubicBezTo>
                <a:pt x="11816210" y="695305"/>
                <a:pt x="11684654" y="641348"/>
                <a:pt x="11471030" y="660400"/>
              </a:cubicBezTo>
              <a:cubicBezTo>
                <a:pt x="11257406" y="679452"/>
                <a:pt x="10716531" y="664477"/>
                <a:pt x="10527701" y="660400"/>
              </a:cubicBezTo>
              <a:cubicBezTo>
                <a:pt x="10338871" y="656323"/>
                <a:pt x="10030519" y="687477"/>
                <a:pt x="9584373" y="660400"/>
              </a:cubicBezTo>
              <a:cubicBezTo>
                <a:pt x="9138227" y="633323"/>
                <a:pt x="9255864" y="639192"/>
                <a:pt x="9030679" y="660400"/>
              </a:cubicBezTo>
              <a:cubicBezTo>
                <a:pt x="8805494" y="681608"/>
                <a:pt x="8660248" y="651973"/>
                <a:pt x="8476986" y="660400"/>
              </a:cubicBezTo>
              <a:cubicBezTo>
                <a:pt x="8293724" y="668827"/>
                <a:pt x="7817416" y="645197"/>
                <a:pt x="7533657" y="660400"/>
              </a:cubicBezTo>
              <a:cubicBezTo>
                <a:pt x="7249898" y="675603"/>
                <a:pt x="6930973" y="672730"/>
                <a:pt x="6590329" y="660400"/>
              </a:cubicBezTo>
              <a:cubicBezTo>
                <a:pt x="6249685" y="648070"/>
                <a:pt x="6400285" y="650248"/>
                <a:pt x="6296393" y="660400"/>
              </a:cubicBezTo>
              <a:cubicBezTo>
                <a:pt x="6192501" y="670552"/>
                <a:pt x="5807930" y="641341"/>
                <a:pt x="5482942" y="660400"/>
              </a:cubicBezTo>
              <a:cubicBezTo>
                <a:pt x="5157954" y="679459"/>
                <a:pt x="5311120" y="648284"/>
                <a:pt x="5189007" y="660400"/>
              </a:cubicBezTo>
              <a:cubicBezTo>
                <a:pt x="5066894" y="672516"/>
                <a:pt x="4999702" y="650454"/>
                <a:pt x="4895071" y="660400"/>
              </a:cubicBezTo>
              <a:cubicBezTo>
                <a:pt x="4790440" y="670346"/>
                <a:pt x="4351047" y="699477"/>
                <a:pt x="4081620" y="660400"/>
              </a:cubicBezTo>
              <a:cubicBezTo>
                <a:pt x="3812193" y="621323"/>
                <a:pt x="3756811" y="677852"/>
                <a:pt x="3657806" y="660400"/>
              </a:cubicBezTo>
              <a:cubicBezTo>
                <a:pt x="3558801" y="642948"/>
                <a:pt x="3221863" y="664412"/>
                <a:pt x="2974234" y="660400"/>
              </a:cubicBezTo>
              <a:cubicBezTo>
                <a:pt x="2726605" y="656388"/>
                <a:pt x="2223527" y="652693"/>
                <a:pt x="2030905" y="660400"/>
              </a:cubicBezTo>
              <a:cubicBezTo>
                <a:pt x="1838283" y="668107"/>
                <a:pt x="1715410" y="644321"/>
                <a:pt x="1607091" y="660400"/>
              </a:cubicBezTo>
              <a:cubicBezTo>
                <a:pt x="1498772" y="676479"/>
                <a:pt x="1023313" y="665208"/>
                <a:pt x="793641" y="660400"/>
              </a:cubicBezTo>
              <a:cubicBezTo>
                <a:pt x="563969" y="655593"/>
                <a:pt x="309379" y="693938"/>
                <a:pt x="110069" y="660400"/>
              </a:cubicBezTo>
              <a:cubicBezTo>
                <a:pt x="47028" y="650931"/>
                <a:pt x="-3735" y="617578"/>
                <a:pt x="0" y="550331"/>
              </a:cubicBezTo>
              <a:cubicBezTo>
                <a:pt x="-3507" y="415682"/>
                <a:pt x="2134" y="266631"/>
                <a:pt x="0" y="110069"/>
              </a:cubicBezTo>
              <a:close/>
            </a:path>
          </a:pathLst>
        </a:custGeom>
        <a:ln w="38100">
          <a:solidFill>
            <a:srgbClr val="C00000"/>
          </a:solidFill>
          <a:extLst>
            <a:ext uri="{C807C97D-BFC1-408E-A445-0C87EB9F89A2}">
              <ask:lineSketchStyleProps xmlns:ask="http://schemas.microsoft.com/office/drawing/2018/sketchyshapes" sd="2614937802">
                <a:prstGeom prst="roundRect">
                  <a:avLst/>
                </a:prstGeom>
                <ask:type>
                  <ask:lineSketchFreehand/>
                </ask:type>
              </ask:lineSketchStyleProps>
            </a:ext>
          </a:extLst>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dk1"/>
              </a:solidFill>
              <a:effectLst/>
              <a:latin typeface="+mn-lt"/>
              <a:ea typeface="+mn-ea"/>
              <a:cs typeface="+mn-cs"/>
            </a:rPr>
            <a:t>Analysis of the Impact of Oil Price Fluctuations on Inflation (2021-2023)</a:t>
          </a:r>
          <a:endParaRPr lang="en-GB" sz="2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76</xdr:col>
      <xdr:colOff>393700</xdr:colOff>
      <xdr:row>14</xdr:row>
      <xdr:rowOff>228600</xdr:rowOff>
    </xdr:from>
    <xdr:to>
      <xdr:col>90</xdr:col>
      <xdr:colOff>33866</xdr:colOff>
      <xdr:row>24</xdr:row>
      <xdr:rowOff>135467</xdr:rowOff>
    </xdr:to>
    <xdr:sp macro="" textlink="">
      <xdr:nvSpPr>
        <xdr:cNvPr id="53" name="Rounded Rectangle 52">
          <a:extLst>
            <a:ext uri="{FF2B5EF4-FFF2-40B4-BE49-F238E27FC236}">
              <a16:creationId xmlns:a16="http://schemas.microsoft.com/office/drawing/2014/main" id="{FAB99220-F314-894A-A528-C447CD5B29A4}"/>
            </a:ext>
          </a:extLst>
        </xdr:cNvPr>
        <xdr:cNvSpPr/>
      </xdr:nvSpPr>
      <xdr:spPr>
        <a:xfrm>
          <a:off x="67873033" y="3547533"/>
          <a:ext cx="12915900" cy="2277534"/>
        </a:xfrm>
        <a:prstGeom prst="roundRect">
          <a:avLst>
            <a:gd name="adj" fmla="val 6608"/>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a:p>
        <a:p>
          <a:pPr algn="l"/>
          <a:endParaRPr lang="en-GB" sz="1600"/>
        </a:p>
        <a:p>
          <a:pPr algn="l"/>
          <a:r>
            <a:rPr lang="en-GB" sz="1600" b="1"/>
            <a:t>Transport and Communication - </a:t>
          </a:r>
        </a:p>
        <a:p>
          <a:pPr lvl="1" algn="l"/>
          <a:r>
            <a:rPr lang="en-GB" sz="1600"/>
            <a:t>Transport and Communication sector's CPI shows a consistent rise, aligning with increasing oil prices (82%), directly impacting transport costs.</a:t>
          </a:r>
        </a:p>
        <a:p>
          <a:pPr lvl="1" algn="l"/>
          <a:endParaRPr lang="en-GB" sz="1600"/>
        </a:p>
        <a:p>
          <a:pPr marL="0" marR="0" lvl="0" indent="0" algn="l" defTabSz="914400" eaLnBrk="1" fontAlgn="auto" latinLnBrk="0" hangingPunct="1">
            <a:lnSpc>
              <a:spcPct val="100000"/>
            </a:lnSpc>
            <a:spcBef>
              <a:spcPts val="0"/>
            </a:spcBef>
            <a:spcAft>
              <a:spcPts val="0"/>
            </a:spcAft>
            <a:buClrTx/>
            <a:buSzTx/>
            <a:buFontTx/>
            <a:buNone/>
            <a:tabLst/>
            <a:defRPr/>
          </a:pPr>
          <a:r>
            <a:rPr lang="en-IN" sz="1600" b="1">
              <a:solidFill>
                <a:schemeClr val="dk1"/>
              </a:solidFill>
              <a:effectLst/>
              <a:latin typeface="+mn-lt"/>
              <a:ea typeface="+mn-ea"/>
              <a:cs typeface="+mn-cs"/>
            </a:rPr>
            <a:t>Fuel and Light</a:t>
          </a:r>
          <a:r>
            <a:rPr lang="en-IN" sz="1600">
              <a:solidFill>
                <a:schemeClr val="dk1"/>
              </a:solidFill>
              <a:effectLst/>
              <a:latin typeface="+mn-lt"/>
              <a:ea typeface="+mn-ea"/>
              <a:cs typeface="+mn-cs"/>
            </a:rPr>
            <a:t>: </a:t>
          </a:r>
        </a:p>
        <a:p>
          <a:pPr lvl="1" algn="l"/>
          <a:r>
            <a:rPr lang="en-GB" sz="1600"/>
            <a:t>The CPI for Fuel and Light exhibits a notable surge, particularly evident from 2021 to 2022, reflecting the influence of fluctuating oil prices on energy expenses.</a:t>
          </a:r>
        </a:p>
        <a:p>
          <a:pPr algn="l"/>
          <a:endParaRPr lang="en-GB" sz="1600"/>
        </a:p>
      </xdr:txBody>
    </xdr:sp>
    <xdr:clientData/>
  </xdr:twoCellAnchor>
  <xdr:twoCellAnchor>
    <xdr:from>
      <xdr:col>76</xdr:col>
      <xdr:colOff>393700</xdr:colOff>
      <xdr:row>14</xdr:row>
      <xdr:rowOff>76200</xdr:rowOff>
    </xdr:from>
    <xdr:to>
      <xdr:col>79</xdr:col>
      <xdr:colOff>698500</xdr:colOff>
      <xdr:row>16</xdr:row>
      <xdr:rowOff>135466</xdr:rowOff>
    </xdr:to>
    <xdr:sp macro="" textlink="">
      <xdr:nvSpPr>
        <xdr:cNvPr id="54" name="Round Diagonal Corner of Rectangle 53">
          <a:extLst>
            <a:ext uri="{FF2B5EF4-FFF2-40B4-BE49-F238E27FC236}">
              <a16:creationId xmlns:a16="http://schemas.microsoft.com/office/drawing/2014/main" id="{30E5CD31-0FF0-C844-AD70-A224A5C5A651}"/>
            </a:ext>
          </a:extLst>
        </xdr:cNvPr>
        <xdr:cNvSpPr/>
      </xdr:nvSpPr>
      <xdr:spPr>
        <a:xfrm>
          <a:off x="67873033" y="3395133"/>
          <a:ext cx="3149600" cy="533400"/>
        </a:xfrm>
        <a:prstGeom prst="round2DiagRect">
          <a:avLst>
            <a:gd name="adj1" fmla="val 50000"/>
            <a:gd name="adj2" fmla="val 0"/>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76</xdr:col>
      <xdr:colOff>355601</xdr:colOff>
      <xdr:row>26</xdr:row>
      <xdr:rowOff>25400</xdr:rowOff>
    </xdr:from>
    <xdr:to>
      <xdr:col>81</xdr:col>
      <xdr:colOff>694267</xdr:colOff>
      <xdr:row>36</xdr:row>
      <xdr:rowOff>169333</xdr:rowOff>
    </xdr:to>
    <xdr:sp macro="" textlink="">
      <xdr:nvSpPr>
        <xdr:cNvPr id="55" name="Rounded Rectangle 54">
          <a:extLst>
            <a:ext uri="{FF2B5EF4-FFF2-40B4-BE49-F238E27FC236}">
              <a16:creationId xmlns:a16="http://schemas.microsoft.com/office/drawing/2014/main" id="{1BB771E1-CF3C-4D45-8527-4810A0E14805}"/>
            </a:ext>
          </a:extLst>
        </xdr:cNvPr>
        <xdr:cNvSpPr/>
      </xdr:nvSpPr>
      <xdr:spPr>
        <a:xfrm>
          <a:off x="67834934" y="6189133"/>
          <a:ext cx="5080000" cy="2514600"/>
        </a:xfrm>
        <a:prstGeom prst="roundRect">
          <a:avLst>
            <a:gd name="adj" fmla="val 483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600"/>
        </a:p>
        <a:p>
          <a:pPr algn="l"/>
          <a:endParaRPr lang="en-GB" sz="1600"/>
        </a:p>
        <a:p>
          <a:pPr algn="l"/>
          <a:r>
            <a:rPr lang="en-GB" sz="1600" b="1"/>
            <a:t>Meat and Fish, Recreation and Amusement, Oils and Fats sectors </a:t>
          </a:r>
          <a:r>
            <a:rPr lang="en-GB" sz="1600"/>
            <a:t>demonstrate a significant CPI increase, notably from 2021 to 2022. </a:t>
          </a:r>
        </a:p>
        <a:p>
          <a:pPr algn="l"/>
          <a:endParaRPr lang="en-GB" sz="1600"/>
        </a:p>
        <a:p>
          <a:pPr algn="l"/>
          <a:r>
            <a:rPr lang="en-GB" sz="1600"/>
            <a:t>This trend </a:t>
          </a:r>
          <a:r>
            <a:rPr lang="en-GB" sz="1600" b="1"/>
            <a:t>underscores the influence of fluctuating oil prices </a:t>
          </a:r>
          <a:r>
            <a:rPr lang="en-GB" sz="1600"/>
            <a:t>on energy-related expenses within these sectors.</a:t>
          </a:r>
        </a:p>
      </xdr:txBody>
    </xdr:sp>
    <xdr:clientData/>
  </xdr:twoCellAnchor>
  <xdr:twoCellAnchor>
    <xdr:from>
      <xdr:col>76</xdr:col>
      <xdr:colOff>355600</xdr:colOff>
      <xdr:row>25</xdr:row>
      <xdr:rowOff>110066</xdr:rowOff>
    </xdr:from>
    <xdr:to>
      <xdr:col>79</xdr:col>
      <xdr:colOff>660400</xdr:colOff>
      <xdr:row>27</xdr:row>
      <xdr:rowOff>186267</xdr:rowOff>
    </xdr:to>
    <xdr:sp macro="" textlink="">
      <xdr:nvSpPr>
        <xdr:cNvPr id="56" name="Round Diagonal Corner of Rectangle 55">
          <a:extLst>
            <a:ext uri="{FF2B5EF4-FFF2-40B4-BE49-F238E27FC236}">
              <a16:creationId xmlns:a16="http://schemas.microsoft.com/office/drawing/2014/main" id="{A368A84F-5F9D-4C4C-9751-8B557954A74E}"/>
            </a:ext>
          </a:extLst>
        </xdr:cNvPr>
        <xdr:cNvSpPr/>
      </xdr:nvSpPr>
      <xdr:spPr>
        <a:xfrm>
          <a:off x="67834933" y="6036733"/>
          <a:ext cx="3149600" cy="550334"/>
        </a:xfrm>
        <a:prstGeom prst="round2DiagRect">
          <a:avLst>
            <a:gd name="adj1" fmla="val 50000"/>
            <a:gd name="adj2" fmla="val 0"/>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GB" sz="1800" b="0" cap="none" spc="0">
              <a:ln w="0"/>
              <a:solidFill>
                <a:schemeClr val="tx1"/>
              </a:solidFill>
              <a:effectLst>
                <a:outerShdw blurRad="38100" dist="19050" dir="2700000" algn="tl" rotWithShape="0">
                  <a:schemeClr val="dk1">
                    <a:alpha val="40000"/>
                  </a:schemeClr>
                </a:outerShdw>
              </a:effectLst>
            </a:rPr>
            <a:t>Insights</a:t>
          </a:r>
        </a:p>
      </xdr:txBody>
    </xdr:sp>
    <xdr:clientData/>
  </xdr:twoCellAnchor>
  <xdr:twoCellAnchor>
    <xdr:from>
      <xdr:col>83</xdr:col>
      <xdr:colOff>304800</xdr:colOff>
      <xdr:row>25</xdr:row>
      <xdr:rowOff>88900</xdr:rowOff>
    </xdr:from>
    <xdr:to>
      <xdr:col>90</xdr:col>
      <xdr:colOff>25400</xdr:colOff>
      <xdr:row>36</xdr:row>
      <xdr:rowOff>152400</xdr:rowOff>
    </xdr:to>
    <xdr:sp macro="" textlink="">
      <xdr:nvSpPr>
        <xdr:cNvPr id="58" name="Rectangle 57">
          <a:extLst>
            <a:ext uri="{FF2B5EF4-FFF2-40B4-BE49-F238E27FC236}">
              <a16:creationId xmlns:a16="http://schemas.microsoft.com/office/drawing/2014/main" id="{829A7854-930B-0B40-A52D-169FD4B8B588}"/>
            </a:ext>
          </a:extLst>
        </xdr:cNvPr>
        <xdr:cNvSpPr/>
      </xdr:nvSpPr>
      <xdr:spPr>
        <a:xfrm>
          <a:off x="75793600" y="6438900"/>
          <a:ext cx="6477000" cy="2857500"/>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431800</xdr:colOff>
      <xdr:row>37</xdr:row>
      <xdr:rowOff>165100</xdr:rowOff>
    </xdr:from>
    <xdr:to>
      <xdr:col>90</xdr:col>
      <xdr:colOff>101600</xdr:colOff>
      <xdr:row>40</xdr:row>
      <xdr:rowOff>88900</xdr:rowOff>
    </xdr:to>
    <xdr:sp macro="" textlink="">
      <xdr:nvSpPr>
        <xdr:cNvPr id="59" name="Round Diagonal Corner of Rectangle 58">
          <a:extLst>
            <a:ext uri="{FF2B5EF4-FFF2-40B4-BE49-F238E27FC236}">
              <a16:creationId xmlns:a16="http://schemas.microsoft.com/office/drawing/2014/main" id="{053F41D0-B646-D046-9ACE-C802E0B12890}"/>
            </a:ext>
          </a:extLst>
        </xdr:cNvPr>
        <xdr:cNvSpPr/>
      </xdr:nvSpPr>
      <xdr:spPr>
        <a:xfrm>
          <a:off x="69164200" y="9563100"/>
          <a:ext cx="13182600" cy="685800"/>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1600" b="1"/>
            <a:t> NOTE- The egg sector exhibits a negative correlation with crude oil imports for both 2021 and 2022.</a:t>
          </a:r>
        </a:p>
      </xdr:txBody>
    </xdr:sp>
    <xdr:clientData/>
  </xdr:twoCellAnchor>
  <xdr:twoCellAnchor>
    <xdr:from>
      <xdr:col>76</xdr:col>
      <xdr:colOff>482600</xdr:colOff>
      <xdr:row>40</xdr:row>
      <xdr:rowOff>215900</xdr:rowOff>
    </xdr:from>
    <xdr:to>
      <xdr:col>78</xdr:col>
      <xdr:colOff>474133</xdr:colOff>
      <xdr:row>45</xdr:row>
      <xdr:rowOff>76200</xdr:rowOff>
    </xdr:to>
    <xdr:sp macro="" textlink="">
      <xdr:nvSpPr>
        <xdr:cNvPr id="60" name="Round Diagonal Corner of Rectangle 59">
          <a:extLst>
            <a:ext uri="{FF2B5EF4-FFF2-40B4-BE49-F238E27FC236}">
              <a16:creationId xmlns:a16="http://schemas.microsoft.com/office/drawing/2014/main" id="{BB0A1F46-A22F-F04C-999D-198B9E90E9AF}"/>
            </a:ext>
          </a:extLst>
        </xdr:cNvPr>
        <xdr:cNvSpPr/>
      </xdr:nvSpPr>
      <xdr:spPr>
        <a:xfrm>
          <a:off x="67961933" y="9698567"/>
          <a:ext cx="1888067" cy="1045633"/>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a:t>Data Year</a:t>
          </a:r>
        </a:p>
        <a:p>
          <a:pPr lvl="1" algn="l"/>
          <a:r>
            <a:rPr lang="en-GB" sz="1400" b="1" baseline="0"/>
            <a:t>1. 2021 </a:t>
          </a:r>
        </a:p>
        <a:p>
          <a:pPr lvl="1" algn="l"/>
          <a:r>
            <a:rPr lang="en-GB" sz="1400" b="1" baseline="0"/>
            <a:t>2. 2022</a:t>
          </a:r>
        </a:p>
        <a:p>
          <a:pPr algn="l"/>
          <a:endParaRPr lang="en-GB" sz="1400" b="1" baseline="0"/>
        </a:p>
      </xdr:txBody>
    </xdr:sp>
    <xdr:clientData/>
  </xdr:twoCellAnchor>
  <xdr:twoCellAnchor>
    <xdr:from>
      <xdr:col>8</xdr:col>
      <xdr:colOff>546243</xdr:colOff>
      <xdr:row>13</xdr:row>
      <xdr:rowOff>18693</xdr:rowOff>
    </xdr:from>
    <xdr:to>
      <xdr:col>15</xdr:col>
      <xdr:colOff>371011</xdr:colOff>
      <xdr:row>26</xdr:row>
      <xdr:rowOff>71348</xdr:rowOff>
    </xdr:to>
    <xdr:graphicFrame macro="">
      <xdr:nvGraphicFramePr>
        <xdr:cNvPr id="62" name="Chart 61">
          <a:extLst>
            <a:ext uri="{FF2B5EF4-FFF2-40B4-BE49-F238E27FC236}">
              <a16:creationId xmlns:a16="http://schemas.microsoft.com/office/drawing/2014/main" id="{1CA1A388-DDE5-FD4E-A840-7B070FFC6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558943</xdr:colOff>
      <xdr:row>26</xdr:row>
      <xdr:rowOff>122576</xdr:rowOff>
    </xdr:from>
    <xdr:to>
      <xdr:col>15</xdr:col>
      <xdr:colOff>371011</xdr:colOff>
      <xdr:row>38</xdr:row>
      <xdr:rowOff>142697</xdr:rowOff>
    </xdr:to>
    <xdr:graphicFrame macro="">
      <xdr:nvGraphicFramePr>
        <xdr:cNvPr id="63" name="Chart 62">
          <a:extLst>
            <a:ext uri="{FF2B5EF4-FFF2-40B4-BE49-F238E27FC236}">
              <a16:creationId xmlns:a16="http://schemas.microsoft.com/office/drawing/2014/main" id="{F9B65221-CDB1-4F49-93BA-3ECD6FB76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228600</xdr:colOff>
      <xdr:row>29</xdr:row>
      <xdr:rowOff>113587</xdr:rowOff>
    </xdr:from>
    <xdr:to>
      <xdr:col>7</xdr:col>
      <xdr:colOff>337763</xdr:colOff>
      <xdr:row>37</xdr:row>
      <xdr:rowOff>1713</xdr:rowOff>
    </xdr:to>
    <xdr:pic>
      <xdr:nvPicPr>
        <xdr:cNvPr id="64" name="Picture 63">
          <a:extLst>
            <a:ext uri="{FF2B5EF4-FFF2-40B4-BE49-F238E27FC236}">
              <a16:creationId xmlns:a16="http://schemas.microsoft.com/office/drawing/2014/main" id="{7009DA3B-78F5-5F00-5032-244210B25463}"/>
            </a:ext>
          </a:extLst>
        </xdr:cNvPr>
        <xdr:cNvPicPr>
          <a:picLocks noChangeAspect="1"/>
        </xdr:cNvPicPr>
      </xdr:nvPicPr>
      <xdr:blipFill>
        <a:blip xmlns:r="http://schemas.openxmlformats.org/officeDocument/2006/relationships" r:embed="rId4"/>
        <a:stretch>
          <a:fillRect/>
        </a:stretch>
      </xdr:blipFill>
      <xdr:spPr>
        <a:xfrm>
          <a:off x="2140735" y="7148531"/>
          <a:ext cx="4889500" cy="1828800"/>
        </a:xfrm>
        <a:prstGeom prst="rect">
          <a:avLst/>
        </a:prstGeom>
      </xdr:spPr>
    </xdr:pic>
    <xdr:clientData/>
  </xdr:twoCellAnchor>
  <xdr:twoCellAnchor>
    <xdr:from>
      <xdr:col>1</xdr:col>
      <xdr:colOff>413822</xdr:colOff>
      <xdr:row>39</xdr:row>
      <xdr:rowOff>128427</xdr:rowOff>
    </xdr:from>
    <xdr:to>
      <xdr:col>15</xdr:col>
      <xdr:colOff>670674</xdr:colOff>
      <xdr:row>42</xdr:row>
      <xdr:rowOff>142696</xdr:rowOff>
    </xdr:to>
    <xdr:sp macro="" textlink="">
      <xdr:nvSpPr>
        <xdr:cNvPr id="65" name="Rounded Rectangle 64">
          <a:extLst>
            <a:ext uri="{FF2B5EF4-FFF2-40B4-BE49-F238E27FC236}">
              <a16:creationId xmlns:a16="http://schemas.microsoft.com/office/drawing/2014/main" id="{A979D1DD-4B86-0028-5EA5-20064D61869A}"/>
            </a:ext>
          </a:extLst>
        </xdr:cNvPr>
        <xdr:cNvSpPr/>
      </xdr:nvSpPr>
      <xdr:spPr>
        <a:xfrm>
          <a:off x="1369889" y="9589214"/>
          <a:ext cx="13641796" cy="742021"/>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sz="1600" b="1" i="0" u="none" strike="noStrike">
              <a:solidFill>
                <a:schemeClr val="dk1"/>
              </a:solidFill>
              <a:effectLst/>
              <a:latin typeface="+mn-lt"/>
              <a:ea typeface="+mn-ea"/>
              <a:cs typeface="+mn-cs"/>
            </a:rPr>
            <a:t>The Consumer Price Index (CPI) in India typically consists of 23 major items that are divided into 6 major categories. </a:t>
          </a:r>
          <a:r>
            <a:rPr lang="en-IN" sz="1600" b="0" i="0" u="none" strike="noStrike">
              <a:solidFill>
                <a:schemeClr val="dk1"/>
              </a:solidFill>
              <a:effectLst/>
              <a:latin typeface="+mn-lt"/>
              <a:ea typeface="+mn-ea"/>
              <a:cs typeface="+mn-cs"/>
            </a:rPr>
            <a:t>These categories reflect the various components of household expenditure and provide insights into inflationary trends.</a:t>
          </a:r>
          <a:r>
            <a:rPr lang="en-IN" sz="1600" b="1" i="0" u="none" strike="noStrike">
              <a:solidFill>
                <a:schemeClr val="dk1"/>
              </a:solidFill>
              <a:effectLst/>
              <a:latin typeface="+mn-lt"/>
              <a:ea typeface="+mn-ea"/>
              <a:cs typeface="+mn-cs"/>
            </a:rPr>
            <a:t> </a:t>
          </a:r>
          <a:endParaRPr lang="en-IN" sz="1600" b="1">
            <a:solidFill>
              <a:schemeClr val="dk1"/>
            </a:solidFill>
            <a:effectLst/>
            <a:latin typeface="+mn-lt"/>
            <a:ea typeface="+mn-ea"/>
            <a:cs typeface="+mn-cs"/>
          </a:endParaRPr>
        </a:p>
      </xdr:txBody>
    </xdr:sp>
    <xdr:clientData/>
  </xdr:twoCellAnchor>
  <xdr:twoCellAnchor>
    <xdr:from>
      <xdr:col>1</xdr:col>
      <xdr:colOff>356744</xdr:colOff>
      <xdr:row>43</xdr:row>
      <xdr:rowOff>28539</xdr:rowOff>
    </xdr:from>
    <xdr:to>
      <xdr:col>4</xdr:col>
      <xdr:colOff>770563</xdr:colOff>
      <xdr:row>47</xdr:row>
      <xdr:rowOff>156966</xdr:rowOff>
    </xdr:to>
    <xdr:sp macro="" textlink="">
      <xdr:nvSpPr>
        <xdr:cNvPr id="66" name="Rectangle 65">
          <a:extLst>
            <a:ext uri="{FF2B5EF4-FFF2-40B4-BE49-F238E27FC236}">
              <a16:creationId xmlns:a16="http://schemas.microsoft.com/office/drawing/2014/main" id="{30EDAC1B-16D0-90A1-B663-F4FAB4B58C36}"/>
            </a:ext>
          </a:extLst>
        </xdr:cNvPr>
        <xdr:cNvSpPr/>
      </xdr:nvSpPr>
      <xdr:spPr>
        <a:xfrm>
          <a:off x="1312811" y="10459663"/>
          <a:ext cx="3282022" cy="109876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Food- </a:t>
          </a:r>
        </a:p>
        <a:p>
          <a:pPr algn="l"/>
          <a:r>
            <a:rPr lang="en-IN" sz="1600" b="0" i="0" u="none" strike="noStrike">
              <a:solidFill>
                <a:schemeClr val="dk1"/>
              </a:solidFill>
              <a:effectLst/>
              <a:latin typeface="+mn-lt"/>
              <a:ea typeface="+mn-ea"/>
              <a:cs typeface="+mn-cs"/>
            </a:rPr>
            <a:t>Cereals,</a:t>
          </a:r>
          <a:r>
            <a:rPr lang="en-IN" sz="1600"/>
            <a:t> </a:t>
          </a:r>
          <a:r>
            <a:rPr lang="en-IN" sz="1600" b="0" i="0" u="none" strike="noStrike">
              <a:solidFill>
                <a:schemeClr val="dk1"/>
              </a:solidFill>
              <a:effectLst/>
              <a:latin typeface="+mn-lt"/>
              <a:ea typeface="+mn-ea"/>
              <a:cs typeface="+mn-cs"/>
            </a:rPr>
            <a:t>Meat,</a:t>
          </a:r>
          <a:r>
            <a:rPr lang="en-IN" sz="1600"/>
            <a:t> </a:t>
          </a:r>
          <a:r>
            <a:rPr lang="en-IN" sz="1600" b="0" i="0" u="none" strike="noStrike">
              <a:solidFill>
                <a:schemeClr val="dk1"/>
              </a:solidFill>
              <a:effectLst/>
              <a:latin typeface="+mn-lt"/>
              <a:ea typeface="+mn-ea"/>
              <a:cs typeface="+mn-cs"/>
            </a:rPr>
            <a:t>Egg,</a:t>
          </a:r>
          <a:r>
            <a:rPr lang="en-IN" sz="1600"/>
            <a:t> </a:t>
          </a:r>
          <a:r>
            <a:rPr lang="en-IN" sz="1600" b="0" i="0" u="none" strike="noStrike">
              <a:solidFill>
                <a:schemeClr val="dk1"/>
              </a:solidFill>
              <a:effectLst/>
              <a:latin typeface="+mn-lt"/>
              <a:ea typeface="+mn-ea"/>
              <a:cs typeface="+mn-cs"/>
            </a:rPr>
            <a:t>Milk,</a:t>
          </a:r>
          <a:r>
            <a:rPr lang="en-IN" sz="1600"/>
            <a:t> </a:t>
          </a:r>
          <a:r>
            <a:rPr lang="en-IN" sz="1600" b="0" i="0" u="none" strike="noStrike">
              <a:solidFill>
                <a:schemeClr val="dk1"/>
              </a:solidFill>
              <a:effectLst/>
              <a:latin typeface="+mn-lt"/>
              <a:ea typeface="+mn-ea"/>
              <a:cs typeface="+mn-cs"/>
            </a:rPr>
            <a:t>Oils,</a:t>
          </a:r>
          <a:r>
            <a:rPr lang="en-IN" sz="1600"/>
            <a:t> </a:t>
          </a:r>
          <a:r>
            <a:rPr lang="en-IN" sz="1600" b="0" i="0" u="none" strike="noStrike">
              <a:solidFill>
                <a:schemeClr val="dk1"/>
              </a:solidFill>
              <a:effectLst/>
              <a:latin typeface="+mn-lt"/>
              <a:ea typeface="+mn-ea"/>
              <a:cs typeface="+mn-cs"/>
            </a:rPr>
            <a:t>Fruits,</a:t>
          </a:r>
          <a:r>
            <a:rPr lang="en-IN" sz="1600"/>
            <a:t> </a:t>
          </a:r>
          <a:r>
            <a:rPr lang="en-IN" sz="1600" b="0" i="0" u="none" strike="noStrike">
              <a:solidFill>
                <a:schemeClr val="dk1"/>
              </a:solidFill>
              <a:effectLst/>
              <a:latin typeface="+mn-lt"/>
              <a:ea typeface="+mn-ea"/>
              <a:cs typeface="+mn-cs"/>
            </a:rPr>
            <a:t>Vegetables,</a:t>
          </a:r>
          <a:r>
            <a:rPr lang="en-IN" sz="1600"/>
            <a:t> </a:t>
          </a:r>
          <a:r>
            <a:rPr lang="en-IN" sz="1600" b="0" i="0" u="none" strike="noStrike">
              <a:solidFill>
                <a:schemeClr val="dk1"/>
              </a:solidFill>
              <a:effectLst/>
              <a:latin typeface="+mn-lt"/>
              <a:ea typeface="+mn-ea"/>
              <a:cs typeface="+mn-cs"/>
            </a:rPr>
            <a:t>Pulses,</a:t>
          </a:r>
          <a:r>
            <a:rPr lang="en-IN" sz="1600"/>
            <a:t> </a:t>
          </a:r>
          <a:r>
            <a:rPr lang="en-IN" sz="1600" b="0" i="0" u="none" strike="noStrike">
              <a:solidFill>
                <a:schemeClr val="dk1"/>
              </a:solidFill>
              <a:effectLst/>
              <a:latin typeface="+mn-lt"/>
              <a:ea typeface="+mn-ea"/>
              <a:cs typeface="+mn-cs"/>
            </a:rPr>
            <a:t>Sugar,</a:t>
          </a:r>
          <a:r>
            <a:rPr lang="en-IN" sz="1600"/>
            <a:t> </a:t>
          </a:r>
          <a:r>
            <a:rPr lang="en-IN" sz="1600" b="0" i="0" u="none" strike="noStrike">
              <a:solidFill>
                <a:schemeClr val="dk1"/>
              </a:solidFill>
              <a:effectLst/>
              <a:latin typeface="+mn-lt"/>
              <a:ea typeface="+mn-ea"/>
              <a:cs typeface="+mn-cs"/>
            </a:rPr>
            <a:t>Spices,</a:t>
          </a:r>
          <a:r>
            <a:rPr lang="en-IN" sz="1600"/>
            <a:t> </a:t>
          </a:r>
          <a:r>
            <a:rPr lang="en-IN" sz="1600" b="0" i="0" u="none" strike="noStrike">
              <a:solidFill>
                <a:schemeClr val="dk1"/>
              </a:solidFill>
              <a:effectLst/>
              <a:latin typeface="+mn-lt"/>
              <a:ea typeface="+mn-ea"/>
              <a:cs typeface="+mn-cs"/>
            </a:rPr>
            <a:t>Non-alcoholic, </a:t>
          </a:r>
          <a:r>
            <a:rPr lang="en-IN" sz="1600"/>
            <a:t> </a:t>
          </a:r>
          <a:r>
            <a:rPr lang="en-IN" sz="1600" b="0" i="0" u="none" strike="noStrike">
              <a:solidFill>
                <a:schemeClr val="dk1"/>
              </a:solidFill>
              <a:effectLst/>
              <a:latin typeface="+mn-lt"/>
              <a:ea typeface="+mn-ea"/>
              <a:cs typeface="+mn-cs"/>
            </a:rPr>
            <a:t>Prepared meals</a:t>
          </a:r>
          <a:r>
            <a:rPr lang="en-IN" sz="1600"/>
            <a:t> </a:t>
          </a:r>
          <a:endParaRPr lang="en-GB" sz="1600"/>
        </a:p>
      </xdr:txBody>
    </xdr:sp>
    <xdr:clientData/>
  </xdr:twoCellAnchor>
  <xdr:twoCellAnchor>
    <xdr:from>
      <xdr:col>5</xdr:col>
      <xdr:colOff>171234</xdr:colOff>
      <xdr:row>43</xdr:row>
      <xdr:rowOff>14270</xdr:rowOff>
    </xdr:from>
    <xdr:to>
      <xdr:col>6</xdr:col>
      <xdr:colOff>585056</xdr:colOff>
      <xdr:row>47</xdr:row>
      <xdr:rowOff>128427</xdr:rowOff>
    </xdr:to>
    <xdr:sp macro="" textlink="">
      <xdr:nvSpPr>
        <xdr:cNvPr id="68" name="Rectangle 67">
          <a:extLst>
            <a:ext uri="{FF2B5EF4-FFF2-40B4-BE49-F238E27FC236}">
              <a16:creationId xmlns:a16="http://schemas.microsoft.com/office/drawing/2014/main" id="{7BD20E57-59F6-638E-19F3-1DC88C90823F}"/>
            </a:ext>
          </a:extLst>
        </xdr:cNvPr>
        <xdr:cNvSpPr/>
      </xdr:nvSpPr>
      <xdr:spPr>
        <a:xfrm>
          <a:off x="4951571" y="10445394"/>
          <a:ext cx="1369889" cy="108449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Clothing and</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footwear</a:t>
          </a:r>
          <a:r>
            <a:rPr lang="en-IN" sz="1600"/>
            <a:t> -</a:t>
          </a:r>
        </a:p>
        <a:p>
          <a:pPr algn="l"/>
          <a:r>
            <a:rPr lang="en-IN" sz="1600" b="0" i="0" u="none" strike="noStrike">
              <a:solidFill>
                <a:schemeClr val="dk1"/>
              </a:solidFill>
              <a:effectLst/>
              <a:latin typeface="+mn-lt"/>
              <a:ea typeface="+mn-ea"/>
              <a:cs typeface="+mn-cs"/>
            </a:rPr>
            <a:t>Clothing,</a:t>
          </a:r>
          <a:r>
            <a:rPr lang="en-IN" sz="1600" b="0" i="0" u="none" strike="noStrike" baseline="0">
              <a:solidFill>
                <a:schemeClr val="dk1"/>
              </a:solidFill>
              <a:effectLst/>
              <a:latin typeface="+mn-lt"/>
              <a:ea typeface="+mn-ea"/>
              <a:cs typeface="+mn-cs"/>
            </a:rPr>
            <a:t> </a:t>
          </a:r>
          <a:r>
            <a:rPr lang="en-IN" sz="1600" b="0" i="0" u="none" strike="noStrike">
              <a:solidFill>
                <a:schemeClr val="dk1"/>
              </a:solidFill>
              <a:effectLst/>
              <a:latin typeface="+mn-lt"/>
              <a:ea typeface="+mn-ea"/>
              <a:cs typeface="+mn-cs"/>
            </a:rPr>
            <a:t>Footwear</a:t>
          </a:r>
          <a:r>
            <a:rPr lang="en-IN" sz="1600"/>
            <a:t> </a:t>
          </a:r>
          <a:endParaRPr lang="en-GB" sz="1600"/>
        </a:p>
      </xdr:txBody>
    </xdr:sp>
    <xdr:clientData/>
  </xdr:twoCellAnchor>
  <xdr:twoCellAnchor>
    <xdr:from>
      <xdr:col>12</xdr:col>
      <xdr:colOff>256853</xdr:colOff>
      <xdr:row>43</xdr:row>
      <xdr:rowOff>28538</xdr:rowOff>
    </xdr:from>
    <xdr:to>
      <xdr:col>15</xdr:col>
      <xdr:colOff>742022</xdr:colOff>
      <xdr:row>47</xdr:row>
      <xdr:rowOff>156966</xdr:rowOff>
    </xdr:to>
    <xdr:sp macro="" textlink="">
      <xdr:nvSpPr>
        <xdr:cNvPr id="69" name="Rectangle 68">
          <a:extLst>
            <a:ext uri="{FF2B5EF4-FFF2-40B4-BE49-F238E27FC236}">
              <a16:creationId xmlns:a16="http://schemas.microsoft.com/office/drawing/2014/main" id="{BBCBBDF7-3012-7438-522C-EECF1E1D24A3}"/>
            </a:ext>
          </a:extLst>
        </xdr:cNvPr>
        <xdr:cNvSpPr/>
      </xdr:nvSpPr>
      <xdr:spPr>
        <a:xfrm>
          <a:off x="11729662" y="10459662"/>
          <a:ext cx="3353371" cy="109876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Miscellaneous</a:t>
          </a:r>
          <a:r>
            <a:rPr lang="en-IN" sz="1600"/>
            <a:t> -</a:t>
          </a:r>
        </a:p>
        <a:p>
          <a:pPr algn="l"/>
          <a:r>
            <a:rPr lang="en-IN" sz="1600" b="0" i="0" u="none" strike="noStrike">
              <a:solidFill>
                <a:schemeClr val="dk1"/>
              </a:solidFill>
              <a:effectLst/>
              <a:latin typeface="+mn-lt"/>
              <a:ea typeface="+mn-ea"/>
              <a:cs typeface="+mn-cs"/>
            </a:rPr>
            <a:t>Household goods and services,</a:t>
          </a:r>
          <a:r>
            <a:rPr lang="en-IN" sz="1600"/>
            <a:t> </a:t>
          </a:r>
          <a:r>
            <a:rPr lang="en-IN" sz="1600" b="0" i="0" u="none" strike="noStrike">
              <a:solidFill>
                <a:schemeClr val="dk1"/>
              </a:solidFill>
              <a:effectLst/>
              <a:latin typeface="+mn-lt"/>
              <a:ea typeface="+mn-ea"/>
              <a:cs typeface="+mn-cs"/>
            </a:rPr>
            <a:t>Health,</a:t>
          </a:r>
          <a:r>
            <a:rPr lang="en-IN" sz="1600"/>
            <a:t> </a:t>
          </a:r>
          <a:r>
            <a:rPr lang="en-IN" sz="1600" b="0" i="0" u="none" strike="noStrike">
              <a:solidFill>
                <a:schemeClr val="dk1"/>
              </a:solidFill>
              <a:effectLst/>
              <a:latin typeface="+mn-lt"/>
              <a:ea typeface="+mn-ea"/>
              <a:cs typeface="+mn-cs"/>
            </a:rPr>
            <a:t>Transport,</a:t>
          </a:r>
          <a:r>
            <a:rPr lang="en-IN" sz="1600"/>
            <a:t> </a:t>
          </a:r>
          <a:r>
            <a:rPr lang="en-IN" sz="1600" b="0" i="0" u="none" strike="noStrike">
              <a:solidFill>
                <a:schemeClr val="dk1"/>
              </a:solidFill>
              <a:effectLst/>
              <a:latin typeface="+mn-lt"/>
              <a:ea typeface="+mn-ea"/>
              <a:cs typeface="+mn-cs"/>
            </a:rPr>
            <a:t>Recreation and amusement,</a:t>
          </a:r>
          <a:r>
            <a:rPr lang="en-IN" sz="1600"/>
            <a:t> </a:t>
          </a:r>
          <a:r>
            <a:rPr lang="en-IN" sz="1600" b="0" i="0" u="none" strike="noStrike">
              <a:solidFill>
                <a:schemeClr val="dk1"/>
              </a:solidFill>
              <a:effectLst/>
              <a:latin typeface="+mn-lt"/>
              <a:ea typeface="+mn-ea"/>
              <a:cs typeface="+mn-cs"/>
            </a:rPr>
            <a:t>Education,</a:t>
          </a:r>
          <a:r>
            <a:rPr lang="en-IN" sz="1600"/>
            <a:t> </a:t>
          </a:r>
          <a:r>
            <a:rPr lang="en-IN" sz="1600" b="0" i="0" u="none" strike="noStrike">
              <a:solidFill>
                <a:schemeClr val="dk1"/>
              </a:solidFill>
              <a:effectLst/>
              <a:latin typeface="+mn-lt"/>
              <a:ea typeface="+mn-ea"/>
              <a:cs typeface="+mn-cs"/>
            </a:rPr>
            <a:t>Personal care</a:t>
          </a:r>
          <a:r>
            <a:rPr lang="en-IN" sz="1600"/>
            <a:t> </a:t>
          </a:r>
          <a:endParaRPr lang="en-GB" sz="1600"/>
        </a:p>
      </xdr:txBody>
    </xdr:sp>
    <xdr:clientData/>
  </xdr:twoCellAnchor>
  <xdr:twoCellAnchor>
    <xdr:from>
      <xdr:col>6</xdr:col>
      <xdr:colOff>856181</xdr:colOff>
      <xdr:row>43</xdr:row>
      <xdr:rowOff>28538</xdr:rowOff>
    </xdr:from>
    <xdr:to>
      <xdr:col>8</xdr:col>
      <xdr:colOff>813371</xdr:colOff>
      <xdr:row>47</xdr:row>
      <xdr:rowOff>128426</xdr:rowOff>
    </xdr:to>
    <xdr:sp macro="" textlink="">
      <xdr:nvSpPr>
        <xdr:cNvPr id="70" name="Rectangle 69">
          <a:extLst>
            <a:ext uri="{FF2B5EF4-FFF2-40B4-BE49-F238E27FC236}">
              <a16:creationId xmlns:a16="http://schemas.microsoft.com/office/drawing/2014/main" id="{317B51A3-3D70-91C2-B011-06647F57E40E}"/>
            </a:ext>
          </a:extLst>
        </xdr:cNvPr>
        <xdr:cNvSpPr/>
      </xdr:nvSpPr>
      <xdr:spPr>
        <a:xfrm>
          <a:off x="6592585" y="10459662"/>
          <a:ext cx="1869325" cy="10702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Pan, tobacco and intoxicants</a:t>
          </a:r>
          <a:endParaRPr lang="en-GB" sz="1600"/>
        </a:p>
      </xdr:txBody>
    </xdr:sp>
    <xdr:clientData/>
  </xdr:twoCellAnchor>
  <xdr:twoCellAnchor>
    <xdr:from>
      <xdr:col>9</xdr:col>
      <xdr:colOff>242585</xdr:colOff>
      <xdr:row>43</xdr:row>
      <xdr:rowOff>42809</xdr:rowOff>
    </xdr:from>
    <xdr:to>
      <xdr:col>10</xdr:col>
      <xdr:colOff>313934</xdr:colOff>
      <xdr:row>44</xdr:row>
      <xdr:rowOff>142697</xdr:rowOff>
    </xdr:to>
    <xdr:sp macro="" textlink="">
      <xdr:nvSpPr>
        <xdr:cNvPr id="71" name="Rectangle 70">
          <a:extLst>
            <a:ext uri="{FF2B5EF4-FFF2-40B4-BE49-F238E27FC236}">
              <a16:creationId xmlns:a16="http://schemas.microsoft.com/office/drawing/2014/main" id="{154A28DE-E1C1-E9A3-5DB8-2FDEDE658763}"/>
            </a:ext>
          </a:extLst>
        </xdr:cNvPr>
        <xdr:cNvSpPr/>
      </xdr:nvSpPr>
      <xdr:spPr>
        <a:xfrm>
          <a:off x="8847192" y="10473933"/>
          <a:ext cx="1027416" cy="34247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Energy</a:t>
          </a:r>
          <a:r>
            <a:rPr lang="en-IN" sz="1600"/>
            <a:t>  </a:t>
          </a:r>
          <a:endParaRPr lang="en-GB" sz="1600"/>
        </a:p>
      </xdr:txBody>
    </xdr:sp>
    <xdr:clientData/>
  </xdr:twoCellAnchor>
  <xdr:twoCellAnchor>
    <xdr:from>
      <xdr:col>10</xdr:col>
      <xdr:colOff>765996</xdr:colOff>
      <xdr:row>43</xdr:row>
      <xdr:rowOff>42809</xdr:rowOff>
    </xdr:from>
    <xdr:to>
      <xdr:col>12</xdr:col>
      <xdr:colOff>0</xdr:colOff>
      <xdr:row>44</xdr:row>
      <xdr:rowOff>128426</xdr:rowOff>
    </xdr:to>
    <xdr:sp macro="" textlink="">
      <xdr:nvSpPr>
        <xdr:cNvPr id="72" name="Rectangle 71">
          <a:extLst>
            <a:ext uri="{FF2B5EF4-FFF2-40B4-BE49-F238E27FC236}">
              <a16:creationId xmlns:a16="http://schemas.microsoft.com/office/drawing/2014/main" id="{FB17F6C7-3CFA-614A-A6EA-8998C8F0FEF1}"/>
            </a:ext>
          </a:extLst>
        </xdr:cNvPr>
        <xdr:cNvSpPr/>
      </xdr:nvSpPr>
      <xdr:spPr>
        <a:xfrm>
          <a:off x="10326670" y="10473933"/>
          <a:ext cx="1146139" cy="3282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Housing</a:t>
          </a:r>
          <a:r>
            <a:rPr lang="en-IN" sz="1600"/>
            <a:t>  </a:t>
          </a:r>
          <a:endParaRPr lang="en-GB" sz="1600"/>
        </a:p>
      </xdr:txBody>
    </xdr:sp>
    <xdr:clientData/>
  </xdr:twoCellAnchor>
  <xdr:twoCellAnchor>
    <xdr:from>
      <xdr:col>1</xdr:col>
      <xdr:colOff>570787</xdr:colOff>
      <xdr:row>23</xdr:row>
      <xdr:rowOff>228315</xdr:rowOff>
    </xdr:from>
    <xdr:to>
      <xdr:col>8</xdr:col>
      <xdr:colOff>371012</xdr:colOff>
      <xdr:row>26</xdr:row>
      <xdr:rowOff>199775</xdr:rowOff>
    </xdr:to>
    <xdr:sp macro="" textlink="">
      <xdr:nvSpPr>
        <xdr:cNvPr id="73" name="Round Diagonal Corner of Rectangle 72">
          <a:extLst>
            <a:ext uri="{FF2B5EF4-FFF2-40B4-BE49-F238E27FC236}">
              <a16:creationId xmlns:a16="http://schemas.microsoft.com/office/drawing/2014/main" id="{16EDF8A8-EE4A-C13E-6B87-875353C93F1E}"/>
            </a:ext>
          </a:extLst>
        </xdr:cNvPr>
        <xdr:cNvSpPr/>
      </xdr:nvSpPr>
      <xdr:spPr>
        <a:xfrm>
          <a:off x="1526854" y="5807753"/>
          <a:ext cx="6492697" cy="699213"/>
        </a:xfrm>
        <a:prstGeom prst="round2Diag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NOTE-</a:t>
          </a:r>
          <a:r>
            <a:rPr lang="en-IN" sz="1600" b="0" i="0" u="none" strike="noStrike">
              <a:solidFill>
                <a:schemeClr val="dk1"/>
              </a:solidFill>
              <a:effectLst/>
              <a:latin typeface="+mn-lt"/>
              <a:ea typeface="+mn-ea"/>
              <a:cs typeface="+mn-cs"/>
            </a:rPr>
            <a:t> "In this analysis, we will utilize the </a:t>
          </a:r>
          <a:r>
            <a:rPr lang="en-IN" sz="1600" b="1" i="0" u="none" strike="noStrike">
              <a:solidFill>
                <a:schemeClr val="dk1"/>
              </a:solidFill>
              <a:effectLst/>
              <a:latin typeface="+mn-lt"/>
              <a:ea typeface="+mn-ea"/>
              <a:cs typeface="+mn-cs"/>
            </a:rPr>
            <a:t>May 2023 </a:t>
          </a:r>
          <a:r>
            <a:rPr lang="en-IN" sz="1600" b="0" i="0" u="none" strike="noStrike">
              <a:solidFill>
                <a:schemeClr val="dk1"/>
              </a:solidFill>
              <a:effectLst/>
              <a:latin typeface="+mn-lt"/>
              <a:ea typeface="+mn-ea"/>
              <a:cs typeface="+mn-cs"/>
            </a:rPr>
            <a:t>Consumer Price Index (CPI) data to determine the categories with the highest weightage."</a:t>
          </a:r>
          <a:endParaRPr lang="en-GB" sz="1600"/>
        </a:p>
      </xdr:txBody>
    </xdr:sp>
    <xdr:clientData/>
  </xdr:twoCellAnchor>
  <xdr:twoCellAnchor>
    <xdr:from>
      <xdr:col>27</xdr:col>
      <xdr:colOff>271124</xdr:colOff>
      <xdr:row>12</xdr:row>
      <xdr:rowOff>156967</xdr:rowOff>
    </xdr:from>
    <xdr:to>
      <xdr:col>34</xdr:col>
      <xdr:colOff>104168</xdr:colOff>
      <xdr:row>25</xdr:row>
      <xdr:rowOff>571</xdr:rowOff>
    </xdr:to>
    <xdr:graphicFrame macro="">
      <xdr:nvGraphicFramePr>
        <xdr:cNvPr id="74" name="Chart 73">
          <a:extLst>
            <a:ext uri="{FF2B5EF4-FFF2-40B4-BE49-F238E27FC236}">
              <a16:creationId xmlns:a16="http://schemas.microsoft.com/office/drawing/2014/main" id="{B4E1A5FC-E801-4543-B099-7EBB3551A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171235</xdr:colOff>
      <xdr:row>13</xdr:row>
      <xdr:rowOff>57078</xdr:rowOff>
    </xdr:from>
    <xdr:to>
      <xdr:col>52</xdr:col>
      <xdr:colOff>313932</xdr:colOff>
      <xdr:row>24</xdr:row>
      <xdr:rowOff>185506</xdr:rowOff>
    </xdr:to>
    <mc:AlternateContent xmlns:mc="http://schemas.openxmlformats.org/markup-compatibility/2006">
      <mc:Choice xmlns:cx1="http://schemas.microsoft.com/office/drawing/2015/9/8/chartex" Requires="cx1">
        <xdr:graphicFrame macro="">
          <xdr:nvGraphicFramePr>
            <xdr:cNvPr id="75" name="Chart 74">
              <a:extLst>
                <a:ext uri="{FF2B5EF4-FFF2-40B4-BE49-F238E27FC236}">
                  <a16:creationId xmlns:a16="http://schemas.microsoft.com/office/drawing/2014/main" id="{0A9568C3-59C6-6545-B564-868AE33298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601175" y="3028878"/>
              <a:ext cx="6970217" cy="26430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214044</xdr:colOff>
      <xdr:row>24</xdr:row>
      <xdr:rowOff>85619</xdr:rowOff>
    </xdr:from>
    <xdr:to>
      <xdr:col>45</xdr:col>
      <xdr:colOff>128427</xdr:colOff>
      <xdr:row>36</xdr:row>
      <xdr:rowOff>129784</xdr:rowOff>
    </xdr:to>
    <mc:AlternateContent xmlns:mc="http://schemas.openxmlformats.org/markup-compatibility/2006">
      <mc:Choice xmlns:cx1="http://schemas.microsoft.com/office/drawing/2015/9/8/chartex" Requires="cx1">
        <xdr:graphicFrame macro="">
          <xdr:nvGraphicFramePr>
            <xdr:cNvPr id="77" name="Chart 76">
              <a:extLst>
                <a:ext uri="{FF2B5EF4-FFF2-40B4-BE49-F238E27FC236}">
                  <a16:creationId xmlns:a16="http://schemas.microsoft.com/office/drawing/2014/main" id="{9B13AE2E-885D-0742-B290-F483AB9E6B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4816464" y="5572019"/>
              <a:ext cx="6741903" cy="27873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64</xdr:col>
      <xdr:colOff>356742</xdr:colOff>
      <xdr:row>13</xdr:row>
      <xdr:rowOff>0</xdr:rowOff>
    </xdr:from>
    <xdr:to>
      <xdr:col>71</xdr:col>
      <xdr:colOff>156966</xdr:colOff>
      <xdr:row>24</xdr:row>
      <xdr:rowOff>74774</xdr:rowOff>
    </xdr:to>
    <xdr:graphicFrame macro="">
      <xdr:nvGraphicFramePr>
        <xdr:cNvPr id="11" name="Chart 10">
          <a:extLst>
            <a:ext uri="{FF2B5EF4-FFF2-40B4-BE49-F238E27FC236}">
              <a16:creationId xmlns:a16="http://schemas.microsoft.com/office/drawing/2014/main" id="{FD6DEE07-7157-1647-9282-94FABDEC0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66</xdr:col>
      <xdr:colOff>914398</xdr:colOff>
      <xdr:row>13</xdr:row>
      <xdr:rowOff>101599</xdr:rowOff>
    </xdr:from>
    <xdr:to>
      <xdr:col>68</xdr:col>
      <xdr:colOff>795866</xdr:colOff>
      <xdr:row>15</xdr:row>
      <xdr:rowOff>84665</xdr:rowOff>
    </xdr:to>
    <xdr:sp macro="" textlink="">
      <xdr:nvSpPr>
        <xdr:cNvPr id="13" name="Rounded Rectangular Callout 12">
          <a:extLst>
            <a:ext uri="{FF2B5EF4-FFF2-40B4-BE49-F238E27FC236}">
              <a16:creationId xmlns:a16="http://schemas.microsoft.com/office/drawing/2014/main" id="{35896491-5C74-9DFF-1E02-4FF0FCA27C1E}"/>
            </a:ext>
          </a:extLst>
        </xdr:cNvPr>
        <xdr:cNvSpPr/>
      </xdr:nvSpPr>
      <xdr:spPr>
        <a:xfrm>
          <a:off x="60028665" y="3183466"/>
          <a:ext cx="1778001" cy="457199"/>
        </a:xfrm>
        <a:prstGeom prst="wedgeRoundRectCallout">
          <a:avLst>
            <a:gd name="adj1" fmla="val -37976"/>
            <a:gd name="adj2" fmla="val 101894"/>
            <a:gd name="adj3" fmla="val 16667"/>
          </a:avLst>
        </a:prstGeom>
        <a:solidFill>
          <a:srgbClr val="FE42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t>Covid Phase</a:t>
          </a:r>
        </a:p>
      </xdr:txBody>
    </xdr:sp>
    <xdr:clientData/>
  </xdr:twoCellAnchor>
  <xdr:twoCellAnchor>
    <xdr:from>
      <xdr:col>38</xdr:col>
      <xdr:colOff>287867</xdr:colOff>
      <xdr:row>43</xdr:row>
      <xdr:rowOff>118533</xdr:rowOff>
    </xdr:from>
    <xdr:to>
      <xdr:col>52</xdr:col>
      <xdr:colOff>237066</xdr:colOff>
      <xdr:row>46</xdr:row>
      <xdr:rowOff>220133</xdr:rowOff>
    </xdr:to>
    <xdr:sp macro="" textlink="">
      <xdr:nvSpPr>
        <xdr:cNvPr id="34" name="Rounded Rectangle 33">
          <a:extLst>
            <a:ext uri="{FF2B5EF4-FFF2-40B4-BE49-F238E27FC236}">
              <a16:creationId xmlns:a16="http://schemas.microsoft.com/office/drawing/2014/main" id="{A17A4259-5B75-872D-63E6-E719FDF3FEB3}"/>
            </a:ext>
          </a:extLst>
        </xdr:cNvPr>
        <xdr:cNvSpPr/>
      </xdr:nvSpPr>
      <xdr:spPr>
        <a:xfrm>
          <a:off x="33934400" y="10312400"/>
          <a:ext cx="13224933" cy="8128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GB" sz="1600"/>
            <a:t>Reduced crop output due to cyclone Biparjoy, damaged crops, and decreased cultivated area coincide with heightened domestic and international demand, particularly impacting essential commodities like spices and cereals, contributing to inflationary pressures.</a:t>
          </a:r>
        </a:p>
      </xdr:txBody>
    </xdr:sp>
    <xdr:clientData/>
  </xdr:twoCellAnchor>
  <xdr:twoCellAnchor>
    <xdr:from>
      <xdr:col>78</xdr:col>
      <xdr:colOff>795866</xdr:colOff>
      <xdr:row>41</xdr:row>
      <xdr:rowOff>33867</xdr:rowOff>
    </xdr:from>
    <xdr:to>
      <xdr:col>84</xdr:col>
      <xdr:colOff>389465</xdr:colOff>
      <xdr:row>45</xdr:row>
      <xdr:rowOff>16933</xdr:rowOff>
    </xdr:to>
    <xdr:sp macro="" textlink="">
      <xdr:nvSpPr>
        <xdr:cNvPr id="37" name="Round Diagonal Corner of Rectangle 36">
          <a:extLst>
            <a:ext uri="{FF2B5EF4-FFF2-40B4-BE49-F238E27FC236}">
              <a16:creationId xmlns:a16="http://schemas.microsoft.com/office/drawing/2014/main" id="{349A3E0A-905A-A3DB-82BA-9EC6D84EE7AC}"/>
            </a:ext>
          </a:extLst>
        </xdr:cNvPr>
        <xdr:cNvSpPr/>
      </xdr:nvSpPr>
      <xdr:spPr>
        <a:xfrm>
          <a:off x="70171733" y="9753600"/>
          <a:ext cx="5283199" cy="931333"/>
        </a:xfrm>
        <a:prstGeom prst="round2DiagRect">
          <a:avLst/>
        </a:prstGeom>
        <a:solidFill>
          <a:schemeClr val="accent1">
            <a:lumMod val="40000"/>
            <a:lumOff val="60000"/>
          </a:schemeClr>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b="1" i="0" u="none" strike="noStrike">
              <a:solidFill>
                <a:schemeClr val="dk1"/>
              </a:solidFill>
              <a:effectLst/>
              <a:latin typeface="+mn-lt"/>
              <a:ea typeface="+mn-ea"/>
              <a:cs typeface="+mn-cs"/>
            </a:rPr>
            <a:t>We use Normal Year (January to December)</a:t>
          </a:r>
          <a:endParaRPr lang="en-GB" sz="1600" b="1" baseline="0"/>
        </a:p>
        <a:p>
          <a:pPr algn="l"/>
          <a:endParaRPr lang="en-GB"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84</xdr:col>
      <xdr:colOff>829733</xdr:colOff>
      <xdr:row>41</xdr:row>
      <xdr:rowOff>16934</xdr:rowOff>
    </xdr:from>
    <xdr:to>
      <xdr:col>90</xdr:col>
      <xdr:colOff>84667</xdr:colOff>
      <xdr:row>45</xdr:row>
      <xdr:rowOff>0</xdr:rowOff>
    </xdr:to>
    <xdr:sp macro="" textlink="">
      <xdr:nvSpPr>
        <xdr:cNvPr id="49" name="Round Diagonal Corner of Rectangle 48">
          <a:extLst>
            <a:ext uri="{FF2B5EF4-FFF2-40B4-BE49-F238E27FC236}">
              <a16:creationId xmlns:a16="http://schemas.microsoft.com/office/drawing/2014/main" id="{8F0AF27E-18EC-2141-8E0C-4D022042FA65}"/>
            </a:ext>
          </a:extLst>
        </xdr:cNvPr>
        <xdr:cNvSpPr/>
      </xdr:nvSpPr>
      <xdr:spPr>
        <a:xfrm>
          <a:off x="75895200" y="9736667"/>
          <a:ext cx="4944534" cy="931333"/>
        </a:xfrm>
        <a:prstGeom prst="round2DiagRect">
          <a:avLst/>
        </a:prstGeom>
        <a:solidFill>
          <a:schemeClr val="accent4">
            <a:lumMod val="60000"/>
            <a:lumOff val="40000"/>
          </a:schemeClr>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i="0" u="none" strike="noStrike">
              <a:solidFill>
                <a:schemeClr val="dk1"/>
              </a:solidFill>
              <a:effectLst/>
              <a:latin typeface="+mn-lt"/>
              <a:ea typeface="+mn-ea"/>
              <a:cs typeface="+mn-cs"/>
            </a:rPr>
            <a:t>Crude Oil Data -</a:t>
          </a:r>
        </a:p>
        <a:p>
          <a:pPr marL="457200" marR="0" lvl="1" indent="0" algn="l" defTabSz="914400" eaLnBrk="1" fontAlgn="auto" latinLnBrk="0" hangingPunct="1">
            <a:lnSpc>
              <a:spcPct val="100000"/>
            </a:lnSpc>
            <a:spcBef>
              <a:spcPts val="0"/>
            </a:spcBef>
            <a:spcAft>
              <a:spcPts val="0"/>
            </a:spcAft>
            <a:buClrTx/>
            <a:buSzTx/>
            <a:buFontTx/>
            <a:buNone/>
            <a:tabLst/>
            <a:defRPr/>
          </a:pPr>
          <a:r>
            <a:rPr lang="en-US" sz="1600" b="1" i="0" u="none" strike="noStrike">
              <a:solidFill>
                <a:schemeClr val="dk1"/>
              </a:solidFill>
              <a:effectLst/>
              <a:latin typeface="+mn-lt"/>
              <a:ea typeface="+mn-ea"/>
              <a:cs typeface="+mn-cs"/>
            </a:rPr>
            <a:t>Only Crude oil import data is used for Analysis. </a:t>
          </a:r>
          <a:endParaRPr lang="en-GB"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82</xdr:col>
      <xdr:colOff>67735</xdr:colOff>
      <xdr:row>25</xdr:row>
      <xdr:rowOff>139700</xdr:rowOff>
    </xdr:from>
    <xdr:to>
      <xdr:col>90</xdr:col>
      <xdr:colOff>186267</xdr:colOff>
      <xdr:row>37</xdr:row>
      <xdr:rowOff>38100</xdr:rowOff>
    </xdr:to>
    <xdr:graphicFrame macro="">
      <xdr:nvGraphicFramePr>
        <xdr:cNvPr id="61" name="Chart 60">
          <a:extLst>
            <a:ext uri="{FF2B5EF4-FFF2-40B4-BE49-F238E27FC236}">
              <a16:creationId xmlns:a16="http://schemas.microsoft.com/office/drawing/2014/main" id="{A17E756D-59DE-C449-93E1-8D5D7F708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83</xdr:col>
      <xdr:colOff>186266</xdr:colOff>
      <xdr:row>33</xdr:row>
      <xdr:rowOff>1</xdr:rowOff>
    </xdr:from>
    <xdr:to>
      <xdr:col>84</xdr:col>
      <xdr:colOff>474132</xdr:colOff>
      <xdr:row>34</xdr:row>
      <xdr:rowOff>169334</xdr:rowOff>
    </xdr:to>
    <xdr:sp macro="" textlink="">
      <xdr:nvSpPr>
        <xdr:cNvPr id="76" name="Oval Callout 75">
          <a:extLst>
            <a:ext uri="{FF2B5EF4-FFF2-40B4-BE49-F238E27FC236}">
              <a16:creationId xmlns:a16="http://schemas.microsoft.com/office/drawing/2014/main" id="{361D6A82-7658-14D1-7F6B-4AA4AE72BD05}"/>
            </a:ext>
          </a:extLst>
        </xdr:cNvPr>
        <xdr:cNvSpPr/>
      </xdr:nvSpPr>
      <xdr:spPr>
        <a:xfrm>
          <a:off x="74303466" y="7823201"/>
          <a:ext cx="1236133" cy="406400"/>
        </a:xfrm>
        <a:prstGeom prst="wedgeEllipseCallou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EGG</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0.62875</cdr:x>
      <cdr:y>0.19807</cdr:y>
    </cdr:from>
    <cdr:to>
      <cdr:x>0.91203</cdr:x>
      <cdr:y>0.35346</cdr:y>
    </cdr:to>
    <cdr:sp macro="" textlink="">
      <cdr:nvSpPr>
        <cdr:cNvPr id="2" name="Terminator 1">
          <a:extLst xmlns:a="http://schemas.openxmlformats.org/drawingml/2006/main">
            <a:ext uri="{FF2B5EF4-FFF2-40B4-BE49-F238E27FC236}">
              <a16:creationId xmlns:a16="http://schemas.microsoft.com/office/drawing/2014/main" id="{B4442D52-B517-AEE5-3C91-953CA96686C8}"/>
            </a:ext>
          </a:extLst>
        </cdr:cNvPr>
        <cdr:cNvSpPr/>
      </cdr:nvSpPr>
      <cdr:spPr>
        <a:xfrm xmlns:a="http://schemas.openxmlformats.org/drawingml/2006/main">
          <a:off x="4047922" y="531327"/>
          <a:ext cx="1823803" cy="416845"/>
        </a:xfrm>
        <a:prstGeom xmlns:a="http://schemas.openxmlformats.org/drawingml/2006/main" prst="flowChartTerminator">
          <a:avLst/>
        </a:prstGeom>
      </cdr:spPr>
      <cdr:style>
        <a:lnRef xmlns:a="http://schemas.openxmlformats.org/drawingml/2006/main" idx="1">
          <a:schemeClr val="accent6"/>
        </a:lnRef>
        <a:fillRef xmlns:a="http://schemas.openxmlformats.org/drawingml/2006/main" idx="3">
          <a:schemeClr val="accent6"/>
        </a:fillRef>
        <a:effectRef xmlns:a="http://schemas.openxmlformats.org/drawingml/2006/main" idx="2">
          <a:schemeClr val="accent6"/>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GB" sz="1600" b="1">
              <a:solidFill>
                <a:schemeClr val="tx1"/>
              </a:solidFill>
            </a:rPr>
            <a:t>After Covid</a:t>
          </a:r>
        </a:p>
      </cdr:txBody>
    </cdr:sp>
  </cdr:relSizeAnchor>
  <cdr:relSizeAnchor xmlns:cdr="http://schemas.openxmlformats.org/drawingml/2006/chartDrawing">
    <cdr:from>
      <cdr:x>0.01517</cdr:x>
      <cdr:y>0.37277</cdr:y>
    </cdr:from>
    <cdr:to>
      <cdr:x>0.25482</cdr:x>
      <cdr:y>0.52817</cdr:y>
    </cdr:to>
    <cdr:sp macro="" textlink="">
      <cdr:nvSpPr>
        <cdr:cNvPr id="3" name="Terminator 2">
          <a:extLst xmlns:a="http://schemas.openxmlformats.org/drawingml/2006/main">
            <a:ext uri="{FF2B5EF4-FFF2-40B4-BE49-F238E27FC236}">
              <a16:creationId xmlns:a16="http://schemas.microsoft.com/office/drawing/2014/main" id="{1DA46CF4-2B3B-7D4A-BC6D-D788B34D44DD}"/>
            </a:ext>
          </a:extLst>
        </cdr:cNvPr>
        <cdr:cNvSpPr/>
      </cdr:nvSpPr>
      <cdr:spPr>
        <a:xfrm xmlns:a="http://schemas.openxmlformats.org/drawingml/2006/main">
          <a:off x="97665" y="999969"/>
          <a:ext cx="1542910" cy="416845"/>
        </a:xfrm>
        <a:prstGeom xmlns:a="http://schemas.openxmlformats.org/drawingml/2006/main" prst="flowChartTerminator">
          <a:avLst/>
        </a:prstGeom>
      </cdr:spPr>
      <cdr:style>
        <a:lnRef xmlns:a="http://schemas.openxmlformats.org/drawingml/2006/main" idx="1">
          <a:schemeClr val="accent6"/>
        </a:lnRef>
        <a:fillRef xmlns:a="http://schemas.openxmlformats.org/drawingml/2006/main" idx="3">
          <a:schemeClr val="accent6"/>
        </a:fillRef>
        <a:effectRef xmlns:a="http://schemas.openxmlformats.org/drawingml/2006/main" idx="2">
          <a:schemeClr val="accent6"/>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GB" sz="1600" b="1">
              <a:solidFill>
                <a:schemeClr val="tx1"/>
              </a:solidFill>
            </a:rPr>
            <a:t>Before Covid</a:t>
          </a:r>
        </a:p>
      </cdr:txBody>
    </cdr:sp>
  </cdr:relSizeAnchor>
</c:userShapes>
</file>

<file path=xl/drawings/drawing5.xml><?xml version="1.0" encoding="utf-8"?>
<c:userShapes xmlns:c="http://schemas.openxmlformats.org/drawingml/2006/chart">
  <cdr:relSizeAnchor xmlns:cdr="http://schemas.openxmlformats.org/drawingml/2006/chartDrawing">
    <cdr:from>
      <cdr:x>0.69072</cdr:x>
      <cdr:y>0.01852</cdr:y>
    </cdr:from>
    <cdr:to>
      <cdr:x>0.96134</cdr:x>
      <cdr:y>0.18518</cdr:y>
    </cdr:to>
    <cdr:sp macro="" textlink="">
      <cdr:nvSpPr>
        <cdr:cNvPr id="2" name="Rounded Rectangular Callout 1">
          <a:extLst xmlns:a="http://schemas.openxmlformats.org/drawingml/2006/main">
            <a:ext uri="{FF2B5EF4-FFF2-40B4-BE49-F238E27FC236}">
              <a16:creationId xmlns:a16="http://schemas.microsoft.com/office/drawing/2014/main" id="{35896491-5C74-9DFF-1E02-4FF0FCA27C1E}"/>
            </a:ext>
          </a:extLst>
        </cdr:cNvPr>
        <cdr:cNvSpPr/>
      </cdr:nvSpPr>
      <cdr:spPr>
        <a:xfrm xmlns:a="http://schemas.openxmlformats.org/drawingml/2006/main">
          <a:off x="4538134" y="50800"/>
          <a:ext cx="1778001" cy="457199"/>
        </a:xfrm>
        <a:prstGeom xmlns:a="http://schemas.openxmlformats.org/drawingml/2006/main" prst="wedgeRoundRectCallout">
          <a:avLst>
            <a:gd name="adj1" fmla="val -37976"/>
            <a:gd name="adj2" fmla="val 101894"/>
            <a:gd name="adj3" fmla="val 16667"/>
          </a:avLst>
        </a:prstGeom>
        <a:solidFill xmlns:a="http://schemas.openxmlformats.org/drawingml/2006/main">
          <a:srgbClr val="FFFF00"/>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GB" sz="2000" b="1">
              <a:solidFill>
                <a:srgbClr val="002060"/>
              </a:solidFill>
            </a:rPr>
            <a:t>Transport</a:t>
          </a:r>
        </a:p>
      </cdr:txBody>
    </cdr:sp>
  </cdr:relSizeAnchor>
</c:userShapes>
</file>

<file path=xl/drawings/drawing6.xml><?xml version="1.0" encoding="utf-8"?>
<xdr:wsDr xmlns:xdr="http://schemas.openxmlformats.org/drawingml/2006/spreadsheetDrawing" xmlns:a="http://schemas.openxmlformats.org/drawingml/2006/main">
  <xdr:twoCellAnchor>
    <xdr:from>
      <xdr:col>9</xdr:col>
      <xdr:colOff>292100</xdr:colOff>
      <xdr:row>7</xdr:row>
      <xdr:rowOff>215900</xdr:rowOff>
    </xdr:from>
    <xdr:to>
      <xdr:col>16</xdr:col>
      <xdr:colOff>863600</xdr:colOff>
      <xdr:row>20</xdr:row>
      <xdr:rowOff>76200</xdr:rowOff>
    </xdr:to>
    <xdr:graphicFrame macro="">
      <xdr:nvGraphicFramePr>
        <xdr:cNvPr id="4" name="Chart 3">
          <a:extLst>
            <a:ext uri="{FF2B5EF4-FFF2-40B4-BE49-F238E27FC236}">
              <a16:creationId xmlns:a16="http://schemas.microsoft.com/office/drawing/2014/main" id="{EE7D522A-1DB9-0585-97CD-2FC7880F0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215900</xdr:colOff>
      <xdr:row>25</xdr:row>
      <xdr:rowOff>12700</xdr:rowOff>
    </xdr:from>
    <xdr:to>
      <xdr:col>8</xdr:col>
      <xdr:colOff>723900</xdr:colOff>
      <xdr:row>28</xdr:row>
      <xdr:rowOff>50800</xdr:rowOff>
    </xdr:to>
    <xdr:sp macro="" textlink="">
      <xdr:nvSpPr>
        <xdr:cNvPr id="5" name="Left Arrow 4">
          <a:extLst>
            <a:ext uri="{FF2B5EF4-FFF2-40B4-BE49-F238E27FC236}">
              <a16:creationId xmlns:a16="http://schemas.microsoft.com/office/drawing/2014/main" id="{CEB28C54-48FC-B58B-BF9E-924198BB21CB}"/>
            </a:ext>
          </a:extLst>
        </xdr:cNvPr>
        <xdr:cNvSpPr/>
      </xdr:nvSpPr>
      <xdr:spPr>
        <a:xfrm>
          <a:off x="4025900" y="5803900"/>
          <a:ext cx="2413000" cy="7620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241300</xdr:colOff>
      <xdr:row>17</xdr:row>
      <xdr:rowOff>114300</xdr:rowOff>
    </xdr:from>
    <xdr:to>
      <xdr:col>15</xdr:col>
      <xdr:colOff>787400</xdr:colOff>
      <xdr:row>18</xdr:row>
      <xdr:rowOff>190500</xdr:rowOff>
    </xdr:to>
    <xdr:sp macro="" textlink="">
      <xdr:nvSpPr>
        <xdr:cNvPr id="6" name="Down Arrow 5">
          <a:extLst>
            <a:ext uri="{FF2B5EF4-FFF2-40B4-BE49-F238E27FC236}">
              <a16:creationId xmlns:a16="http://schemas.microsoft.com/office/drawing/2014/main" id="{D69CE175-086F-5E1F-364B-15C15FBB856C}"/>
            </a:ext>
          </a:extLst>
        </xdr:cNvPr>
        <xdr:cNvSpPr/>
      </xdr:nvSpPr>
      <xdr:spPr>
        <a:xfrm>
          <a:off x="14528800" y="4216400"/>
          <a:ext cx="546100" cy="3175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30</xdr:col>
      <xdr:colOff>592665</xdr:colOff>
      <xdr:row>16</xdr:row>
      <xdr:rowOff>101600</xdr:rowOff>
    </xdr:from>
    <xdr:to>
      <xdr:col>41</xdr:col>
      <xdr:colOff>304801</xdr:colOff>
      <xdr:row>37</xdr:row>
      <xdr:rowOff>101600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DADF77B-F766-9EF2-0A70-467C49C70D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853465" y="3759200"/>
              <a:ext cx="10441096" cy="4800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952500</xdr:colOff>
      <xdr:row>0</xdr:row>
      <xdr:rowOff>0</xdr:rowOff>
    </xdr:from>
    <xdr:to>
      <xdr:col>31</xdr:col>
      <xdr:colOff>533400</xdr:colOff>
      <xdr:row>14</xdr:row>
      <xdr:rowOff>241300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2BFC18E-430B-393C-B043-73E7993963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385780" y="0"/>
              <a:ext cx="7383780" cy="3426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9</xdr:col>
      <xdr:colOff>114300</xdr:colOff>
      <xdr:row>10</xdr:row>
      <xdr:rowOff>165100</xdr:rowOff>
    </xdr:from>
    <xdr:to>
      <xdr:col>9</xdr:col>
      <xdr:colOff>889000</xdr:colOff>
      <xdr:row>12</xdr:row>
      <xdr:rowOff>114300</xdr:rowOff>
    </xdr:to>
    <xdr:sp macro="" textlink="">
      <xdr:nvSpPr>
        <xdr:cNvPr id="5" name="Right Arrow 4">
          <a:extLst>
            <a:ext uri="{FF2B5EF4-FFF2-40B4-BE49-F238E27FC236}">
              <a16:creationId xmlns:a16="http://schemas.microsoft.com/office/drawing/2014/main" id="{964D0722-D807-9C26-57B5-214050CADAC1}"/>
            </a:ext>
          </a:extLst>
        </xdr:cNvPr>
        <xdr:cNvSpPr/>
      </xdr:nvSpPr>
      <xdr:spPr>
        <a:xfrm>
          <a:off x="8902700" y="2578100"/>
          <a:ext cx="774700" cy="4318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38100</xdr:colOff>
      <xdr:row>1</xdr:row>
      <xdr:rowOff>12700</xdr:rowOff>
    </xdr:from>
    <xdr:to>
      <xdr:col>5</xdr:col>
      <xdr:colOff>1243556</xdr:colOff>
      <xdr:row>1</xdr:row>
      <xdr:rowOff>2778797</xdr:rowOff>
    </xdr:to>
    <xdr:pic>
      <xdr:nvPicPr>
        <xdr:cNvPr id="2" name="Picture 1">
          <a:extLst>
            <a:ext uri="{FF2B5EF4-FFF2-40B4-BE49-F238E27FC236}">
              <a16:creationId xmlns:a16="http://schemas.microsoft.com/office/drawing/2014/main" id="{D52BB7CB-5303-644E-ADAD-3701FFD3C1DB}"/>
            </a:ext>
          </a:extLst>
        </xdr:cNvPr>
        <xdr:cNvPicPr>
          <a:picLocks noChangeAspect="1"/>
        </xdr:cNvPicPr>
      </xdr:nvPicPr>
      <xdr:blipFill>
        <a:blip xmlns:r="http://schemas.openxmlformats.org/officeDocument/2006/relationships" r:embed="rId1"/>
        <a:stretch>
          <a:fillRect/>
        </a:stretch>
      </xdr:blipFill>
      <xdr:spPr>
        <a:xfrm>
          <a:off x="990600" y="254000"/>
          <a:ext cx="7745695" cy="2766097"/>
        </a:xfrm>
        <a:prstGeom prst="rect">
          <a:avLst/>
        </a:prstGeom>
      </xdr:spPr>
    </xdr:pic>
    <xdr:clientData/>
  </xdr:twoCellAnchor>
  <xdr:twoCellAnchor>
    <xdr:from>
      <xdr:col>10</xdr:col>
      <xdr:colOff>266700</xdr:colOff>
      <xdr:row>1</xdr:row>
      <xdr:rowOff>2667000</xdr:rowOff>
    </xdr:from>
    <xdr:to>
      <xdr:col>19</xdr:col>
      <xdr:colOff>889000</xdr:colOff>
      <xdr:row>22</xdr:row>
      <xdr:rowOff>38100</xdr:rowOff>
    </xdr:to>
    <xdr:graphicFrame macro="">
      <xdr:nvGraphicFramePr>
        <xdr:cNvPr id="3" name="Chart 2">
          <a:extLst>
            <a:ext uri="{FF2B5EF4-FFF2-40B4-BE49-F238E27FC236}">
              <a16:creationId xmlns:a16="http://schemas.microsoft.com/office/drawing/2014/main" id="{7A0FE997-B4EB-F6D2-AC89-0759483E8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647700</xdr:colOff>
      <xdr:row>23</xdr:row>
      <xdr:rowOff>101600</xdr:rowOff>
    </xdr:from>
    <xdr:to>
      <xdr:col>12</xdr:col>
      <xdr:colOff>533400</xdr:colOff>
      <xdr:row>45</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F96021F-BD4E-09AE-7DD2-F78408776B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23060" y="7957820"/>
              <a:ext cx="19629120" cy="508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520700</xdr:colOff>
      <xdr:row>105</xdr:row>
      <xdr:rowOff>88900</xdr:rowOff>
    </xdr:from>
    <xdr:to>
      <xdr:col>13</xdr:col>
      <xdr:colOff>482600</xdr:colOff>
      <xdr:row>130</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98047C9-1815-DBDA-97E6-62C4A5D0DD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397500" y="26713180"/>
              <a:ext cx="18531840" cy="5808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166557</xdr:colOff>
      <xdr:row>102</xdr:row>
      <xdr:rowOff>54547</xdr:rowOff>
    </xdr:from>
    <xdr:to>
      <xdr:col>42</xdr:col>
      <xdr:colOff>584200</xdr:colOff>
      <xdr:row>129</xdr:row>
      <xdr:rowOff>127000</xdr:rowOff>
    </xdr:to>
    <xdr:graphicFrame macro="">
      <xdr:nvGraphicFramePr>
        <xdr:cNvPr id="7" name="Chart 6">
          <a:extLst>
            <a:ext uri="{FF2B5EF4-FFF2-40B4-BE49-F238E27FC236}">
              <a16:creationId xmlns:a16="http://schemas.microsoft.com/office/drawing/2014/main" id="{E969D8E3-1CB0-B912-A334-D3106E3E4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635000</xdr:colOff>
      <xdr:row>109</xdr:row>
      <xdr:rowOff>-1</xdr:rowOff>
    </xdr:from>
    <xdr:to>
      <xdr:col>8</xdr:col>
      <xdr:colOff>431800</xdr:colOff>
      <xdr:row>120</xdr:row>
      <xdr:rowOff>186266</xdr:rowOff>
    </xdr:to>
    <xdr:sp macro="" textlink="">
      <xdr:nvSpPr>
        <xdr:cNvPr id="6" name="Frame 5">
          <a:extLst>
            <a:ext uri="{FF2B5EF4-FFF2-40B4-BE49-F238E27FC236}">
              <a16:creationId xmlns:a16="http://schemas.microsoft.com/office/drawing/2014/main" id="{8E7EAF0D-A7A6-58A1-C0FE-13E74DEC3715}"/>
            </a:ext>
          </a:extLst>
        </xdr:cNvPr>
        <xdr:cNvSpPr/>
      </xdr:nvSpPr>
      <xdr:spPr>
        <a:xfrm>
          <a:off x="11531600" y="30276799"/>
          <a:ext cx="1447800" cy="2980267"/>
        </a:xfrm>
        <a:prstGeom prst="frame">
          <a:avLst>
            <a:gd name="adj1" fmla="val 7305"/>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xdr:col>
      <xdr:colOff>952500</xdr:colOff>
      <xdr:row>121</xdr:row>
      <xdr:rowOff>173567</xdr:rowOff>
    </xdr:from>
    <xdr:to>
      <xdr:col>4</xdr:col>
      <xdr:colOff>630767</xdr:colOff>
      <xdr:row>129</xdr:row>
      <xdr:rowOff>84667</xdr:rowOff>
    </xdr:to>
    <xdr:sp macro="" textlink="">
      <xdr:nvSpPr>
        <xdr:cNvPr id="8" name="Frame 7">
          <a:extLst>
            <a:ext uri="{FF2B5EF4-FFF2-40B4-BE49-F238E27FC236}">
              <a16:creationId xmlns:a16="http://schemas.microsoft.com/office/drawing/2014/main" id="{746FC319-629A-0541-8D96-660CC6FDC716}"/>
            </a:ext>
          </a:extLst>
        </xdr:cNvPr>
        <xdr:cNvSpPr/>
      </xdr:nvSpPr>
      <xdr:spPr>
        <a:xfrm>
          <a:off x="5727700" y="33498367"/>
          <a:ext cx="1481667" cy="1943100"/>
        </a:xfrm>
        <a:prstGeom prst="frame">
          <a:avLst>
            <a:gd name="adj1" fmla="val 7305"/>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xdr:col>
      <xdr:colOff>685800</xdr:colOff>
      <xdr:row>26</xdr:row>
      <xdr:rowOff>25400</xdr:rowOff>
    </xdr:from>
    <xdr:to>
      <xdr:col>6</xdr:col>
      <xdr:colOff>228600</xdr:colOff>
      <xdr:row>47</xdr:row>
      <xdr:rowOff>50800</xdr:rowOff>
    </xdr:to>
    <xdr:sp macro="" textlink="">
      <xdr:nvSpPr>
        <xdr:cNvPr id="10" name="Frame 9">
          <a:extLst>
            <a:ext uri="{FF2B5EF4-FFF2-40B4-BE49-F238E27FC236}">
              <a16:creationId xmlns:a16="http://schemas.microsoft.com/office/drawing/2014/main" id="{D714B1E8-3D26-C7F8-6D6F-B37B007EF23B}"/>
            </a:ext>
          </a:extLst>
        </xdr:cNvPr>
        <xdr:cNvSpPr/>
      </xdr:nvSpPr>
      <xdr:spPr>
        <a:xfrm>
          <a:off x="7823200" y="9220200"/>
          <a:ext cx="1600200" cy="5359400"/>
        </a:xfrm>
        <a:prstGeom prst="frame">
          <a:avLst>
            <a:gd name="adj1" fmla="val 9615"/>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xdr:col>
      <xdr:colOff>1066800</xdr:colOff>
      <xdr:row>37</xdr:row>
      <xdr:rowOff>152400</xdr:rowOff>
    </xdr:from>
    <xdr:to>
      <xdr:col>2</xdr:col>
      <xdr:colOff>1371600</xdr:colOff>
      <xdr:row>46</xdr:row>
      <xdr:rowOff>177800</xdr:rowOff>
    </xdr:to>
    <xdr:sp macro="" textlink="">
      <xdr:nvSpPr>
        <xdr:cNvPr id="11" name="Frame 10">
          <a:extLst>
            <a:ext uri="{FF2B5EF4-FFF2-40B4-BE49-F238E27FC236}">
              <a16:creationId xmlns:a16="http://schemas.microsoft.com/office/drawing/2014/main" id="{E167751C-8FDF-E444-A723-BCE95438584D}"/>
            </a:ext>
          </a:extLst>
        </xdr:cNvPr>
        <xdr:cNvSpPr/>
      </xdr:nvSpPr>
      <xdr:spPr>
        <a:xfrm>
          <a:off x="2032000" y="12141200"/>
          <a:ext cx="1600200" cy="2311400"/>
        </a:xfrm>
        <a:prstGeom prst="frame">
          <a:avLst>
            <a:gd name="adj1" fmla="val 9615"/>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48.923021527778" createdVersion="8" refreshedVersion="8" minRefreshableVersion="3" recordCount="372" xr:uid="{6CCA08B5-096C-FB4C-A475-EA5D4E65823C}">
  <cacheSource type="worksheet">
    <worksheetSource ref="A1:AG373" sheet="Main Data"/>
  </cacheSource>
  <cacheFields count="33">
    <cacheField name="Sector" numFmtId="0">
      <sharedItems count="3">
        <s v="Rural"/>
        <s v="Urban"/>
        <s v="Rural+Urban"/>
      </sharedItems>
    </cacheField>
    <cacheField name="Year" numFmtId="0">
      <sharedItems count="11">
        <s v="2013"/>
        <s v="2014"/>
        <s v="2015"/>
        <s v="2016"/>
        <s v="2017"/>
        <s v="2018"/>
        <s v="2019"/>
        <s v="2020"/>
        <s v="2021"/>
        <s v="2022"/>
        <s v="2023"/>
      </sharedItems>
    </cacheField>
    <cacheField name="Month" numFmtId="0">
      <sharedItems count="14">
        <s v="January"/>
        <s v="February"/>
        <s v="March"/>
        <s v="April"/>
        <s v="May"/>
        <s v="June"/>
        <s v="July"/>
        <s v="August"/>
        <s v="September"/>
        <s v="October"/>
        <s v="November "/>
        <s v="November"/>
        <s v="December"/>
        <s v="Marcrh"/>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Sum food" numFmtId="0">
      <sharedItems containsSemiMixedTypes="0" containsString="0" containsNumber="1" minValue="1266.1999999999998" maxValue="2152"/>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SUM CF" numFmtId="0">
      <sharedItems containsSemiMixedTypes="0" containsString="0" containsNumber="1" minValue="210.9" maxValue="379.1"/>
    </cacheField>
    <cacheField name="Housing" numFmtId="0">
      <sharedItems containsSemiMixedTypes="0" containsString="0" containsNumber="1" minValue="100.3" maxValue="175.6"/>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na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MM" numFmtId="0">
      <sharedItems containsSemiMixedTypes="0" containsString="0" containsNumber="1" minValue="622.79999999999995" maxValue="1076.3"/>
    </cacheField>
    <cacheField name="General index" numFmtId="0">
      <sharedItems containsSemiMixedTypes="0" containsString="0" containsNumber="1" minValue="104" maxValue="17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52.761949884261" createdVersion="8" refreshedVersion="8" minRefreshableVersion="3" recordCount="372" xr:uid="{34F50C4C-C281-9441-B01F-4FB252A0B7DE}">
  <cacheSource type="worksheet">
    <worksheetSource ref="A1:AH373" sheet="Main Data"/>
  </cacheSource>
  <cacheFields count="34">
    <cacheField name="Sector" numFmtId="0">
      <sharedItems count="3">
        <s v="Rural"/>
        <s v="Urban"/>
        <s v="Rural+Urban"/>
      </sharedItems>
    </cacheField>
    <cacheField name="Year" numFmtId="0">
      <sharedItems count="11">
        <s v="2013"/>
        <s v="2014"/>
        <s v="2015"/>
        <s v="2016"/>
        <s v="2017"/>
        <s v="2018"/>
        <s v="2019"/>
        <s v="2020"/>
        <s v="2021"/>
        <s v="2022"/>
        <s v="2023"/>
      </sharedItems>
    </cacheField>
    <cacheField name="Month" numFmtId="0">
      <sharedItems count="13">
        <s v="January"/>
        <s v="February"/>
        <s v="March"/>
        <s v="April"/>
        <s v="May"/>
        <s v="June"/>
        <s v="July"/>
        <s v="August"/>
        <s v="September"/>
        <s v="October"/>
        <s v="November "/>
        <s v="November"/>
        <s v="December"/>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Sum food" numFmtId="0">
      <sharedItems containsSemiMixedTypes="0" containsString="0" containsNumber="1" minValue="1266.1999999999998" maxValue="2152"/>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SUM CF" numFmtId="0">
      <sharedItems containsSemiMixedTypes="0" containsString="0" containsNumber="1" minValue="210.9" maxValue="379.1"/>
    </cacheField>
    <cacheField name="Housing" numFmtId="0">
      <sharedItems containsSemiMixedTypes="0" containsString="0" containsNumber="1" minValue="100.3" maxValue="175.6"/>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na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MM" numFmtId="0">
      <sharedItems containsSemiMixedTypes="0" containsString="0" containsNumber="1" minValue="622.79999999999995" maxValue="1076.3"/>
    </cacheField>
    <cacheField name="General index" numFmtId="0">
      <sharedItems containsSemiMixedTypes="0" containsString="0" containsNumber="1" minValue="104" maxValue="179.8"/>
    </cacheField>
    <cacheField name="Year month" numFmtId="0">
      <sharedItems count="252">
        <s v="January-2013"/>
        <s v="February-2013"/>
        <s v="March-2013"/>
        <s v="April-2013"/>
        <s v="May-2013"/>
        <s v="June-2013"/>
        <s v="July-2013"/>
        <s v="August-2013"/>
        <s v="September-2013"/>
        <s v="October-2013"/>
        <s v="November -2013"/>
        <s v="November-2013"/>
        <s v="December-2013"/>
        <s v="January-2014"/>
        <s v="February-2014"/>
        <s v="March-2014"/>
        <s v="April-2014"/>
        <s v="May-2014"/>
        <s v="June-2014"/>
        <s v="July-2014"/>
        <s v="August-2014"/>
        <s v="September-2014"/>
        <s v="October-2014"/>
        <s v="November-2014"/>
        <s v="December-2014"/>
        <s v="January-2015"/>
        <s v="February-2015"/>
        <s v="March-2015"/>
        <s v="April-2015"/>
        <s v="May-2015"/>
        <s v="June-2015"/>
        <s v="July-2015"/>
        <s v="August-2015"/>
        <s v="September-2015"/>
        <s v="October-2015"/>
        <s v="November-2015"/>
        <s v="December-2015"/>
        <s v="January-2016"/>
        <s v="February-2016"/>
        <s v="March-2016"/>
        <s v="April-2016"/>
        <s v="May-2016"/>
        <s v="June-2016"/>
        <s v="July-2016"/>
        <s v="August-2016"/>
        <s v="September-2016"/>
        <s v="October-2016"/>
        <s v="November-2016"/>
        <s v="December-2016"/>
        <s v="January-2017"/>
        <s v="February-2017"/>
        <s v="March-2017"/>
        <s v="April-2017"/>
        <s v="May-2017"/>
        <s v="June-2017"/>
        <s v="July-2017"/>
        <s v="August-2017"/>
        <s v="September-2017"/>
        <s v="October-2017"/>
        <s v="November-2017"/>
        <s v="December-2017"/>
        <s v="January-2018"/>
        <s v="February-2018"/>
        <s v="March-2018"/>
        <s v="April-2018"/>
        <s v="May-2018"/>
        <s v="June-2018"/>
        <s v="July-2018"/>
        <s v="August-2018"/>
        <s v="September-2018"/>
        <s v="October-2018"/>
        <s v="November-2018"/>
        <s v="December-2018"/>
        <s v="January-2019"/>
        <s v="February-2019"/>
        <s v="March-2019"/>
        <s v="May-2019"/>
        <s v="June-2019"/>
        <s v="July-2019"/>
        <s v="August-2019"/>
        <s v="September-2019"/>
        <s v="October-2019"/>
        <s v="November-2019"/>
        <s v="December-2019"/>
        <s v="January-2020"/>
        <s v="February-2020"/>
        <s v="March-2020"/>
        <s v="April-2020"/>
        <s v="May-2020"/>
        <s v="June-2020"/>
        <s v="July-2020"/>
        <s v="August-2020"/>
        <s v="September-2020"/>
        <s v="October-2020"/>
        <s v="November-2020"/>
        <s v="December-2020"/>
        <s v="January-2021"/>
        <s v="February-2021"/>
        <s v="March-2021"/>
        <s v="April-2021"/>
        <s v="May-2021"/>
        <s v="June-2021"/>
        <s v="July-2021"/>
        <s v="August-2021"/>
        <s v="September-2021"/>
        <s v="October-2021"/>
        <s v="November-2021"/>
        <s v="December-2021"/>
        <s v="January-2022"/>
        <s v="February-2022"/>
        <s v="March-2022"/>
        <s v="April-2022"/>
        <s v="May-2022"/>
        <s v="June-2022"/>
        <s v="July-2022"/>
        <s v="August-2022"/>
        <s v="September-2022"/>
        <s v="October-2022"/>
        <s v="November-2022"/>
        <s v="December-2022"/>
        <s v="January-2023"/>
        <s v="February-2023"/>
        <s v="March-2023"/>
        <s v="April-2023"/>
        <s v="May-2023"/>
        <s v="Marcrh-2014" u="1"/>
        <s v="2013-January" u="1"/>
        <s v="2013-February" u="1"/>
        <s v="2013-March" u="1"/>
        <s v="2013-April" u="1"/>
        <s v="2013-May" u="1"/>
        <s v="2013-June" u="1"/>
        <s v="2013-July" u="1"/>
        <s v="2013-August" u="1"/>
        <s v="2013-September" u="1"/>
        <s v="2013-October" u="1"/>
        <s v="2013-November " u="1"/>
        <s v="2013-November" u="1"/>
        <s v="2013-December" u="1"/>
        <s v="2014-January" u="1"/>
        <s v="2014-February" u="1"/>
        <s v="2014-March" u="1"/>
        <s v="2014-Marcrh" u="1"/>
        <s v="2014-April" u="1"/>
        <s v="2014-May" u="1"/>
        <s v="2014-June" u="1"/>
        <s v="2014-July" u="1"/>
        <s v="2014-August" u="1"/>
        <s v="2014-September" u="1"/>
        <s v="2014-October" u="1"/>
        <s v="2014-November" u="1"/>
        <s v="2014-December" u="1"/>
        <s v="2015-January" u="1"/>
        <s v="2015-February" u="1"/>
        <s v="2015-March" u="1"/>
        <s v="2015-April" u="1"/>
        <s v="2015-May" u="1"/>
        <s v="2015-June" u="1"/>
        <s v="2015-July" u="1"/>
        <s v="2015-August" u="1"/>
        <s v="2015-September" u="1"/>
        <s v="2015-October" u="1"/>
        <s v="2015-November" u="1"/>
        <s v="2015-December" u="1"/>
        <s v="2016-January" u="1"/>
        <s v="2016-February" u="1"/>
        <s v="2016-March" u="1"/>
        <s v="2016-April" u="1"/>
        <s v="2016-May" u="1"/>
        <s v="2016-June" u="1"/>
        <s v="2016-July" u="1"/>
        <s v="2016-August" u="1"/>
        <s v="2016-September" u="1"/>
        <s v="2016-October" u="1"/>
        <s v="2016-November" u="1"/>
        <s v="2016-December" u="1"/>
        <s v="2017-January" u="1"/>
        <s v="2017-February" u="1"/>
        <s v="2017-March" u="1"/>
        <s v="2017-April" u="1"/>
        <s v="2017-May" u="1"/>
        <s v="2017-June" u="1"/>
        <s v="2017-July" u="1"/>
        <s v="2017-August" u="1"/>
        <s v="2017-September" u="1"/>
        <s v="2017-October" u="1"/>
        <s v="2017-November" u="1"/>
        <s v="2017-December" u="1"/>
        <s v="2018-January" u="1"/>
        <s v="2018-February" u="1"/>
        <s v="2018-March" u="1"/>
        <s v="2018-April" u="1"/>
        <s v="2018-May" u="1"/>
        <s v="2018-June" u="1"/>
        <s v="2018-July" u="1"/>
        <s v="2018-August" u="1"/>
        <s v="2018-September" u="1"/>
        <s v="2018-October" u="1"/>
        <s v="2018-November" u="1"/>
        <s v="2018-December" u="1"/>
        <s v="2019-January" u="1"/>
        <s v="2019-February" u="1"/>
        <s v="2019-March" u="1"/>
        <s v="2019-May" u="1"/>
        <s v="2019-June" u="1"/>
        <s v="2019-July" u="1"/>
        <s v="2019-August" u="1"/>
        <s v="2019-September" u="1"/>
        <s v="2019-October" u="1"/>
        <s v="2019-November" u="1"/>
        <s v="2019-December" u="1"/>
        <s v="2020-January" u="1"/>
        <s v="2020-February" u="1"/>
        <s v="2020-March" u="1"/>
        <s v="2020-April" u="1"/>
        <s v="2020-May" u="1"/>
        <s v="2020-June" u="1"/>
        <s v="2020-July" u="1"/>
        <s v="2020-August" u="1"/>
        <s v="2020-September" u="1"/>
        <s v="2020-October" u="1"/>
        <s v="2020-November" u="1"/>
        <s v="2020-December" u="1"/>
        <s v="2021-January" u="1"/>
        <s v="2021-February" u="1"/>
        <s v="2021-March" u="1"/>
        <s v="2021-April" u="1"/>
        <s v="2021-May" u="1"/>
        <s v="2021-June" u="1"/>
        <s v="2021-July" u="1"/>
        <s v="2021-August" u="1"/>
        <s v="2021-September" u="1"/>
        <s v="2021-October" u="1"/>
        <s v="2021-November" u="1"/>
        <s v="2021-December" u="1"/>
        <s v="2022-January" u="1"/>
        <s v="2022-February" u="1"/>
        <s v="2022-March" u="1"/>
        <s v="2022-April" u="1"/>
        <s v="2022-May" u="1"/>
        <s v="2022-June" u="1"/>
        <s v="2022-July" u="1"/>
        <s v="2022-August" u="1"/>
        <s v="2022-September" u="1"/>
        <s v="2022-October" u="1"/>
        <s v="2022-November" u="1"/>
        <s v="2022-December" u="1"/>
        <s v="2023-January" u="1"/>
        <s v="2023-February" u="1"/>
        <s v="2023-March" u="1"/>
        <s v="2023-April" u="1"/>
        <s v="2023-May" u="1"/>
      </sharedItems>
    </cacheField>
  </cacheFields>
  <extLst>
    <ext xmlns:x14="http://schemas.microsoft.com/office/spreadsheetml/2009/9/main" uri="{725AE2AE-9491-48be-B2B4-4EB974FC3084}">
      <x14:pivotCacheDefinition pivotCacheId="581264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266.1999999999998"/>
    <n v="105.1"/>
    <n v="106.5"/>
    <n v="105.8"/>
    <n v="106.4"/>
    <n v="212.3"/>
    <n v="105.6"/>
    <n v="105.5"/>
    <n v="104.8"/>
    <n v="104"/>
    <n v="103.3"/>
    <n v="103.4"/>
    <n v="103.8"/>
    <n v="104.7"/>
    <n v="104"/>
    <n v="624"/>
    <n v="105.1"/>
  </r>
  <r>
    <x v="1"/>
    <x v="0"/>
    <x v="0"/>
    <n v="110.5"/>
    <n v="109.1"/>
    <n v="113"/>
    <n v="103.6"/>
    <n v="103.4"/>
    <n v="102.3"/>
    <n v="102.9"/>
    <n v="105.8"/>
    <n v="105.1"/>
    <n v="101.8"/>
    <n v="105.1"/>
    <n v="107.9"/>
    <n v="105.9"/>
    <n v="1270.5"/>
    <n v="105.2"/>
    <n v="105.9"/>
    <n v="105"/>
    <n v="105.8"/>
    <n v="210.9"/>
    <n v="100.3"/>
    <n v="105.4"/>
    <n v="104.8"/>
    <n v="104.1"/>
    <n v="103.2"/>
    <n v="102.9"/>
    <n v="103.5"/>
    <n v="104.3"/>
    <n v="103.7"/>
    <n v="622.79999999999995"/>
    <n v="104"/>
  </r>
  <r>
    <x v="2"/>
    <x v="0"/>
    <x v="0"/>
    <n v="108.4"/>
    <n v="107.3"/>
    <n v="110"/>
    <n v="104.4"/>
    <n v="105.1"/>
    <n v="103.2"/>
    <n v="102.2"/>
    <n v="106"/>
    <n v="106.2"/>
    <n v="102.7"/>
    <n v="104.9"/>
    <n v="107.3"/>
    <n v="105.6"/>
    <n v="1267.7000000000003"/>
    <n v="105.1"/>
    <n v="106.3"/>
    <n v="105.5"/>
    <n v="106.2"/>
    <n v="211.8"/>
    <n v="100.3"/>
    <n v="105.5"/>
    <n v="104.8"/>
    <n v="104"/>
    <n v="103.2"/>
    <n v="103.1"/>
    <n v="103.6"/>
    <n v="104.5"/>
    <n v="103.9"/>
    <n v="623.20000000000005"/>
    <n v="104.6"/>
  </r>
  <r>
    <x v="0"/>
    <x v="0"/>
    <x v="1"/>
    <n v="109.2"/>
    <n v="108.7"/>
    <n v="110.2"/>
    <n v="105.4"/>
    <n v="106.7"/>
    <n v="104"/>
    <n v="102.4"/>
    <n v="105.9"/>
    <n v="105.7"/>
    <n v="103.1"/>
    <n v="105.1"/>
    <n v="107.7"/>
    <n v="106.3"/>
    <n v="1274.0999999999999"/>
    <n v="105.6"/>
    <n v="107.1"/>
    <n v="106.3"/>
    <n v="107"/>
    <n v="213.39999999999998"/>
    <n v="105.6"/>
    <n v="106.2"/>
    <n v="105.2"/>
    <n v="104.4"/>
    <n v="103.9"/>
    <n v="104"/>
    <n v="104.1"/>
    <n v="104.6"/>
    <n v="104.4"/>
    <n v="626.20000000000005"/>
    <n v="105.8"/>
  </r>
  <r>
    <x v="1"/>
    <x v="0"/>
    <x v="1"/>
    <n v="112.9"/>
    <n v="112.9"/>
    <n v="116.9"/>
    <n v="104"/>
    <n v="103.5"/>
    <n v="103.1"/>
    <n v="104.9"/>
    <n v="104.1"/>
    <n v="103.8"/>
    <n v="102.3"/>
    <n v="106"/>
    <n v="109"/>
    <n v="107.2"/>
    <n v="1283.4000000000001"/>
    <n v="106"/>
    <n v="106.6"/>
    <n v="105.5"/>
    <n v="106.4"/>
    <n v="212.1"/>
    <n v="100.4"/>
    <n v="105.7"/>
    <n v="105.2"/>
    <n v="104.7"/>
    <n v="104.4"/>
    <n v="103.3"/>
    <n v="103.7"/>
    <n v="104.3"/>
    <n v="104.3"/>
    <n v="625.6"/>
    <n v="104.7"/>
  </r>
  <r>
    <x v="2"/>
    <x v="0"/>
    <x v="1"/>
    <n v="110.4"/>
    <n v="110.2"/>
    <n v="112.8"/>
    <n v="104.9"/>
    <n v="105.5"/>
    <n v="103.6"/>
    <n v="103.2"/>
    <n v="105.3"/>
    <n v="105.1"/>
    <n v="102.8"/>
    <n v="105.5"/>
    <n v="108.3"/>
    <n v="106.6"/>
    <n v="1277.6000000000001"/>
    <n v="105.7"/>
    <n v="106.9"/>
    <n v="106"/>
    <n v="106.8"/>
    <n v="212.9"/>
    <n v="100.4"/>
    <n v="106"/>
    <n v="105.2"/>
    <n v="104.5"/>
    <n v="104.2"/>
    <n v="103.6"/>
    <n v="103.9"/>
    <n v="104.5"/>
    <n v="104.4"/>
    <n v="625.9"/>
    <n v="105.3"/>
  </r>
  <r>
    <x v="0"/>
    <x v="0"/>
    <x v="2"/>
    <n v="110.2"/>
    <n v="108.8"/>
    <n v="109.9"/>
    <n v="105.6"/>
    <n v="106.2"/>
    <n v="105.7"/>
    <n v="101.4"/>
    <n v="105.7"/>
    <n v="105"/>
    <n v="103.3"/>
    <n v="105.6"/>
    <n v="108.2"/>
    <n v="106.6"/>
    <n v="1275.6000000000001"/>
    <n v="106.5"/>
    <n v="107.6"/>
    <n v="106.8"/>
    <n v="107.5"/>
    <n v="214.39999999999998"/>
    <n v="105.6"/>
    <n v="106.1"/>
    <n v="105.6"/>
    <n v="104.7"/>
    <n v="104.6"/>
    <n v="104"/>
    <n v="104.3"/>
    <n v="104.3"/>
    <n v="104.6"/>
    <n v="627.49999999999989"/>
    <n v="106"/>
  </r>
  <r>
    <x v="1"/>
    <x v="0"/>
    <x v="2"/>
    <n v="113.9"/>
    <n v="111.4"/>
    <n v="113.2"/>
    <n v="104.3"/>
    <n v="102.7"/>
    <n v="104.9"/>
    <n v="103.8"/>
    <n v="103.5"/>
    <n v="102.6"/>
    <n v="102.4"/>
    <n v="107"/>
    <n v="109.8"/>
    <n v="107.3"/>
    <n v="1279.5"/>
    <n v="106.8"/>
    <n v="107.2"/>
    <n v="106"/>
    <n v="107"/>
    <n v="213.2"/>
    <n v="100.4"/>
    <n v="106"/>
    <n v="105.7"/>
    <n v="105.2"/>
    <n v="105.5"/>
    <n v="103.5"/>
    <n v="103.8"/>
    <n v="104.2"/>
    <n v="104.9"/>
    <n v="627.9"/>
    <n v="105"/>
  </r>
  <r>
    <x v="2"/>
    <x v="0"/>
    <x v="2"/>
    <n v="111.4"/>
    <n v="109.7"/>
    <n v="111.2"/>
    <n v="105.1"/>
    <n v="104.9"/>
    <n v="105.3"/>
    <n v="102.2"/>
    <n v="105"/>
    <n v="104.2"/>
    <n v="103"/>
    <n v="106.2"/>
    <n v="108.9"/>
    <n v="106.9"/>
    <n v="1277.1000000000001"/>
    <n v="106.6"/>
    <n v="107.4"/>
    <n v="106.5"/>
    <n v="107.3"/>
    <n v="213.9"/>
    <n v="100.4"/>
    <n v="106.1"/>
    <n v="105.6"/>
    <n v="104.9"/>
    <n v="105.1"/>
    <n v="103.7"/>
    <n v="104"/>
    <n v="104.3"/>
    <n v="104.7"/>
    <n v="627.59999999999991"/>
    <n v="105.5"/>
  </r>
  <r>
    <x v="0"/>
    <x v="0"/>
    <x v="3"/>
    <n v="110.2"/>
    <n v="109.5"/>
    <n v="106.9"/>
    <n v="106.3"/>
    <n v="105.7"/>
    <n v="108.3"/>
    <n v="103.4"/>
    <n v="105.7"/>
    <n v="104.2"/>
    <n v="103.2"/>
    <n v="106.5"/>
    <n v="108.8"/>
    <n v="107.1"/>
    <n v="1278.7"/>
    <n v="107.1"/>
    <n v="108.1"/>
    <n v="107.4"/>
    <n v="108"/>
    <n v="215.5"/>
    <n v="105.6"/>
    <n v="106.5"/>
    <n v="106.1"/>
    <n v="105.1"/>
    <n v="104.4"/>
    <n v="104.5"/>
    <n v="104.8"/>
    <n v="102.7"/>
    <n v="104.6"/>
    <n v="627.6"/>
    <n v="106.4"/>
  </r>
  <r>
    <x v="1"/>
    <x v="0"/>
    <x v="3"/>
    <n v="114.6"/>
    <n v="113.4"/>
    <n v="106"/>
    <n v="104.7"/>
    <n v="102.1"/>
    <n v="109.5"/>
    <n v="109.7"/>
    <n v="104.6"/>
    <n v="102"/>
    <n v="103.5"/>
    <n v="108.2"/>
    <n v="110.6"/>
    <n v="108.8"/>
    <n v="1288.8999999999999"/>
    <n v="108.5"/>
    <n v="107.9"/>
    <n v="106.4"/>
    <n v="107.7"/>
    <n v="214.3"/>
    <n v="100.5"/>
    <n v="106.4"/>
    <n v="106.5"/>
    <n v="105.7"/>
    <n v="105"/>
    <n v="104"/>
    <n v="105.2"/>
    <n v="103.2"/>
    <n v="105.1"/>
    <n v="629.6"/>
    <n v="105.7"/>
  </r>
  <r>
    <x v="2"/>
    <x v="0"/>
    <x v="3"/>
    <n v="111.6"/>
    <n v="110.9"/>
    <n v="106.6"/>
    <n v="105.7"/>
    <n v="104.4"/>
    <n v="108.9"/>
    <n v="105.5"/>
    <n v="105.3"/>
    <n v="103.5"/>
    <n v="103.3"/>
    <n v="107.2"/>
    <n v="109.6"/>
    <n v="107.7"/>
    <n v="1282.5"/>
    <n v="107.5"/>
    <n v="108"/>
    <n v="107"/>
    <n v="107.9"/>
    <n v="215"/>
    <n v="100.5"/>
    <n v="106.5"/>
    <n v="106.3"/>
    <n v="105.3"/>
    <n v="104.7"/>
    <n v="104.2"/>
    <n v="105"/>
    <n v="102.9"/>
    <n v="104.8"/>
    <n v="628.4"/>
    <n v="106.1"/>
  </r>
  <r>
    <x v="0"/>
    <x v="0"/>
    <x v="4"/>
    <n v="110.9"/>
    <n v="109.8"/>
    <n v="105.9"/>
    <n v="107.5"/>
    <n v="105.3"/>
    <n v="108.1"/>
    <n v="107.3"/>
    <n v="106.1"/>
    <n v="103.7"/>
    <n v="104"/>
    <n v="107.4"/>
    <n v="109.9"/>
    <n v="108.1"/>
    <n v="1285.9000000000001"/>
    <n v="108.1"/>
    <n v="108.8"/>
    <n v="107.9"/>
    <n v="108.6"/>
    <n v="216.7"/>
    <n v="105.6"/>
    <n v="107.5"/>
    <n v="106.8"/>
    <n v="105.7"/>
    <n v="104.1"/>
    <n v="105"/>
    <n v="105.5"/>
    <n v="102.1"/>
    <n v="104.8"/>
    <n v="629.20000000000005"/>
    <n v="107.2"/>
  </r>
  <r>
    <x v="1"/>
    <x v="0"/>
    <x v="4"/>
    <n v="115.4"/>
    <n v="114.2"/>
    <n v="102.7"/>
    <n v="105.5"/>
    <n v="101.5"/>
    <n v="110.6"/>
    <n v="123.7"/>
    <n v="105.2"/>
    <n v="101.9"/>
    <n v="105"/>
    <n v="109.1"/>
    <n v="111.3"/>
    <n v="111.1"/>
    <n v="1306.0999999999999"/>
    <n v="109.8"/>
    <n v="108.5"/>
    <n v="106.7"/>
    <n v="108.3"/>
    <n v="215.2"/>
    <n v="100.5"/>
    <n v="107.2"/>
    <n v="107.1"/>
    <n v="106.2"/>
    <n v="103.9"/>
    <n v="104.6"/>
    <n v="105.7"/>
    <n v="102.6"/>
    <n v="104.9"/>
    <n v="630.10000000000014"/>
    <n v="106.6"/>
  </r>
  <r>
    <x v="2"/>
    <x v="0"/>
    <x v="4"/>
    <n v="112.3"/>
    <n v="111.3"/>
    <n v="104.7"/>
    <n v="106.8"/>
    <n v="103.9"/>
    <n v="109.3"/>
    <n v="112.9"/>
    <n v="105.8"/>
    <n v="103.1"/>
    <n v="104.3"/>
    <n v="108.1"/>
    <n v="110.5"/>
    <n v="109.2"/>
    <n v="1292.9999999999998"/>
    <n v="108.6"/>
    <n v="108.7"/>
    <n v="107.4"/>
    <n v="108.5"/>
    <n v="216.10000000000002"/>
    <n v="100.5"/>
    <n v="107.4"/>
    <n v="106.9"/>
    <n v="105.9"/>
    <n v="104"/>
    <n v="104.8"/>
    <n v="105.6"/>
    <n v="102.3"/>
    <n v="104.8"/>
    <n v="629.5"/>
    <n v="106.9"/>
  </r>
  <r>
    <x v="0"/>
    <x v="0"/>
    <x v="5"/>
    <n v="112.3"/>
    <n v="112.1"/>
    <n v="108.1"/>
    <n v="108.3"/>
    <n v="105.9"/>
    <n v="109.2"/>
    <n v="118"/>
    <n v="106.8"/>
    <n v="104.1"/>
    <n v="105.4"/>
    <n v="108.2"/>
    <n v="111"/>
    <n v="110.6"/>
    <n v="1309.4000000000001"/>
    <n v="109"/>
    <n v="109.7"/>
    <n v="108.8"/>
    <n v="109.5"/>
    <n v="218.5"/>
    <n v="105.6"/>
    <n v="108.5"/>
    <n v="107.5"/>
    <n v="106.3"/>
    <n v="105"/>
    <n v="105.6"/>
    <n v="106.5"/>
    <n v="102.5"/>
    <n v="105.5"/>
    <n v="633.4"/>
    <n v="108.9"/>
  </r>
  <r>
    <x v="1"/>
    <x v="0"/>
    <x v="5"/>
    <n v="117"/>
    <n v="120.1"/>
    <n v="112.5"/>
    <n v="107.3"/>
    <n v="101.3"/>
    <n v="112.4"/>
    <n v="143.6"/>
    <n v="105.4"/>
    <n v="101.4"/>
    <n v="106.4"/>
    <n v="110"/>
    <n v="112.2"/>
    <n v="115"/>
    <n v="1349.6000000000001"/>
    <n v="110.9"/>
    <n v="109.2"/>
    <n v="107.2"/>
    <n v="108.9"/>
    <n v="216.4"/>
    <n v="106.6"/>
    <n v="108"/>
    <n v="107.7"/>
    <n v="106.5"/>
    <n v="105.2"/>
    <n v="105.2"/>
    <n v="108.1"/>
    <n v="103.3"/>
    <n v="106.1"/>
    <n v="635.99999999999989"/>
    <n v="109.7"/>
  </r>
  <r>
    <x v="2"/>
    <x v="0"/>
    <x v="5"/>
    <n v="113.8"/>
    <n v="114.9"/>
    <n v="109.8"/>
    <n v="107.9"/>
    <n v="104.2"/>
    <n v="110.7"/>
    <n v="126.7"/>
    <n v="106.3"/>
    <n v="103.2"/>
    <n v="105.7"/>
    <n v="109"/>
    <n v="111.6"/>
    <n v="112.2"/>
    <n v="1323.8"/>
    <n v="109.5"/>
    <n v="109.5"/>
    <n v="108.1"/>
    <n v="109.3"/>
    <n v="217.6"/>
    <n v="106.6"/>
    <n v="108.3"/>
    <n v="107.6"/>
    <n v="106.4"/>
    <n v="105.1"/>
    <n v="105.4"/>
    <n v="107.4"/>
    <n v="102.8"/>
    <n v="105.8"/>
    <n v="634.69999999999993"/>
    <n v="109.3"/>
  </r>
  <r>
    <x v="0"/>
    <x v="0"/>
    <x v="6"/>
    <n v="113.4"/>
    <n v="114.9"/>
    <n v="110.5"/>
    <n v="109.3"/>
    <n v="106.2"/>
    <n v="110.3"/>
    <n v="129.19999999999999"/>
    <n v="107.1"/>
    <n v="104.3"/>
    <n v="106.4"/>
    <n v="109.1"/>
    <n v="112.1"/>
    <n v="113.1"/>
    <n v="1332.7999999999997"/>
    <n v="109.8"/>
    <n v="110.5"/>
    <n v="109.5"/>
    <n v="110.3"/>
    <n v="220"/>
    <n v="105.6"/>
    <n v="109.5"/>
    <n v="108.3"/>
    <n v="106.9"/>
    <n v="106.8"/>
    <n v="106.4"/>
    <n v="107.8"/>
    <n v="102.5"/>
    <n v="106.5"/>
    <n v="638.69999999999993"/>
    <n v="110.7"/>
  </r>
  <r>
    <x v="1"/>
    <x v="0"/>
    <x v="6"/>
    <n v="117.8"/>
    <n v="119.2"/>
    <n v="114"/>
    <n v="108.3"/>
    <n v="101.1"/>
    <n v="113.2"/>
    <n v="160.9"/>
    <n v="105.1"/>
    <n v="101.3"/>
    <n v="107.5"/>
    <n v="110.4"/>
    <n v="113.1"/>
    <n v="117.5"/>
    <n v="1371.9"/>
    <n v="111.7"/>
    <n v="109.8"/>
    <n v="107.8"/>
    <n v="109.5"/>
    <n v="217.6"/>
    <n v="107.7"/>
    <n v="108.6"/>
    <n v="108.1"/>
    <n v="107.1"/>
    <n v="107.3"/>
    <n v="105.9"/>
    <n v="110.1"/>
    <n v="103.2"/>
    <n v="107.3"/>
    <n v="641.70000000000005"/>
    <n v="111.4"/>
  </r>
  <r>
    <x v="2"/>
    <x v="0"/>
    <x v="6"/>
    <n v="114.8"/>
    <n v="116.4"/>
    <n v="111.9"/>
    <n v="108.9"/>
    <n v="104.3"/>
    <n v="111.7"/>
    <n v="140"/>
    <n v="106.4"/>
    <n v="103.3"/>
    <n v="106.8"/>
    <n v="109.6"/>
    <n v="112.6"/>
    <n v="114.7"/>
    <n v="1346.6999999999998"/>
    <n v="110.3"/>
    <n v="110.2"/>
    <n v="108.8"/>
    <n v="110"/>
    <n v="219"/>
    <n v="107.7"/>
    <n v="109.2"/>
    <n v="108.2"/>
    <n v="107"/>
    <n v="107.1"/>
    <n v="106.1"/>
    <n v="109.1"/>
    <n v="102.8"/>
    <n v="106.9"/>
    <n v="640.29999999999995"/>
    <n v="111"/>
  </r>
  <r>
    <x v="0"/>
    <x v="0"/>
    <x v="7"/>
    <n v="114.3"/>
    <n v="115.4"/>
    <n v="111.1"/>
    <n v="110"/>
    <n v="106.4"/>
    <n v="110.8"/>
    <n v="138.9"/>
    <n v="107.4"/>
    <n v="104.1"/>
    <n v="106.9"/>
    <n v="109.7"/>
    <n v="112.6"/>
    <n v="114.9"/>
    <n v="1347.6"/>
    <n v="110.7"/>
    <n v="111.3"/>
    <n v="110.2"/>
    <n v="111.1"/>
    <n v="221.5"/>
    <n v="105.6"/>
    <n v="109.9"/>
    <n v="108.7"/>
    <n v="107.5"/>
    <n v="107.8"/>
    <n v="106.8"/>
    <n v="108.7"/>
    <n v="105"/>
    <n v="107.5"/>
    <n v="644.5"/>
    <n v="112.1"/>
  </r>
  <r>
    <x v="1"/>
    <x v="0"/>
    <x v="7"/>
    <n v="118.3"/>
    <n v="120.4"/>
    <n v="112.7"/>
    <n v="108.9"/>
    <n v="101.1"/>
    <n v="108.7"/>
    <n v="177"/>
    <n v="104.7"/>
    <n v="101"/>
    <n v="108.5"/>
    <n v="110.9"/>
    <n v="114.3"/>
    <n v="119.6"/>
    <n v="1386.5000000000002"/>
    <n v="112.4"/>
    <n v="110.6"/>
    <n v="108.3"/>
    <n v="110.2"/>
    <n v="218.89999999999998"/>
    <n v="108.9"/>
    <n v="109.3"/>
    <n v="108.7"/>
    <n v="107.6"/>
    <n v="108.1"/>
    <n v="106.5"/>
    <n v="110.8"/>
    <n v="106"/>
    <n v="108.3"/>
    <n v="647.69999999999993"/>
    <n v="112.7"/>
  </r>
  <r>
    <x v="2"/>
    <x v="0"/>
    <x v="7"/>
    <n v="115.6"/>
    <n v="117.2"/>
    <n v="111.7"/>
    <n v="109.6"/>
    <n v="104.5"/>
    <n v="109.8"/>
    <n v="151.80000000000001"/>
    <n v="106.5"/>
    <n v="103.1"/>
    <n v="107.4"/>
    <n v="110.2"/>
    <n v="113.4"/>
    <n v="116.6"/>
    <n v="1360.8000000000002"/>
    <n v="111.2"/>
    <n v="111"/>
    <n v="109.4"/>
    <n v="110.7"/>
    <n v="220.4"/>
    <n v="108.9"/>
    <n v="109.7"/>
    <n v="108.7"/>
    <n v="107.5"/>
    <n v="108"/>
    <n v="106.6"/>
    <n v="109.9"/>
    <n v="105.4"/>
    <n v="107.9"/>
    <n v="646.09999999999991"/>
    <n v="112.4"/>
  </r>
  <r>
    <x v="0"/>
    <x v="0"/>
    <x v="8"/>
    <n v="115.4"/>
    <n v="115.7"/>
    <n v="111.7"/>
    <n v="111"/>
    <n v="107.4"/>
    <n v="110.9"/>
    <n v="154"/>
    <n v="108.1"/>
    <n v="104.2"/>
    <n v="107.9"/>
    <n v="110.4"/>
    <n v="114"/>
    <n v="117.8"/>
    <n v="1370.7000000000003"/>
    <n v="111.7"/>
    <n v="112.7"/>
    <n v="111.4"/>
    <n v="112.5"/>
    <n v="224.10000000000002"/>
    <n v="105.6"/>
    <n v="111.1"/>
    <n v="109.6"/>
    <n v="108.3"/>
    <n v="109.3"/>
    <n v="107.7"/>
    <n v="109.8"/>
    <n v="106.7"/>
    <n v="108.7"/>
    <n v="651.4"/>
    <n v="114.2"/>
  </r>
  <r>
    <x v="1"/>
    <x v="0"/>
    <x v="8"/>
    <n v="118.6"/>
    <n v="119.1"/>
    <n v="113.2"/>
    <n v="109.6"/>
    <n v="101.7"/>
    <n v="103.2"/>
    <n v="174.3"/>
    <n v="105.1"/>
    <n v="100.8"/>
    <n v="109.1"/>
    <n v="111.1"/>
    <n v="115.4"/>
    <n v="119.2"/>
    <n v="1381.2"/>
    <n v="112.9"/>
    <n v="111.4"/>
    <n v="109"/>
    <n v="111.1"/>
    <n v="220.4"/>
    <n v="109.7"/>
    <n v="109.5"/>
    <n v="109.6"/>
    <n v="107.9"/>
    <n v="110.4"/>
    <n v="107.4"/>
    <n v="111.2"/>
    <n v="106.9"/>
    <n v="109.4"/>
    <n v="653.4"/>
    <n v="113.2"/>
  </r>
  <r>
    <x v="2"/>
    <x v="0"/>
    <x v="8"/>
    <n v="116.4"/>
    <n v="116.9"/>
    <n v="112.3"/>
    <n v="110.5"/>
    <n v="105.3"/>
    <n v="107.3"/>
    <n v="160.9"/>
    <n v="107.1"/>
    <n v="103.1"/>
    <n v="108.3"/>
    <n v="110.7"/>
    <n v="114.6"/>
    <n v="118.3"/>
    <n v="1373.3999999999999"/>
    <n v="112"/>
    <n v="112.2"/>
    <n v="110.4"/>
    <n v="111.9"/>
    <n v="222.60000000000002"/>
    <n v="109.7"/>
    <n v="110.5"/>
    <n v="109.6"/>
    <n v="108.1"/>
    <n v="109.9"/>
    <n v="107.5"/>
    <n v="110.6"/>
    <n v="106.8"/>
    <n v="109"/>
    <n v="652.5"/>
    <n v="113.7"/>
  </r>
  <r>
    <x v="0"/>
    <x v="0"/>
    <x v="9"/>
    <n v="116.3"/>
    <n v="115.4"/>
    <n v="112.6"/>
    <n v="111.7"/>
    <n v="107.7"/>
    <n v="113.2"/>
    <n v="164.9"/>
    <n v="108.3"/>
    <n v="103.9"/>
    <n v="108.2"/>
    <n v="111.1"/>
    <n v="114.9"/>
    <n v="119.8"/>
    <n v="1388.2"/>
    <n v="112.2"/>
    <n v="113.6"/>
    <n v="112.3"/>
    <n v="113.4"/>
    <n v="225.89999999999998"/>
    <n v="105.6"/>
    <n v="111.6"/>
    <n v="110.4"/>
    <n v="108.9"/>
    <n v="109.3"/>
    <n v="108.3"/>
    <n v="110.2"/>
    <n v="107.5"/>
    <n v="109.1"/>
    <n v="654.6"/>
    <n v="115.5"/>
  </r>
  <r>
    <x v="1"/>
    <x v="0"/>
    <x v="9"/>
    <n v="118.9"/>
    <n v="118.1"/>
    <n v="114.5"/>
    <n v="110.4"/>
    <n v="102.3"/>
    <n v="106.2"/>
    <n v="183.5"/>
    <n v="105.3"/>
    <n v="100.2"/>
    <n v="109.6"/>
    <n v="111.4"/>
    <n v="116"/>
    <n v="120.8"/>
    <n v="1396.3999999999999"/>
    <n v="113.5"/>
    <n v="112.5"/>
    <n v="109.7"/>
    <n v="112"/>
    <n v="222.2"/>
    <n v="110.5"/>
    <n v="109.7"/>
    <n v="110.2"/>
    <n v="108.2"/>
    <n v="109.7"/>
    <n v="108"/>
    <n v="111.3"/>
    <n v="107.3"/>
    <n v="109.4"/>
    <n v="654.69999999999993"/>
    <n v="114"/>
  </r>
  <r>
    <x v="2"/>
    <x v="0"/>
    <x v="9"/>
    <n v="117.1"/>
    <n v="116.3"/>
    <n v="113.3"/>
    <n v="111.2"/>
    <n v="105.7"/>
    <n v="109.9"/>
    <n v="171.2"/>
    <n v="107.3"/>
    <n v="102.7"/>
    <n v="108.7"/>
    <n v="111.2"/>
    <n v="115.4"/>
    <n v="120.2"/>
    <n v="1390.0000000000002"/>
    <n v="112.5"/>
    <n v="113.2"/>
    <n v="111.2"/>
    <n v="112.8"/>
    <n v="224.4"/>
    <n v="110.5"/>
    <n v="110.9"/>
    <n v="110.3"/>
    <n v="108.6"/>
    <n v="109.5"/>
    <n v="108.1"/>
    <n v="110.8"/>
    <n v="107.4"/>
    <n v="109.2"/>
    <n v="654.69999999999993"/>
    <n v="114.8"/>
  </r>
  <r>
    <x v="0"/>
    <x v="0"/>
    <x v="10"/>
    <n v="117.3"/>
    <n v="114.9"/>
    <n v="116.2"/>
    <n v="112.8"/>
    <n v="108.9"/>
    <n v="116.6"/>
    <n v="178.1"/>
    <n v="109.1"/>
    <n v="103.6"/>
    <n v="109"/>
    <n v="111.8"/>
    <n v="116"/>
    <n v="122.5"/>
    <n v="1414.3"/>
    <n v="112.8"/>
    <n v="114.6"/>
    <n v="113.1"/>
    <n v="114.4"/>
    <n v="227.7"/>
    <n v="105.6"/>
    <n v="112.6"/>
    <n v="111.3"/>
    <n v="109.7"/>
    <n v="109.6"/>
    <n v="108.7"/>
    <n v="111"/>
    <n v="108.2"/>
    <n v="109.8"/>
    <n v="658.5"/>
    <n v="117.4"/>
  </r>
  <r>
    <x v="1"/>
    <x v="0"/>
    <x v="11"/>
    <n v="119.8"/>
    <n v="116.3"/>
    <n v="122.6"/>
    <n v="112"/>
    <n v="103.2"/>
    <n v="110"/>
    <n v="192.8"/>
    <n v="106.3"/>
    <n v="99.5"/>
    <n v="110.3"/>
    <n v="111.8"/>
    <n v="117.1"/>
    <n v="122.9"/>
    <n v="1421.6999999999998"/>
    <n v="114.1"/>
    <n v="113.5"/>
    <n v="110.3"/>
    <n v="113"/>
    <n v="223.8"/>
    <n v="111.1"/>
    <n v="110"/>
    <n v="110.9"/>
    <n v="108.6"/>
    <n v="109.5"/>
    <n v="108.5"/>
    <n v="111.3"/>
    <n v="107.9"/>
    <n v="109.6"/>
    <n v="656.69999999999993"/>
    <n v="115"/>
  </r>
  <r>
    <x v="2"/>
    <x v="0"/>
    <x v="11"/>
    <n v="118.1"/>
    <n v="115.4"/>
    <n v="118.7"/>
    <n v="112.5"/>
    <n v="106.8"/>
    <n v="113.5"/>
    <n v="183.1"/>
    <n v="108.2"/>
    <n v="102.2"/>
    <n v="109.4"/>
    <n v="111.8"/>
    <n v="116.5"/>
    <n v="122.6"/>
    <n v="1416.2"/>
    <n v="113.1"/>
    <n v="114.2"/>
    <n v="111.9"/>
    <n v="113.8"/>
    <n v="226.10000000000002"/>
    <n v="111.1"/>
    <n v="111.6"/>
    <n v="111.1"/>
    <n v="109.3"/>
    <n v="109.5"/>
    <n v="108.6"/>
    <n v="111.2"/>
    <n v="108.1"/>
    <n v="109.7"/>
    <n v="657.80000000000007"/>
    <n v="116.3"/>
  </r>
  <r>
    <x v="0"/>
    <x v="0"/>
    <x v="12"/>
    <n v="118.4"/>
    <n v="115.9"/>
    <n v="120.4"/>
    <n v="113.8"/>
    <n v="109.5"/>
    <n v="115.5"/>
    <n v="145.69999999999999"/>
    <n v="109.5"/>
    <n v="102.9"/>
    <n v="109.8"/>
    <n v="112.1"/>
    <n v="116.8"/>
    <n v="118.7"/>
    <n v="1390.3"/>
    <n v="113.6"/>
    <n v="115.8"/>
    <n v="114"/>
    <n v="115.5"/>
    <n v="229.8"/>
    <n v="105.6"/>
    <n v="112.8"/>
    <n v="112.1"/>
    <n v="110.1"/>
    <n v="109.9"/>
    <n v="109.2"/>
    <n v="111.6"/>
    <n v="108.1"/>
    <n v="110.1"/>
    <n v="661"/>
    <n v="115.5"/>
  </r>
  <r>
    <x v="1"/>
    <x v="0"/>
    <x v="12"/>
    <n v="120.5"/>
    <n v="118.1"/>
    <n v="128.5"/>
    <n v="112.8"/>
    <n v="103.4"/>
    <n v="110.7"/>
    <n v="144.80000000000001"/>
    <n v="107.1"/>
    <n v="98.6"/>
    <n v="111.9"/>
    <n v="112.1"/>
    <n v="118.1"/>
    <n v="117.8"/>
    <n v="1386.6000000000001"/>
    <n v="115"/>
    <n v="114.2"/>
    <n v="110.9"/>
    <n v="113.7"/>
    <n v="225.10000000000002"/>
    <n v="110.7"/>
    <n v="110.4"/>
    <n v="111.3"/>
    <n v="109"/>
    <n v="109.7"/>
    <n v="108.9"/>
    <n v="111.4"/>
    <n v="107.7"/>
    <n v="109.8"/>
    <n v="658"/>
    <n v="113.3"/>
  </r>
  <r>
    <x v="2"/>
    <x v="0"/>
    <x v="12"/>
    <n v="119.1"/>
    <n v="116.7"/>
    <n v="123.5"/>
    <n v="113.4"/>
    <n v="107.3"/>
    <n v="113.3"/>
    <n v="145.4"/>
    <n v="108.7"/>
    <n v="101.5"/>
    <n v="110.5"/>
    <n v="112.1"/>
    <n v="117.4"/>
    <n v="118.4"/>
    <n v="1388.9"/>
    <n v="114"/>
    <n v="115.2"/>
    <n v="112.7"/>
    <n v="114.8"/>
    <n v="227.9"/>
    <n v="110.7"/>
    <n v="111.9"/>
    <n v="111.7"/>
    <n v="109.7"/>
    <n v="109.8"/>
    <n v="109"/>
    <n v="111.5"/>
    <n v="107.9"/>
    <n v="110"/>
    <n v="659.6"/>
    <n v="114.5"/>
  </r>
  <r>
    <x v="0"/>
    <x v="1"/>
    <x v="0"/>
    <n v="118.9"/>
    <n v="117.1"/>
    <n v="120.5"/>
    <n v="114.4"/>
    <n v="109"/>
    <n v="115.5"/>
    <n v="123.9"/>
    <n v="109.6"/>
    <n v="101.8"/>
    <n v="110.2"/>
    <n v="112.4"/>
    <n v="117.3"/>
    <n v="116"/>
    <n v="1370.6000000000001"/>
    <n v="114"/>
    <n v="116.5"/>
    <n v="114.5"/>
    <n v="116.2"/>
    <n v="231"/>
    <n v="114.6"/>
    <n v="113"/>
    <n v="112.6"/>
    <n v="110.6"/>
    <n v="110.5"/>
    <n v="109.6"/>
    <n v="111.8"/>
    <n v="108.3"/>
    <n v="110.6"/>
    <n v="663.39999999999986"/>
    <n v="114.2"/>
  </r>
  <r>
    <x v="1"/>
    <x v="1"/>
    <x v="0"/>
    <n v="121.2"/>
    <n v="122"/>
    <n v="129.9"/>
    <n v="113.6"/>
    <n v="102.9"/>
    <n v="112.1"/>
    <n v="118.9"/>
    <n v="107.5"/>
    <n v="96.9"/>
    <n v="112.7"/>
    <n v="112.1"/>
    <n v="119"/>
    <n v="115.5"/>
    <n v="1368.8"/>
    <n v="115.7"/>
    <n v="114.8"/>
    <n v="111.3"/>
    <n v="114.3"/>
    <n v="226.1"/>
    <n v="111.6"/>
    <n v="111"/>
    <n v="111.9"/>
    <n v="109.7"/>
    <n v="110.8"/>
    <n v="109.8"/>
    <n v="111.5"/>
    <n v="108"/>
    <n v="110.5"/>
    <n v="661.7"/>
    <n v="112.9"/>
  </r>
  <r>
    <x v="2"/>
    <x v="1"/>
    <x v="0"/>
    <n v="119.6"/>
    <n v="118.8"/>
    <n v="124.1"/>
    <n v="114.1"/>
    <n v="106.8"/>
    <n v="113.9"/>
    <n v="122.2"/>
    <n v="108.9"/>
    <n v="100.2"/>
    <n v="111"/>
    <n v="112.3"/>
    <n v="118.1"/>
    <n v="115.8"/>
    <n v="1369.9999999999998"/>
    <n v="114.5"/>
    <n v="115.8"/>
    <n v="113.2"/>
    <n v="115.4"/>
    <n v="229"/>
    <n v="111.6"/>
    <n v="112.2"/>
    <n v="112.3"/>
    <n v="110.3"/>
    <n v="110.7"/>
    <n v="109.7"/>
    <n v="111.6"/>
    <n v="108.2"/>
    <n v="110.6"/>
    <n v="662.80000000000007"/>
    <n v="113.6"/>
  </r>
  <r>
    <x v="0"/>
    <x v="1"/>
    <x v="1"/>
    <n v="119.4"/>
    <n v="117.7"/>
    <n v="121.2"/>
    <n v="115"/>
    <n v="109"/>
    <n v="116.6"/>
    <n v="116"/>
    <n v="109.8"/>
    <n v="101.1"/>
    <n v="110.4"/>
    <n v="112.9"/>
    <n v="117.8"/>
    <n v="115.3"/>
    <n v="1366.9"/>
    <n v="114.2"/>
    <n v="117.1"/>
    <n v="114.5"/>
    <n v="116.7"/>
    <n v="231.6"/>
    <n v="114.6"/>
    <n v="113.2"/>
    <n v="112.9"/>
    <n v="110.9"/>
    <n v="110.8"/>
    <n v="109.9"/>
    <n v="112"/>
    <n v="108.7"/>
    <n v="110.9"/>
    <n v="665.2"/>
    <n v="114"/>
  </r>
  <r>
    <x v="1"/>
    <x v="1"/>
    <x v="1"/>
    <n v="121.9"/>
    <n v="122"/>
    <n v="124.5"/>
    <n v="115.2"/>
    <n v="102.5"/>
    <n v="114.1"/>
    <n v="111.5"/>
    <n v="108.2"/>
    <n v="95.4"/>
    <n v="113.5"/>
    <n v="112.1"/>
    <n v="119.9"/>
    <n v="115.2"/>
    <n v="1360.8"/>
    <n v="116.2"/>
    <n v="115.3"/>
    <n v="111.7"/>
    <n v="114.7"/>
    <n v="227"/>
    <n v="112.5"/>
    <n v="111.1"/>
    <n v="112.6"/>
    <n v="110.4"/>
    <n v="111.3"/>
    <n v="110.3"/>
    <n v="111.6"/>
    <n v="108.7"/>
    <n v="111"/>
    <n v="664.90000000000009"/>
    <n v="113.1"/>
  </r>
  <r>
    <x v="2"/>
    <x v="1"/>
    <x v="1"/>
    <n v="120.2"/>
    <n v="119.2"/>
    <n v="122.5"/>
    <n v="115.1"/>
    <n v="106.6"/>
    <n v="115.4"/>
    <n v="114.5"/>
    <n v="109.3"/>
    <n v="99.2"/>
    <n v="111.4"/>
    <n v="112.6"/>
    <n v="118.8"/>
    <n v="115.3"/>
    <n v="1364.8"/>
    <n v="114.7"/>
    <n v="116.4"/>
    <n v="113.3"/>
    <n v="115.9"/>
    <n v="229.7"/>
    <n v="112.5"/>
    <n v="112.4"/>
    <n v="112.8"/>
    <n v="110.7"/>
    <n v="111.1"/>
    <n v="110.1"/>
    <n v="111.8"/>
    <n v="108.7"/>
    <n v="110.9"/>
    <n v="665.2"/>
    <n v="113.6"/>
  </r>
  <r>
    <x v="0"/>
    <x v="1"/>
    <x v="2"/>
    <n v="120.1"/>
    <n v="118.1"/>
    <n v="120.7"/>
    <n v="116.1"/>
    <n v="109.3"/>
    <n v="119.6"/>
    <n v="117.9"/>
    <n v="110.2"/>
    <n v="101.2"/>
    <n v="110.7"/>
    <n v="113"/>
    <n v="118.3"/>
    <n v="116.2"/>
    <n v="1375.2"/>
    <n v="114.6"/>
    <n v="117.5"/>
    <n v="114.9"/>
    <n v="117.2"/>
    <n v="232.4"/>
    <n v="114.6"/>
    <n v="113.4"/>
    <n v="113.4"/>
    <n v="111.4"/>
    <n v="111.2"/>
    <n v="110.2"/>
    <n v="112.4"/>
    <n v="108.9"/>
    <n v="111.3"/>
    <n v="667.5"/>
    <n v="114.6"/>
  </r>
  <r>
    <x v="1"/>
    <x v="1"/>
    <x v="2"/>
    <n v="122.1"/>
    <n v="121.4"/>
    <n v="121.5"/>
    <n v="116.2"/>
    <n v="102.8"/>
    <n v="117.7"/>
    <n v="113.3"/>
    <n v="108.9"/>
    <n v="96.3"/>
    <n v="114.1"/>
    <n v="112.2"/>
    <n v="120.5"/>
    <n v="116"/>
    <n v="1367"/>
    <n v="116.7"/>
    <n v="115.8"/>
    <n v="112.1"/>
    <n v="115.2"/>
    <n v="227.89999999999998"/>
    <n v="113.2"/>
    <n v="110.9"/>
    <n v="113"/>
    <n v="110.8"/>
    <n v="111.6"/>
    <n v="110.9"/>
    <n v="111.8"/>
    <n v="109.2"/>
    <n v="111.4"/>
    <n v="667.3"/>
    <n v="113.7"/>
  </r>
  <r>
    <x v="2"/>
    <x v="1"/>
    <x v="13"/>
    <n v="120.7"/>
    <n v="119.3"/>
    <n v="121"/>
    <n v="116.1"/>
    <n v="106.9"/>
    <n v="118.7"/>
    <n v="116.3"/>
    <n v="109.8"/>
    <n v="99.6"/>
    <n v="111.8"/>
    <n v="112.7"/>
    <n v="119.3"/>
    <n v="116.1"/>
    <n v="1372.1999999999998"/>
    <n v="115.2"/>
    <n v="116.8"/>
    <n v="113.7"/>
    <n v="116.4"/>
    <n v="230.5"/>
    <n v="113.2"/>
    <n v="112.5"/>
    <n v="113.2"/>
    <n v="111.2"/>
    <n v="111.4"/>
    <n v="110.6"/>
    <n v="112"/>
    <n v="109"/>
    <n v="111.3"/>
    <n v="667.4"/>
    <n v="114.2"/>
  </r>
  <r>
    <x v="0"/>
    <x v="1"/>
    <x v="3"/>
    <n v="120.2"/>
    <n v="118.9"/>
    <n v="118.1"/>
    <n v="117"/>
    <n v="109.7"/>
    <n v="125.5"/>
    <n v="120.5"/>
    <n v="111"/>
    <n v="102.6"/>
    <n v="111.2"/>
    <n v="113.5"/>
    <n v="118.7"/>
    <n v="117.2"/>
    <n v="1386.9"/>
    <n v="115.4"/>
    <n v="118.1"/>
    <n v="116.1"/>
    <n v="117.8"/>
    <n v="234.2"/>
    <n v="114.6"/>
    <n v="113.4"/>
    <n v="113.7"/>
    <n v="111.8"/>
    <n v="111.2"/>
    <n v="110.5"/>
    <n v="113"/>
    <n v="108.9"/>
    <n v="111.5"/>
    <n v="669.1"/>
    <n v="115.4"/>
  </r>
  <r>
    <x v="1"/>
    <x v="1"/>
    <x v="3"/>
    <n v="122.5"/>
    <n v="121.7"/>
    <n v="113.3"/>
    <n v="117"/>
    <n v="103.1"/>
    <n v="126.7"/>
    <n v="121.2"/>
    <n v="111"/>
    <n v="100.3"/>
    <n v="115.3"/>
    <n v="112.7"/>
    <n v="121"/>
    <n v="118.2"/>
    <n v="1385.8000000000002"/>
    <n v="117.6"/>
    <n v="116.3"/>
    <n v="112.5"/>
    <n v="115.7"/>
    <n v="228.8"/>
    <n v="113.9"/>
    <n v="110.9"/>
    <n v="113.4"/>
    <n v="111"/>
    <n v="111.2"/>
    <n v="111.2"/>
    <n v="112.5"/>
    <n v="109.1"/>
    <n v="111.4"/>
    <n v="668.4"/>
    <n v="114.7"/>
  </r>
  <r>
    <x v="2"/>
    <x v="1"/>
    <x v="3"/>
    <n v="120.9"/>
    <n v="119.9"/>
    <n v="116.2"/>
    <n v="117"/>
    <n v="107.3"/>
    <n v="126.1"/>
    <n v="120.7"/>
    <n v="111"/>
    <n v="101.8"/>
    <n v="112.6"/>
    <n v="113.2"/>
    <n v="119.8"/>
    <n v="117.6"/>
    <n v="1386.5"/>
    <n v="116"/>
    <n v="117.4"/>
    <n v="114.6"/>
    <n v="117"/>
    <n v="232"/>
    <n v="113.9"/>
    <n v="112.5"/>
    <n v="113.6"/>
    <n v="111.5"/>
    <n v="111.2"/>
    <n v="110.9"/>
    <n v="112.7"/>
    <n v="109"/>
    <n v="111.5"/>
    <n v="668.90000000000009"/>
    <n v="115.1"/>
  </r>
  <r>
    <x v="0"/>
    <x v="1"/>
    <x v="4"/>
    <n v="120.3"/>
    <n v="120.2"/>
    <n v="116.9"/>
    <n v="118"/>
    <n v="110.1"/>
    <n v="126.3"/>
    <n v="123.9"/>
    <n v="111.5"/>
    <n v="103.5"/>
    <n v="111.6"/>
    <n v="114.2"/>
    <n v="119.2"/>
    <n v="118.2"/>
    <n v="1395.6999999999998"/>
    <n v="116.3"/>
    <n v="118.7"/>
    <n v="116.8"/>
    <n v="118.5"/>
    <n v="235.5"/>
    <n v="114.6"/>
    <n v="113.4"/>
    <n v="114.1"/>
    <n v="112.1"/>
    <n v="111.4"/>
    <n v="110.9"/>
    <n v="113.1"/>
    <n v="108.9"/>
    <n v="111.8"/>
    <n v="670.5"/>
    <n v="116"/>
  </r>
  <r>
    <x v="1"/>
    <x v="1"/>
    <x v="4"/>
    <n v="122.7"/>
    <n v="124.1"/>
    <n v="114.2"/>
    <n v="119.1"/>
    <n v="103.5"/>
    <n v="129.19999999999999"/>
    <n v="127"/>
    <n v="112.6"/>
    <n v="101.3"/>
    <n v="117"/>
    <n v="112.9"/>
    <n v="121.7"/>
    <n v="120"/>
    <n v="1405.3000000000002"/>
    <n v="118.3"/>
    <n v="116.8"/>
    <n v="112.9"/>
    <n v="116.2"/>
    <n v="229.7"/>
    <n v="114.3"/>
    <n v="111.1"/>
    <n v="114.1"/>
    <n v="111.2"/>
    <n v="111.3"/>
    <n v="111.5"/>
    <n v="112.9"/>
    <n v="109.3"/>
    <n v="111.7"/>
    <n v="670.3"/>
    <n v="115.6"/>
  </r>
  <r>
    <x v="2"/>
    <x v="1"/>
    <x v="4"/>
    <n v="121.1"/>
    <n v="121.6"/>
    <n v="115.9"/>
    <n v="118.4"/>
    <n v="107.7"/>
    <n v="127.7"/>
    <n v="125"/>
    <n v="111.9"/>
    <n v="102.8"/>
    <n v="113.4"/>
    <n v="113.7"/>
    <n v="120.4"/>
    <n v="118.9"/>
    <n v="1399.6000000000004"/>
    <n v="116.8"/>
    <n v="118"/>
    <n v="115.2"/>
    <n v="117.6"/>
    <n v="233.2"/>
    <n v="114.3"/>
    <n v="112.5"/>
    <n v="114.1"/>
    <n v="111.8"/>
    <n v="111.3"/>
    <n v="111.2"/>
    <n v="113"/>
    <n v="109.1"/>
    <n v="111.8"/>
    <n v="670.5"/>
    <n v="115.8"/>
  </r>
  <r>
    <x v="0"/>
    <x v="1"/>
    <x v="5"/>
    <n v="120.7"/>
    <n v="121.6"/>
    <n v="116.1"/>
    <n v="119.3"/>
    <n v="110.3"/>
    <n v="125.8"/>
    <n v="129.30000000000001"/>
    <n v="112.2"/>
    <n v="103.6"/>
    <n v="112.3"/>
    <n v="114.9"/>
    <n v="120.1"/>
    <n v="119.5"/>
    <n v="1406.1999999999998"/>
    <n v="117.3"/>
    <n v="119.7"/>
    <n v="117.3"/>
    <n v="119.3"/>
    <n v="237"/>
    <n v="114.6"/>
    <n v="114.4"/>
    <n v="114.9"/>
    <n v="112.8"/>
    <n v="112.2"/>
    <n v="111.4"/>
    <n v="114.3"/>
    <n v="108"/>
    <n v="112.3"/>
    <n v="673.59999999999991"/>
    <n v="117"/>
  </r>
  <r>
    <x v="1"/>
    <x v="1"/>
    <x v="5"/>
    <n v="123.1"/>
    <n v="125.9"/>
    <n v="115.4"/>
    <n v="120.4"/>
    <n v="103.4"/>
    <n v="131.19999999999999"/>
    <n v="137.5"/>
    <n v="112.8"/>
    <n v="101.4"/>
    <n v="118.3"/>
    <n v="113.2"/>
    <n v="122.4"/>
    <n v="122"/>
    <n v="1425"/>
    <n v="119"/>
    <n v="117.4"/>
    <n v="113.2"/>
    <n v="116.7"/>
    <n v="230.60000000000002"/>
    <n v="113.9"/>
    <n v="111.2"/>
    <n v="114.3"/>
    <n v="111.4"/>
    <n v="111.5"/>
    <n v="111.8"/>
    <n v="115.1"/>
    <n v="108.7"/>
    <n v="112.2"/>
    <n v="672.80000000000007"/>
    <n v="116.4"/>
  </r>
  <r>
    <x v="2"/>
    <x v="1"/>
    <x v="5"/>
    <n v="121.5"/>
    <n v="123.1"/>
    <n v="115.8"/>
    <n v="119.7"/>
    <n v="107.8"/>
    <n v="128.30000000000001"/>
    <n v="132.1"/>
    <n v="112.4"/>
    <n v="102.9"/>
    <n v="114.3"/>
    <n v="114.2"/>
    <n v="121.2"/>
    <n v="120.4"/>
    <n v="1413.3000000000002"/>
    <n v="117.8"/>
    <n v="118.8"/>
    <n v="115.6"/>
    <n v="118.3"/>
    <n v="234.39999999999998"/>
    <n v="113.9"/>
    <n v="113.2"/>
    <n v="114.6"/>
    <n v="112.3"/>
    <n v="111.8"/>
    <n v="111.6"/>
    <n v="114.8"/>
    <n v="108.3"/>
    <n v="112.3"/>
    <n v="673.39999999999986"/>
    <n v="116.7"/>
  </r>
  <r>
    <x v="0"/>
    <x v="1"/>
    <x v="6"/>
    <n v="121.7"/>
    <n v="122.5"/>
    <n v="117.7"/>
    <n v="120.6"/>
    <n v="110.4"/>
    <n v="129.1"/>
    <n v="150.1"/>
    <n v="113.2"/>
    <n v="104.8"/>
    <n v="113.3"/>
    <n v="115.6"/>
    <n v="120.9"/>
    <n v="123.3"/>
    <n v="1439.9"/>
    <n v="118"/>
    <n v="120.7"/>
    <n v="118.3"/>
    <n v="120.3"/>
    <n v="239"/>
    <n v="114.6"/>
    <n v="115.3"/>
    <n v="115.4"/>
    <n v="113.4"/>
    <n v="113.2"/>
    <n v="111.8"/>
    <n v="115.5"/>
    <n v="108.8"/>
    <n v="113.1"/>
    <n v="678.09999999999991"/>
    <n v="119.5"/>
  </r>
  <r>
    <x v="1"/>
    <x v="1"/>
    <x v="6"/>
    <n v="123.8"/>
    <n v="126.4"/>
    <n v="118"/>
    <n v="121.6"/>
    <n v="103.5"/>
    <n v="133.69999999999999"/>
    <n v="172.4"/>
    <n v="113.1"/>
    <n v="102.7"/>
    <n v="120"/>
    <n v="113.8"/>
    <n v="123.4"/>
    <n v="127.1"/>
    <n v="1472.4"/>
    <n v="121"/>
    <n v="118"/>
    <n v="113.6"/>
    <n v="117.4"/>
    <n v="231.6"/>
    <n v="114.8"/>
    <n v="111.6"/>
    <n v="114.9"/>
    <n v="111.5"/>
    <n v="113"/>
    <n v="112.4"/>
    <n v="117.8"/>
    <n v="109.7"/>
    <n v="113.5"/>
    <n v="679.3"/>
    <n v="118.9"/>
  </r>
  <r>
    <x v="2"/>
    <x v="1"/>
    <x v="6"/>
    <n v="122.4"/>
    <n v="123.9"/>
    <n v="117.8"/>
    <n v="121"/>
    <n v="107.9"/>
    <n v="131.19999999999999"/>
    <n v="157.69999999999999"/>
    <n v="113.2"/>
    <n v="104.1"/>
    <n v="115.5"/>
    <n v="114.8"/>
    <n v="122.1"/>
    <n v="124.7"/>
    <n v="1451.6"/>
    <n v="118.8"/>
    <n v="119.6"/>
    <n v="116.3"/>
    <n v="119.1"/>
    <n v="235.89999999999998"/>
    <n v="114.8"/>
    <n v="113.9"/>
    <n v="115.2"/>
    <n v="112.7"/>
    <n v="113.1"/>
    <n v="112.1"/>
    <n v="116.8"/>
    <n v="109.2"/>
    <n v="113.3"/>
    <n v="679.1"/>
    <n v="119.2"/>
  </r>
  <r>
    <x v="0"/>
    <x v="1"/>
    <x v="7"/>
    <n v="121.8"/>
    <n v="122.8"/>
    <n v="117.8"/>
    <n v="121.9"/>
    <n v="110.6"/>
    <n v="129.69999999999999"/>
    <n v="161.1"/>
    <n v="114.1"/>
    <n v="105.1"/>
    <n v="114.6"/>
    <n v="115.8"/>
    <n v="121.7"/>
    <n v="125.3"/>
    <n v="1456.9999999999998"/>
    <n v="118.8"/>
    <n v="120.9"/>
    <n v="118.8"/>
    <n v="120.7"/>
    <n v="239.7"/>
    <n v="114.6"/>
    <n v="115.4"/>
    <n v="115.9"/>
    <n v="114"/>
    <n v="113.2"/>
    <n v="112.2"/>
    <n v="116.2"/>
    <n v="109.4"/>
    <n v="113.5"/>
    <n v="680.9"/>
    <n v="120.7"/>
  </r>
  <r>
    <x v="1"/>
    <x v="1"/>
    <x v="7"/>
    <n v="124.8"/>
    <n v="127.3"/>
    <n v="116.5"/>
    <n v="122.2"/>
    <n v="103.6"/>
    <n v="132.69999999999999"/>
    <n v="181.9"/>
    <n v="115.2"/>
    <n v="102.7"/>
    <n v="122.1"/>
    <n v="114.4"/>
    <n v="124.7"/>
    <n v="128.9"/>
    <n v="1488.1"/>
    <n v="123"/>
    <n v="118.6"/>
    <n v="114.1"/>
    <n v="117.9"/>
    <n v="232.7"/>
    <n v="115.5"/>
    <n v="111.8"/>
    <n v="115.3"/>
    <n v="112.2"/>
    <n v="112.5"/>
    <n v="112.9"/>
    <n v="119.2"/>
    <n v="110.5"/>
    <n v="113.9"/>
    <n v="682.6"/>
    <n v="119.9"/>
  </r>
  <r>
    <x v="2"/>
    <x v="1"/>
    <x v="7"/>
    <n v="122.7"/>
    <n v="124.4"/>
    <n v="117.3"/>
    <n v="122"/>
    <n v="108"/>
    <n v="131.1"/>
    <n v="168.2"/>
    <n v="114.5"/>
    <n v="104.3"/>
    <n v="117.1"/>
    <n v="115.2"/>
    <n v="123.1"/>
    <n v="126.6"/>
    <n v="1467.8999999999999"/>
    <n v="119.9"/>
    <n v="120"/>
    <n v="116.8"/>
    <n v="119.6"/>
    <n v="236.8"/>
    <n v="115.5"/>
    <n v="114"/>
    <n v="115.6"/>
    <n v="113.3"/>
    <n v="112.8"/>
    <n v="112.6"/>
    <n v="118"/>
    <n v="109.9"/>
    <n v="113.7"/>
    <n v="682.19999999999993"/>
    <n v="120.3"/>
  </r>
  <r>
    <x v="0"/>
    <x v="1"/>
    <x v="8"/>
    <n v="122.3"/>
    <n v="122.4"/>
    <n v="117.8"/>
    <n v="122.7"/>
    <n v="110.4"/>
    <n v="129.80000000000001"/>
    <n v="158.80000000000001"/>
    <n v="115"/>
    <n v="104.7"/>
    <n v="114.9"/>
    <n v="116.5"/>
    <n v="122.6"/>
    <n v="125.3"/>
    <n v="1457.9"/>
    <n v="119.5"/>
    <n v="121.7"/>
    <n v="119.2"/>
    <n v="121.3"/>
    <n v="240.9"/>
    <n v="114.6"/>
    <n v="115.8"/>
    <n v="116.7"/>
    <n v="114.5"/>
    <n v="112.8"/>
    <n v="112.6"/>
    <n v="116.6"/>
    <n v="109.1"/>
    <n v="113.7"/>
    <n v="682.30000000000007"/>
    <n v="120.9"/>
  </r>
  <r>
    <x v="1"/>
    <x v="1"/>
    <x v="8"/>
    <n v="124.2"/>
    <n v="125.4"/>
    <n v="116.4"/>
    <n v="122.7"/>
    <n v="103.5"/>
    <n v="124.5"/>
    <n v="168.6"/>
    <n v="116.9"/>
    <n v="101.9"/>
    <n v="122.9"/>
    <n v="114.8"/>
    <n v="125.2"/>
    <n v="126.7"/>
    <n v="1467.0000000000002"/>
    <n v="124.3"/>
    <n v="119.2"/>
    <n v="114.5"/>
    <n v="118.4"/>
    <n v="233.7"/>
    <n v="116.1"/>
    <n v="111.8"/>
    <n v="115.5"/>
    <n v="112.3"/>
    <n v="111.2"/>
    <n v="113.4"/>
    <n v="120"/>
    <n v="110"/>
    <n v="113.6"/>
    <n v="682.4"/>
    <n v="119.2"/>
  </r>
  <r>
    <x v="2"/>
    <x v="1"/>
    <x v="8"/>
    <n v="122.9"/>
    <n v="123.5"/>
    <n v="117.3"/>
    <n v="122.7"/>
    <n v="107.9"/>
    <n v="127.3"/>
    <n v="162.1"/>
    <n v="115.6"/>
    <n v="103.8"/>
    <n v="117.6"/>
    <n v="115.8"/>
    <n v="123.8"/>
    <n v="125.8"/>
    <n v="1460.2999999999997"/>
    <n v="120.8"/>
    <n v="120.7"/>
    <n v="117.2"/>
    <n v="120.1"/>
    <n v="237.9"/>
    <n v="116.1"/>
    <n v="114.3"/>
    <n v="116.1"/>
    <n v="113.7"/>
    <n v="112"/>
    <n v="113.1"/>
    <n v="118.6"/>
    <n v="109.5"/>
    <n v="113.7"/>
    <n v="683"/>
    <n v="120.1"/>
  </r>
  <r>
    <x v="0"/>
    <x v="1"/>
    <x v="9"/>
    <n v="122.6"/>
    <n v="122.5"/>
    <n v="118.3"/>
    <n v="123.2"/>
    <n v="110.5"/>
    <n v="128.9"/>
    <n v="155.30000000000001"/>
    <n v="115.5"/>
    <n v="104"/>
    <n v="115.3"/>
    <n v="116.8"/>
    <n v="123.2"/>
    <n v="125.1"/>
    <n v="1456.1"/>
    <n v="120"/>
    <n v="122.7"/>
    <n v="120.3"/>
    <n v="122.3"/>
    <n v="243"/>
    <n v="114.6"/>
    <n v="116.4"/>
    <n v="117.5"/>
    <n v="115.3"/>
    <n v="112.6"/>
    <n v="113"/>
    <n v="116.9"/>
    <n v="109.3"/>
    <n v="114"/>
    <n v="684.59999999999991"/>
    <n v="121"/>
  </r>
  <r>
    <x v="1"/>
    <x v="1"/>
    <x v="9"/>
    <n v="124.6"/>
    <n v="126.1"/>
    <n v="117.8"/>
    <n v="123.1"/>
    <n v="103.5"/>
    <n v="123.5"/>
    <n v="159.6"/>
    <n v="117.4"/>
    <n v="101.2"/>
    <n v="123.8"/>
    <n v="115.2"/>
    <n v="125.9"/>
    <n v="125.8"/>
    <n v="1461.7"/>
    <n v="124.3"/>
    <n v="119.6"/>
    <n v="114.9"/>
    <n v="118.9"/>
    <n v="234.5"/>
    <n v="116.7"/>
    <n v="112"/>
    <n v="115.8"/>
    <n v="112.6"/>
    <n v="111"/>
    <n v="113.6"/>
    <n v="120.2"/>
    <n v="110.1"/>
    <n v="113.7"/>
    <n v="683.30000000000007"/>
    <n v="119.1"/>
  </r>
  <r>
    <x v="2"/>
    <x v="1"/>
    <x v="9"/>
    <n v="123.2"/>
    <n v="123.8"/>
    <n v="118.1"/>
    <n v="123.2"/>
    <n v="107.9"/>
    <n v="126.4"/>
    <n v="156.80000000000001"/>
    <n v="116.1"/>
    <n v="103.1"/>
    <n v="118.1"/>
    <n v="116.1"/>
    <n v="124.5"/>
    <n v="125.4"/>
    <n v="1457.3"/>
    <n v="121.1"/>
    <n v="121.5"/>
    <n v="118.1"/>
    <n v="121"/>
    <n v="239.6"/>
    <n v="116.7"/>
    <n v="114.7"/>
    <n v="116.7"/>
    <n v="114.3"/>
    <n v="111.8"/>
    <n v="113.3"/>
    <n v="118.8"/>
    <n v="109.6"/>
    <n v="113.9"/>
    <n v="684.5"/>
    <n v="120.1"/>
  </r>
  <r>
    <x v="0"/>
    <x v="1"/>
    <x v="11"/>
    <n v="122.7"/>
    <n v="122.6"/>
    <n v="119.9"/>
    <n v="124"/>
    <n v="110.5"/>
    <n v="128.80000000000001"/>
    <n v="152"/>
    <n v="116.2"/>
    <n v="103.3"/>
    <n v="115.8"/>
    <n v="116.8"/>
    <n v="124.5"/>
    <n v="124.9"/>
    <n v="1457.1"/>
    <n v="120.8"/>
    <n v="123.3"/>
    <n v="120.5"/>
    <n v="122.9"/>
    <n v="243.8"/>
    <n v="114.6"/>
    <n v="117.3"/>
    <n v="118.1"/>
    <n v="115.9"/>
    <n v="112"/>
    <n v="113.3"/>
    <n v="117.2"/>
    <n v="108.8"/>
    <n v="114.1"/>
    <n v="685.3"/>
    <n v="121.1"/>
  </r>
  <r>
    <x v="1"/>
    <x v="1"/>
    <x v="11"/>
    <n v="124.5"/>
    <n v="125.6"/>
    <n v="122.7"/>
    <n v="124.6"/>
    <n v="103.2"/>
    <n v="122.2"/>
    <n v="153.19999999999999"/>
    <n v="119.3"/>
    <n v="99.8"/>
    <n v="124.6"/>
    <n v="115.8"/>
    <n v="126.9"/>
    <n v="125.4"/>
    <n v="1462.3999999999999"/>
    <n v="125.8"/>
    <n v="120.3"/>
    <n v="115.4"/>
    <n v="119.5"/>
    <n v="235.7"/>
    <n v="117.1"/>
    <n v="112.6"/>
    <n v="116.4"/>
    <n v="113"/>
    <n v="109.7"/>
    <n v="114"/>
    <n v="120.3"/>
    <n v="109.6"/>
    <n v="113.4"/>
    <n v="683"/>
    <n v="119"/>
  </r>
  <r>
    <x v="2"/>
    <x v="1"/>
    <x v="11"/>
    <n v="123.3"/>
    <n v="123.7"/>
    <n v="121"/>
    <n v="124.2"/>
    <n v="107.8"/>
    <n v="125.7"/>
    <n v="152.4"/>
    <n v="117.2"/>
    <n v="102.1"/>
    <n v="118.7"/>
    <n v="116.4"/>
    <n v="125.6"/>
    <n v="125.1"/>
    <n v="1458.1000000000001"/>
    <n v="122.1"/>
    <n v="122.1"/>
    <n v="118.4"/>
    <n v="121.6"/>
    <n v="240.5"/>
    <n v="117.1"/>
    <n v="115.5"/>
    <n v="117.3"/>
    <n v="114.8"/>
    <n v="110.8"/>
    <n v="113.7"/>
    <n v="119"/>
    <n v="109.1"/>
    <n v="113.8"/>
    <n v="684.69999999999993"/>
    <n v="120.1"/>
  </r>
  <r>
    <x v="0"/>
    <x v="1"/>
    <x v="12"/>
    <n v="122.4"/>
    <n v="122.4"/>
    <n v="121.8"/>
    <n v="124.2"/>
    <n v="110.2"/>
    <n v="128.6"/>
    <n v="140.30000000000001"/>
    <n v="116.3"/>
    <n v="102"/>
    <n v="116"/>
    <n v="117.3"/>
    <n v="124.8"/>
    <n v="123.3"/>
    <n v="1446.3"/>
    <n v="121.7"/>
    <n v="123.8"/>
    <n v="120.6"/>
    <n v="123.3"/>
    <n v="244.39999999999998"/>
    <n v="114.6"/>
    <n v="117.4"/>
    <n v="118.2"/>
    <n v="116.2"/>
    <n v="111.5"/>
    <n v="113.3"/>
    <n v="117.7"/>
    <n v="109.4"/>
    <n v="114.2"/>
    <n v="686.3"/>
    <n v="120.3"/>
  </r>
  <r>
    <x v="1"/>
    <x v="1"/>
    <x v="12"/>
    <n v="124"/>
    <n v="124.7"/>
    <n v="126.3"/>
    <n v="124.9"/>
    <n v="103"/>
    <n v="122.3"/>
    <n v="141"/>
    <n v="120.1"/>
    <n v="97.8"/>
    <n v="125.4"/>
    <n v="116.1"/>
    <n v="127.6"/>
    <n v="124"/>
    <n v="1453.1999999999998"/>
    <n v="126.4"/>
    <n v="120.7"/>
    <n v="115.8"/>
    <n v="120"/>
    <n v="236.5"/>
    <n v="116.5"/>
    <n v="113"/>
    <n v="116.8"/>
    <n v="113.2"/>
    <n v="108.8"/>
    <n v="114.3"/>
    <n v="120.7"/>
    <n v="110.4"/>
    <n v="113.4"/>
    <n v="684.2"/>
    <n v="118.4"/>
  </r>
  <r>
    <x v="2"/>
    <x v="1"/>
    <x v="12"/>
    <n v="122.9"/>
    <n v="123.2"/>
    <n v="123.5"/>
    <n v="124.5"/>
    <n v="107.6"/>
    <n v="125.7"/>
    <n v="140.5"/>
    <n v="117.6"/>
    <n v="100.6"/>
    <n v="119.1"/>
    <n v="116.8"/>
    <n v="126.1"/>
    <n v="123.6"/>
    <n v="1448.1"/>
    <n v="123"/>
    <n v="122.6"/>
    <n v="118.6"/>
    <n v="122"/>
    <n v="241.2"/>
    <n v="116.5"/>
    <n v="115.7"/>
    <n v="117.5"/>
    <n v="115.1"/>
    <n v="110.1"/>
    <n v="113.9"/>
    <n v="119.5"/>
    <n v="109.8"/>
    <n v="113.8"/>
    <n v="685.9"/>
    <n v="119.4"/>
  </r>
  <r>
    <x v="0"/>
    <x v="2"/>
    <x v="0"/>
    <n v="123.1"/>
    <n v="123.1"/>
    <n v="122.1"/>
    <n v="124.9"/>
    <n v="111"/>
    <n v="130.4"/>
    <n v="132.30000000000001"/>
    <n v="117.2"/>
    <n v="100.5"/>
    <n v="117.2"/>
    <n v="117.9"/>
    <n v="125.6"/>
    <n v="122.8"/>
    <n v="1445.3"/>
    <n v="122.7"/>
    <n v="124.4"/>
    <n v="121.6"/>
    <n v="124"/>
    <n v="246"/>
    <n v="120.1"/>
    <n v="118.4"/>
    <n v="118.9"/>
    <n v="116.6"/>
    <n v="111"/>
    <n v="114"/>
    <n v="118.2"/>
    <n v="110.2"/>
    <n v="114.5"/>
    <n v="688.90000000000009"/>
    <n v="120.3"/>
  </r>
  <r>
    <x v="1"/>
    <x v="2"/>
    <x v="0"/>
    <n v="124"/>
    <n v="125.5"/>
    <n v="126.6"/>
    <n v="125.2"/>
    <n v="104.3"/>
    <n v="121.3"/>
    <n v="134.4"/>
    <n v="122.9"/>
    <n v="96.1"/>
    <n v="126.6"/>
    <n v="116.5"/>
    <n v="128"/>
    <n v="123.5"/>
    <n v="1451.3999999999999"/>
    <n v="127.4"/>
    <n v="121"/>
    <n v="116.1"/>
    <n v="120.2"/>
    <n v="237.1"/>
    <n v="117.3"/>
    <n v="113.4"/>
    <n v="117.2"/>
    <n v="113.7"/>
    <n v="107.9"/>
    <n v="114.6"/>
    <n v="120.8"/>
    <n v="111.4"/>
    <n v="113.4"/>
    <n v="685.59999999999991"/>
    <n v="118.5"/>
  </r>
  <r>
    <x v="2"/>
    <x v="2"/>
    <x v="0"/>
    <n v="123.4"/>
    <n v="123.9"/>
    <n v="123.8"/>
    <n v="125"/>
    <n v="108.5"/>
    <n v="126.2"/>
    <n v="133"/>
    <n v="119.1"/>
    <n v="99"/>
    <n v="120.3"/>
    <n v="117.3"/>
    <n v="126.7"/>
    <n v="123.1"/>
    <n v="1446.2"/>
    <n v="124"/>
    <n v="123.1"/>
    <n v="119.3"/>
    <n v="122.5"/>
    <n v="242.39999999999998"/>
    <n v="117.3"/>
    <n v="116.5"/>
    <n v="118.1"/>
    <n v="115.5"/>
    <n v="109.4"/>
    <n v="114.3"/>
    <n v="119.7"/>
    <n v="110.7"/>
    <n v="114"/>
    <n v="687.7"/>
    <n v="119.5"/>
  </r>
  <r>
    <x v="0"/>
    <x v="2"/>
    <x v="1"/>
    <n v="123.4"/>
    <n v="124.4"/>
    <n v="122.1"/>
    <n v="125.8"/>
    <n v="111.5"/>
    <n v="129.4"/>
    <n v="128.19999999999999"/>
    <n v="118.8"/>
    <n v="100"/>
    <n v="118.6"/>
    <n v="118.8"/>
    <n v="126.8"/>
    <n v="122.8"/>
    <n v="1447.7999999999997"/>
    <n v="124.2"/>
    <n v="125.4"/>
    <n v="122.7"/>
    <n v="125"/>
    <n v="248.10000000000002"/>
    <n v="120.1"/>
    <n v="120"/>
    <n v="119.6"/>
    <n v="117.7"/>
    <n v="110.9"/>
    <n v="114.8"/>
    <n v="118.7"/>
    <n v="110.8"/>
    <n v="115"/>
    <n v="692.5"/>
    <n v="120.6"/>
  </r>
  <r>
    <x v="1"/>
    <x v="2"/>
    <x v="1"/>
    <n v="124.3"/>
    <n v="126.5"/>
    <n v="119.5"/>
    <n v="125.6"/>
    <n v="104.9"/>
    <n v="121.6"/>
    <n v="131.80000000000001"/>
    <n v="125.1"/>
    <n v="95"/>
    <n v="127.7"/>
    <n v="116.8"/>
    <n v="128.6"/>
    <n v="123.7"/>
    <n v="1447.4"/>
    <n v="128.1"/>
    <n v="121.3"/>
    <n v="116.5"/>
    <n v="120.6"/>
    <n v="237.8"/>
    <n v="118.1"/>
    <n v="114"/>
    <n v="117.7"/>
    <n v="114.1"/>
    <n v="106.8"/>
    <n v="114.9"/>
    <n v="120.4"/>
    <n v="111.7"/>
    <n v="113.2"/>
    <n v="685.6"/>
    <n v="118.7"/>
  </r>
  <r>
    <x v="2"/>
    <x v="2"/>
    <x v="1"/>
    <n v="123.7"/>
    <n v="125.1"/>
    <n v="121.1"/>
    <n v="125.7"/>
    <n v="109.1"/>
    <n v="125.8"/>
    <n v="129.4"/>
    <n v="120.9"/>
    <n v="98.3"/>
    <n v="121.6"/>
    <n v="118"/>
    <n v="127.6"/>
    <n v="123.1"/>
    <n v="1446.2999999999997"/>
    <n v="125.2"/>
    <n v="123.8"/>
    <n v="120.1"/>
    <n v="123.3"/>
    <n v="243.89999999999998"/>
    <n v="118.1"/>
    <n v="117.7"/>
    <n v="118.7"/>
    <n v="116.3"/>
    <n v="108.7"/>
    <n v="114.9"/>
    <n v="119.7"/>
    <n v="111.2"/>
    <n v="114.1"/>
    <n v="689.50000000000011"/>
    <n v="119.7"/>
  </r>
  <r>
    <x v="0"/>
    <x v="2"/>
    <x v="2"/>
    <n v="123.3"/>
    <n v="124.7"/>
    <n v="118.9"/>
    <n v="126"/>
    <n v="111.8"/>
    <n v="130.9"/>
    <n v="128"/>
    <n v="119.9"/>
    <n v="98.9"/>
    <n v="119.4"/>
    <n v="118.9"/>
    <n v="127.7"/>
    <n v="123.1"/>
    <n v="1448.4"/>
    <n v="124.7"/>
    <n v="126"/>
    <n v="122.9"/>
    <n v="125.5"/>
    <n v="248.9"/>
    <n v="120.1"/>
    <n v="120.6"/>
    <n v="120.2"/>
    <n v="118.2"/>
    <n v="111.6"/>
    <n v="115.5"/>
    <n v="119.4"/>
    <n v="110.8"/>
    <n v="115.5"/>
    <n v="695.69999999999993"/>
    <n v="121.1"/>
  </r>
  <r>
    <x v="1"/>
    <x v="2"/>
    <x v="2"/>
    <n v="124"/>
    <n v="126.7"/>
    <n v="113.5"/>
    <n v="125.9"/>
    <n v="104.8"/>
    <n v="123.8"/>
    <n v="131.4"/>
    <n v="127.2"/>
    <n v="93.2"/>
    <n v="127.4"/>
    <n v="117"/>
    <n v="129.19999999999999"/>
    <n v="123.9"/>
    <n v="1444.1000000000001"/>
    <n v="128.80000000000001"/>
    <n v="121.7"/>
    <n v="116.9"/>
    <n v="120.9"/>
    <n v="238.60000000000002"/>
    <n v="118.6"/>
    <n v="114.4"/>
    <n v="118"/>
    <n v="114.3"/>
    <n v="108.4"/>
    <n v="115.4"/>
    <n v="120.6"/>
    <n v="111.3"/>
    <n v="113.8"/>
    <n v="688"/>
    <n v="119.1"/>
  </r>
  <r>
    <x v="2"/>
    <x v="2"/>
    <x v="2"/>
    <n v="123.5"/>
    <n v="125.4"/>
    <n v="116.8"/>
    <n v="126"/>
    <n v="109.2"/>
    <n v="127.6"/>
    <n v="129.19999999999999"/>
    <n v="122.4"/>
    <n v="97"/>
    <n v="122.1"/>
    <n v="118.1"/>
    <n v="128.4"/>
    <n v="123.4"/>
    <n v="1445.6999999999998"/>
    <n v="125.8"/>
    <n v="124.3"/>
    <n v="120.4"/>
    <n v="123.7"/>
    <n v="244.7"/>
    <n v="118.6"/>
    <n v="118.3"/>
    <n v="119.2"/>
    <n v="116.7"/>
    <n v="109.9"/>
    <n v="115.4"/>
    <n v="120.1"/>
    <n v="111"/>
    <n v="114.7"/>
    <n v="692.30000000000007"/>
    <n v="120.2"/>
  </r>
  <r>
    <x v="0"/>
    <x v="2"/>
    <x v="3"/>
    <n v="123.3"/>
    <n v="125.5"/>
    <n v="117.2"/>
    <n v="126.8"/>
    <n v="111.9"/>
    <n v="134.19999999999999"/>
    <n v="127.5"/>
    <n v="121.5"/>
    <n v="97.8"/>
    <n v="119.8"/>
    <n v="119.4"/>
    <n v="128.69999999999999"/>
    <n v="123.6"/>
    <n v="1453.6000000000001"/>
    <n v="125.7"/>
    <n v="126.4"/>
    <n v="123.3"/>
    <n v="126"/>
    <n v="249.7"/>
    <n v="120.1"/>
    <n v="121.2"/>
    <n v="120.9"/>
    <n v="118.6"/>
    <n v="111.9"/>
    <n v="116.2"/>
    <n v="119.9"/>
    <n v="111.6"/>
    <n v="116"/>
    <n v="699.1"/>
    <n v="121.5"/>
  </r>
  <r>
    <x v="1"/>
    <x v="2"/>
    <x v="3"/>
    <n v="123.8"/>
    <n v="128.19999999999999"/>
    <n v="110"/>
    <n v="126.3"/>
    <n v="104.5"/>
    <n v="130.6"/>
    <n v="130.80000000000001"/>
    <n v="131.30000000000001"/>
    <n v="91.6"/>
    <n v="127.7"/>
    <n v="117.2"/>
    <n v="129.5"/>
    <n v="124.6"/>
    <n v="1451.5"/>
    <n v="130.1"/>
    <n v="122.1"/>
    <n v="117.2"/>
    <n v="121.3"/>
    <n v="239.3"/>
    <n v="119.2"/>
    <n v="114.7"/>
    <n v="118.4"/>
    <n v="114.6"/>
    <n v="108.4"/>
    <n v="115.6"/>
    <n v="121.7"/>
    <n v="111.8"/>
    <n v="114.2"/>
    <n v="690.5"/>
    <n v="119.7"/>
  </r>
  <r>
    <x v="2"/>
    <x v="2"/>
    <x v="3"/>
    <n v="123.5"/>
    <n v="126.4"/>
    <n v="114.4"/>
    <n v="126.6"/>
    <n v="109.2"/>
    <n v="132.5"/>
    <n v="128.6"/>
    <n v="124.8"/>
    <n v="95.7"/>
    <n v="122.4"/>
    <n v="118.5"/>
    <n v="129.1"/>
    <n v="124"/>
    <n v="1451.7"/>
    <n v="126.9"/>
    <n v="124.7"/>
    <n v="120.8"/>
    <n v="124.1"/>
    <n v="245.5"/>
    <n v="119.2"/>
    <n v="118.7"/>
    <n v="119.7"/>
    <n v="117.1"/>
    <n v="110.1"/>
    <n v="115.9"/>
    <n v="121"/>
    <n v="111.7"/>
    <n v="115.1"/>
    <n v="695.5"/>
    <n v="120.7"/>
  </r>
  <r>
    <x v="0"/>
    <x v="2"/>
    <x v="4"/>
    <n v="123.5"/>
    <n v="127.1"/>
    <n v="117.3"/>
    <n v="127.7"/>
    <n v="112.5"/>
    <n v="134.1"/>
    <n v="128.5"/>
    <n v="124.3"/>
    <n v="97.6"/>
    <n v="120.7"/>
    <n v="120.2"/>
    <n v="129.80000000000001"/>
    <n v="124.4"/>
    <n v="1463.3"/>
    <n v="126.7"/>
    <n v="127.3"/>
    <n v="124.1"/>
    <n v="126.8"/>
    <n v="251.39999999999998"/>
    <n v="120.1"/>
    <n v="121.9"/>
    <n v="121.5"/>
    <n v="119.4"/>
    <n v="113.3"/>
    <n v="116.7"/>
    <n v="120.5"/>
    <n v="112.3"/>
    <n v="116.9"/>
    <n v="703.69999999999993"/>
    <n v="122.4"/>
  </r>
  <r>
    <x v="1"/>
    <x v="2"/>
    <x v="4"/>
    <n v="123.8"/>
    <n v="129.69999999999999"/>
    <n v="111.3"/>
    <n v="126.6"/>
    <n v="105.2"/>
    <n v="130.80000000000001"/>
    <n v="135.6"/>
    <n v="142.6"/>
    <n v="90.8"/>
    <n v="128.80000000000001"/>
    <n v="117.7"/>
    <n v="129.9"/>
    <n v="126.1"/>
    <n v="1472.8000000000002"/>
    <n v="131.30000000000001"/>
    <n v="122.4"/>
    <n v="117.4"/>
    <n v="121.6"/>
    <n v="239.8"/>
    <n v="119.6"/>
    <n v="114.9"/>
    <n v="118.7"/>
    <n v="114.9"/>
    <n v="110.8"/>
    <n v="116"/>
    <n v="122"/>
    <n v="112.4"/>
    <n v="115.2"/>
    <n v="694.80000000000007"/>
    <n v="120.7"/>
  </r>
  <r>
    <x v="2"/>
    <x v="2"/>
    <x v="4"/>
    <n v="123.6"/>
    <n v="128"/>
    <n v="115"/>
    <n v="127.3"/>
    <n v="109.8"/>
    <n v="132.6"/>
    <n v="130.9"/>
    <n v="130.5"/>
    <n v="95.3"/>
    <n v="123.4"/>
    <n v="119.2"/>
    <n v="129.80000000000001"/>
    <n v="125"/>
    <n v="1465.4"/>
    <n v="127.9"/>
    <n v="125.4"/>
    <n v="121.3"/>
    <n v="124.7"/>
    <n v="246.7"/>
    <n v="119.6"/>
    <n v="119.2"/>
    <n v="120.2"/>
    <n v="117.7"/>
    <n v="112"/>
    <n v="116.3"/>
    <n v="121.4"/>
    <n v="112.3"/>
    <n v="116.1"/>
    <n v="699.9"/>
    <n v="121.6"/>
  </r>
  <r>
    <x v="0"/>
    <x v="2"/>
    <x v="5"/>
    <n v="124.1"/>
    <n v="130.4"/>
    <n v="122.1"/>
    <n v="128.69999999999999"/>
    <n v="114.1"/>
    <n v="133.19999999999999"/>
    <n v="135.19999999999999"/>
    <n v="131.9"/>
    <n v="96.3"/>
    <n v="123"/>
    <n v="121.1"/>
    <n v="131.19999999999999"/>
    <n v="126.6"/>
    <n v="1491.3"/>
    <n v="128.19999999999999"/>
    <n v="128.4"/>
    <n v="125.1"/>
    <n v="128"/>
    <n v="253.5"/>
    <n v="120.1"/>
    <n v="122.6"/>
    <n v="122.8"/>
    <n v="120.4"/>
    <n v="114.2"/>
    <n v="117.9"/>
    <n v="122"/>
    <n v="113"/>
    <n v="117.9"/>
    <n v="710.3"/>
    <n v="124.1"/>
  </r>
  <r>
    <x v="1"/>
    <x v="2"/>
    <x v="5"/>
    <n v="123.6"/>
    <n v="134.4"/>
    <n v="120.9"/>
    <n v="127.3"/>
    <n v="106"/>
    <n v="132.30000000000001"/>
    <n v="146.69999999999999"/>
    <n v="148.1"/>
    <n v="89.8"/>
    <n v="130.5"/>
    <n v="118"/>
    <n v="130.5"/>
    <n v="128.5"/>
    <n v="1508.1"/>
    <n v="132.1"/>
    <n v="123.2"/>
    <n v="117.6"/>
    <n v="122.3"/>
    <n v="240.8"/>
    <n v="119"/>
    <n v="115.1"/>
    <n v="119.2"/>
    <n v="115.4"/>
    <n v="111.7"/>
    <n v="116.2"/>
    <n v="123.8"/>
    <n v="112.5"/>
    <n v="116"/>
    <n v="698.8"/>
    <n v="121.7"/>
  </r>
  <r>
    <x v="2"/>
    <x v="2"/>
    <x v="5"/>
    <n v="123.9"/>
    <n v="131.80000000000001"/>
    <n v="121.6"/>
    <n v="128.19999999999999"/>
    <n v="111.1"/>
    <n v="132.80000000000001"/>
    <n v="139.1"/>
    <n v="137.4"/>
    <n v="94.1"/>
    <n v="125.5"/>
    <n v="119.8"/>
    <n v="130.9"/>
    <n v="127.3"/>
    <n v="1496.2"/>
    <n v="129.19999999999999"/>
    <n v="126.4"/>
    <n v="122"/>
    <n v="125.7"/>
    <n v="248.4"/>
    <n v="119"/>
    <n v="119.8"/>
    <n v="121.1"/>
    <n v="118.5"/>
    <n v="112.9"/>
    <n v="116.9"/>
    <n v="123.1"/>
    <n v="112.8"/>
    <n v="117"/>
    <n v="705.3"/>
    <n v="123"/>
  </r>
  <r>
    <x v="0"/>
    <x v="2"/>
    <x v="6"/>
    <n v="124"/>
    <n v="131.5"/>
    <n v="122"/>
    <n v="128.69999999999999"/>
    <n v="113.5"/>
    <n v="133.30000000000001"/>
    <n v="140.80000000000001"/>
    <n v="133.80000000000001"/>
    <n v="94.1"/>
    <n v="123.4"/>
    <n v="121"/>
    <n v="131.69999999999999"/>
    <n v="127.5"/>
    <n v="1497.8"/>
    <n v="129.4"/>
    <n v="128.80000000000001"/>
    <n v="125.5"/>
    <n v="128.30000000000001"/>
    <n v="254.3"/>
    <n v="120.1"/>
    <n v="123"/>
    <n v="123"/>
    <n v="120.8"/>
    <n v="114.1"/>
    <n v="118"/>
    <n v="122.9"/>
    <n v="112.7"/>
    <n v="118.1"/>
    <n v="711.5"/>
    <n v="124.7"/>
  </r>
  <r>
    <x v="1"/>
    <x v="2"/>
    <x v="6"/>
    <n v="123.2"/>
    <n v="134.30000000000001"/>
    <n v="119.5"/>
    <n v="127.7"/>
    <n v="106.3"/>
    <n v="132.80000000000001"/>
    <n v="153.5"/>
    <n v="149.5"/>
    <n v="85.7"/>
    <n v="131.5"/>
    <n v="118.3"/>
    <n v="131.1"/>
    <n v="129.5"/>
    <n v="1513.3999999999999"/>
    <n v="133.1"/>
    <n v="123.5"/>
    <n v="117.9"/>
    <n v="122.7"/>
    <n v="241.4"/>
    <n v="119.9"/>
    <n v="115.3"/>
    <n v="119.5"/>
    <n v="116"/>
    <n v="111.5"/>
    <n v="116.6"/>
    <n v="125.4"/>
    <n v="111.7"/>
    <n v="116.3"/>
    <n v="700.7"/>
    <n v="122.4"/>
  </r>
  <r>
    <x v="2"/>
    <x v="2"/>
    <x v="6"/>
    <n v="123.7"/>
    <n v="132.5"/>
    <n v="121"/>
    <n v="128.30000000000001"/>
    <n v="110.9"/>
    <n v="133.1"/>
    <n v="145.1"/>
    <n v="139.1"/>
    <n v="91.3"/>
    <n v="126.1"/>
    <n v="119.9"/>
    <n v="131.4"/>
    <n v="128.19999999999999"/>
    <n v="1502.4"/>
    <n v="130.4"/>
    <n v="126.7"/>
    <n v="122.3"/>
    <n v="126.1"/>
    <n v="249"/>
    <n v="119.9"/>
    <n v="120.1"/>
    <n v="121.3"/>
    <n v="119"/>
    <n v="112.7"/>
    <n v="117.2"/>
    <n v="124.4"/>
    <n v="112.3"/>
    <n v="117.2"/>
    <n v="706.9"/>
    <n v="123.6"/>
  </r>
  <r>
    <x v="0"/>
    <x v="2"/>
    <x v="7"/>
    <n v="124.7"/>
    <n v="131.30000000000001"/>
    <n v="121.3"/>
    <n v="128.80000000000001"/>
    <n v="114"/>
    <n v="134.19999999999999"/>
    <n v="153.6"/>
    <n v="137.9"/>
    <n v="93.1"/>
    <n v="123.9"/>
    <n v="121.5"/>
    <n v="132.5"/>
    <n v="129.80000000000001"/>
    <n v="1516.8"/>
    <n v="130.1"/>
    <n v="129.5"/>
    <n v="126.3"/>
    <n v="129"/>
    <n v="255.8"/>
    <n v="120.1"/>
    <n v="123.8"/>
    <n v="123.7"/>
    <n v="121.1"/>
    <n v="113.6"/>
    <n v="118.5"/>
    <n v="123.6"/>
    <n v="112.5"/>
    <n v="118.2"/>
    <n v="713"/>
    <n v="126.1"/>
  </r>
  <r>
    <x v="1"/>
    <x v="2"/>
    <x v="7"/>
    <n v="123.1"/>
    <n v="131.69999999999999"/>
    <n v="118.1"/>
    <n v="128"/>
    <n v="106.8"/>
    <n v="130.1"/>
    <n v="165.5"/>
    <n v="156"/>
    <n v="85.3"/>
    <n v="132.69999999999999"/>
    <n v="118.8"/>
    <n v="131.69999999999999"/>
    <n v="131.1"/>
    <n v="1527.8"/>
    <n v="134.19999999999999"/>
    <n v="123.7"/>
    <n v="118.2"/>
    <n v="122.9"/>
    <n v="241.9"/>
    <n v="120.9"/>
    <n v="115.3"/>
    <n v="120"/>
    <n v="116.6"/>
    <n v="109.9"/>
    <n v="117.2"/>
    <n v="126.2"/>
    <n v="112"/>
    <n v="116.2"/>
    <n v="701.9"/>
    <n v="123.2"/>
  </r>
  <r>
    <x v="2"/>
    <x v="2"/>
    <x v="7"/>
    <n v="124.2"/>
    <n v="131.4"/>
    <n v="120.1"/>
    <n v="128.5"/>
    <n v="111.4"/>
    <n v="132.30000000000001"/>
    <n v="157.6"/>
    <n v="144"/>
    <n v="90.5"/>
    <n v="126.8"/>
    <n v="120.4"/>
    <n v="132.1"/>
    <n v="130.30000000000001"/>
    <n v="1519.3"/>
    <n v="131.19999999999999"/>
    <n v="127.2"/>
    <n v="122.9"/>
    <n v="126.6"/>
    <n v="250.10000000000002"/>
    <n v="120.9"/>
    <n v="120.6"/>
    <n v="122"/>
    <n v="119.4"/>
    <n v="111.7"/>
    <n v="117.8"/>
    <n v="125.1"/>
    <n v="112.3"/>
    <n v="117.2"/>
    <n v="708.3"/>
    <n v="124.8"/>
  </r>
  <r>
    <x v="0"/>
    <x v="2"/>
    <x v="8"/>
    <n v="125.1"/>
    <n v="131.1"/>
    <n v="120.7"/>
    <n v="129.19999999999999"/>
    <n v="114.7"/>
    <n v="132.30000000000001"/>
    <n v="158.9"/>
    <n v="142.1"/>
    <n v="92.5"/>
    <n v="125.4"/>
    <n v="121.9"/>
    <n v="132.69999999999999"/>
    <n v="131"/>
    <n v="1526.6000000000001"/>
    <n v="131"/>
    <n v="130.4"/>
    <n v="126.8"/>
    <n v="129.9"/>
    <n v="257.2"/>
    <n v="120.1"/>
    <n v="123.7"/>
    <n v="124.5"/>
    <n v="121.4"/>
    <n v="113.8"/>
    <n v="119.6"/>
    <n v="124.5"/>
    <n v="113.7"/>
    <n v="118.8"/>
    <n v="717.5"/>
    <n v="127"/>
  </r>
  <r>
    <x v="1"/>
    <x v="2"/>
    <x v="8"/>
    <n v="123.4"/>
    <n v="129"/>
    <n v="115.6"/>
    <n v="128.30000000000001"/>
    <n v="107"/>
    <n v="124"/>
    <n v="168.5"/>
    <n v="165.4"/>
    <n v="86.3"/>
    <n v="134.4"/>
    <n v="119.1"/>
    <n v="132.30000000000001"/>
    <n v="131.5"/>
    <n v="1533.3"/>
    <n v="134.69999999999999"/>
    <n v="124"/>
    <n v="118.6"/>
    <n v="123.2"/>
    <n v="242.6"/>
    <n v="121.6"/>
    <n v="115.1"/>
    <n v="120.4"/>
    <n v="117.1"/>
    <n v="109.1"/>
    <n v="117.3"/>
    <n v="126.5"/>
    <n v="112.9"/>
    <n v="116.2"/>
    <n v="703.30000000000007"/>
    <n v="123.5"/>
  </r>
  <r>
    <x v="2"/>
    <x v="2"/>
    <x v="8"/>
    <n v="124.6"/>
    <n v="130.4"/>
    <n v="118.7"/>
    <n v="128.9"/>
    <n v="111.9"/>
    <n v="128.4"/>
    <n v="162.19999999999999"/>
    <n v="150"/>
    <n v="90.4"/>
    <n v="128.4"/>
    <n v="120.7"/>
    <n v="132.5"/>
    <n v="131.19999999999999"/>
    <n v="1527.1000000000001"/>
    <n v="132"/>
    <n v="127.9"/>
    <n v="123.4"/>
    <n v="127.2"/>
    <n v="251.3"/>
    <n v="121.6"/>
    <n v="120.4"/>
    <n v="122.6"/>
    <n v="119.8"/>
    <n v="111.3"/>
    <n v="118.3"/>
    <n v="125.7"/>
    <n v="113.4"/>
    <n v="117.5"/>
    <n v="711.1"/>
    <n v="125.4"/>
  </r>
  <r>
    <x v="0"/>
    <x v="2"/>
    <x v="9"/>
    <n v="125.6"/>
    <n v="130.4"/>
    <n v="120.8"/>
    <n v="129.4"/>
    <n v="115.8"/>
    <n v="133.19999999999999"/>
    <n v="157.69999999999999"/>
    <n v="154.19999999999999"/>
    <n v="93.7"/>
    <n v="126.6"/>
    <n v="122.3"/>
    <n v="133.1"/>
    <n v="131.80000000000001"/>
    <n v="1542.8"/>
    <n v="131.5"/>
    <n v="131.1"/>
    <n v="127.3"/>
    <n v="130.6"/>
    <n v="258.39999999999998"/>
    <n v="120.1"/>
    <n v="124.4"/>
    <n v="125.1"/>
    <n v="122"/>
    <n v="113.8"/>
    <n v="120.1"/>
    <n v="125.1"/>
    <n v="114.2"/>
    <n v="119.2"/>
    <n v="720.30000000000007"/>
    <n v="127.7"/>
  </r>
  <r>
    <x v="1"/>
    <x v="2"/>
    <x v="9"/>
    <n v="123.6"/>
    <n v="128.6"/>
    <n v="115.9"/>
    <n v="128.5"/>
    <n v="109"/>
    <n v="124.1"/>
    <n v="165.8"/>
    <n v="187.2"/>
    <n v="89.4"/>
    <n v="135.80000000000001"/>
    <n v="119.4"/>
    <n v="132.9"/>
    <n v="132.6"/>
    <n v="1560.2000000000003"/>
    <n v="135.30000000000001"/>
    <n v="124.4"/>
    <n v="118.8"/>
    <n v="123.6"/>
    <n v="243.2"/>
    <n v="122.4"/>
    <n v="114.9"/>
    <n v="120.7"/>
    <n v="117.7"/>
    <n v="109.3"/>
    <n v="117.7"/>
    <n v="126.5"/>
    <n v="113.5"/>
    <n v="116.5"/>
    <n v="705.4"/>
    <n v="124.2"/>
  </r>
  <r>
    <x v="2"/>
    <x v="2"/>
    <x v="9"/>
    <n v="125"/>
    <n v="129.80000000000001"/>
    <n v="118.9"/>
    <n v="129.1"/>
    <n v="113.3"/>
    <n v="129"/>
    <n v="160.4"/>
    <n v="165.3"/>
    <n v="92.3"/>
    <n v="129.69999999999999"/>
    <n v="121.1"/>
    <n v="133"/>
    <n v="132.1"/>
    <n v="1546.8999999999999"/>
    <n v="132.5"/>
    <n v="128.5"/>
    <n v="123.8"/>
    <n v="127.8"/>
    <n v="252.3"/>
    <n v="122.4"/>
    <n v="120.8"/>
    <n v="123"/>
    <n v="120.4"/>
    <n v="111.4"/>
    <n v="118.7"/>
    <n v="125.9"/>
    <n v="113.9"/>
    <n v="117.9"/>
    <n v="713.3"/>
    <n v="126.1"/>
  </r>
  <r>
    <x v="0"/>
    <x v="2"/>
    <x v="11"/>
    <n v="126.1"/>
    <n v="130.6"/>
    <n v="121.7"/>
    <n v="129.5"/>
    <n v="117.8"/>
    <n v="132.1"/>
    <n v="155.19999999999999"/>
    <n v="160.80000000000001"/>
    <n v="94.5"/>
    <n v="128.30000000000001"/>
    <n v="123.1"/>
    <n v="134.19999999999999"/>
    <n v="132.4"/>
    <n v="1553.8999999999999"/>
    <n v="132.19999999999999"/>
    <n v="132.1"/>
    <n v="128.19999999999999"/>
    <n v="131.5"/>
    <n v="260.29999999999995"/>
    <n v="120.1"/>
    <n v="125.6"/>
    <n v="125.6"/>
    <n v="122.6"/>
    <n v="114"/>
    <n v="120.9"/>
    <n v="125.8"/>
    <n v="114.2"/>
    <n v="119.6"/>
    <n v="723.1"/>
    <n v="128.30000000000001"/>
  </r>
  <r>
    <x v="1"/>
    <x v="2"/>
    <x v="11"/>
    <n v="124"/>
    <n v="129.80000000000001"/>
    <n v="121.5"/>
    <n v="128.6"/>
    <n v="110"/>
    <n v="123.7"/>
    <n v="164.6"/>
    <n v="191.6"/>
    <n v="90.8"/>
    <n v="137.1"/>
    <n v="119.8"/>
    <n v="133.69999999999999"/>
    <n v="133.30000000000001"/>
    <n v="1575.1999999999998"/>
    <n v="137.6"/>
    <n v="125"/>
    <n v="119.3"/>
    <n v="124.2"/>
    <n v="244.3"/>
    <n v="122.9"/>
    <n v="115.1"/>
    <n v="121"/>
    <n v="118.1"/>
    <n v="109.3"/>
    <n v="117.9"/>
    <n v="126.6"/>
    <n v="113.3"/>
    <n v="116.6"/>
    <n v="706.19999999999993"/>
    <n v="124.6"/>
  </r>
  <r>
    <x v="2"/>
    <x v="2"/>
    <x v="11"/>
    <n v="125.4"/>
    <n v="130.30000000000001"/>
    <n v="121.6"/>
    <n v="129.19999999999999"/>
    <n v="114.9"/>
    <n v="128.19999999999999"/>
    <n v="158.4"/>
    <n v="171.2"/>
    <n v="93.3"/>
    <n v="131.19999999999999"/>
    <n v="121.7"/>
    <n v="134"/>
    <n v="132.69999999999999"/>
    <n v="1559.3999999999999"/>
    <n v="133.6"/>
    <n v="129.30000000000001"/>
    <n v="124.5"/>
    <n v="128.6"/>
    <n v="253.8"/>
    <n v="122.9"/>
    <n v="121.6"/>
    <n v="123.4"/>
    <n v="120.9"/>
    <n v="111.5"/>
    <n v="119.2"/>
    <n v="126.3"/>
    <n v="113.8"/>
    <n v="118.1"/>
    <n v="715.09999999999991"/>
    <n v="126.6"/>
  </r>
  <r>
    <x v="0"/>
    <x v="2"/>
    <x v="12"/>
    <n v="126.3"/>
    <n v="131.30000000000001"/>
    <n v="123.3"/>
    <n v="129.80000000000001"/>
    <n v="118.3"/>
    <n v="131.6"/>
    <n v="145.5"/>
    <n v="162.1"/>
    <n v="95.4"/>
    <n v="128.9"/>
    <n v="123.3"/>
    <n v="135.1"/>
    <n v="131.4"/>
    <n v="1550.9"/>
    <n v="133.1"/>
    <n v="132.5"/>
    <n v="128.5"/>
    <n v="131.9"/>
    <n v="261"/>
    <n v="120.1"/>
    <n v="125.7"/>
    <n v="126"/>
    <n v="123.1"/>
    <n v="114"/>
    <n v="121.6"/>
    <n v="125.6"/>
    <n v="114.1"/>
    <n v="119.8"/>
    <n v="724.40000000000009"/>
    <n v="127.9"/>
  </r>
  <r>
    <x v="1"/>
    <x v="2"/>
    <x v="12"/>
    <n v="124.3"/>
    <n v="131.69999999999999"/>
    <n v="127.1"/>
    <n v="128.6"/>
    <n v="110"/>
    <n v="120.8"/>
    <n v="149"/>
    <n v="190.1"/>
    <n v="92.7"/>
    <n v="138.6"/>
    <n v="120.2"/>
    <n v="134.19999999999999"/>
    <n v="131.5"/>
    <n v="1567.3"/>
    <n v="138.19999999999999"/>
    <n v="125.4"/>
    <n v="119.5"/>
    <n v="124.5"/>
    <n v="244.9"/>
    <n v="122.4"/>
    <n v="116"/>
    <n v="121"/>
    <n v="118.6"/>
    <n v="109.3"/>
    <n v="118.1"/>
    <n v="126.6"/>
    <n v="113.2"/>
    <n v="116.7"/>
    <n v="706.80000000000007"/>
    <n v="124"/>
  </r>
  <r>
    <x v="2"/>
    <x v="2"/>
    <x v="12"/>
    <n v="125.7"/>
    <n v="131.4"/>
    <n v="124.8"/>
    <n v="129.4"/>
    <n v="115.3"/>
    <n v="126.6"/>
    <n v="146.69999999999999"/>
    <n v="171.5"/>
    <n v="94.5"/>
    <n v="132.1"/>
    <n v="122"/>
    <n v="134.69999999999999"/>
    <n v="131.4"/>
    <n v="1554.7"/>
    <n v="134.5"/>
    <n v="129.69999999999999"/>
    <n v="124.8"/>
    <n v="129"/>
    <n v="254.5"/>
    <n v="122.4"/>
    <n v="122"/>
    <n v="123.6"/>
    <n v="121.4"/>
    <n v="111.5"/>
    <n v="119.6"/>
    <n v="126.2"/>
    <n v="113.7"/>
    <n v="118.3"/>
    <n v="716.00000000000011"/>
    <n v="126.1"/>
  </r>
  <r>
    <x v="0"/>
    <x v="3"/>
    <x v="0"/>
    <n v="126.8"/>
    <n v="133.19999999999999"/>
    <n v="126.5"/>
    <n v="130.30000000000001"/>
    <n v="118.9"/>
    <n v="131.6"/>
    <n v="140.1"/>
    <n v="163.80000000000001"/>
    <n v="97.7"/>
    <n v="129.6"/>
    <n v="124.3"/>
    <n v="135.9"/>
    <n v="131.4"/>
    <n v="1558.7"/>
    <n v="133.6"/>
    <n v="133.19999999999999"/>
    <n v="128.9"/>
    <n v="132.6"/>
    <n v="262.10000000000002"/>
    <n v="126.5"/>
    <n v="126.2"/>
    <n v="126.6"/>
    <n v="123.7"/>
    <n v="113.6"/>
    <n v="121.4"/>
    <n v="126.2"/>
    <n v="114.9"/>
    <n v="120.1"/>
    <n v="726.4"/>
    <n v="128.1"/>
  </r>
  <r>
    <x v="1"/>
    <x v="3"/>
    <x v="0"/>
    <n v="124.7"/>
    <n v="135.9"/>
    <n v="132"/>
    <n v="129.19999999999999"/>
    <n v="109.7"/>
    <n v="119"/>
    <n v="144.1"/>
    <n v="184.2"/>
    <n v="96.7"/>
    <n v="139.5"/>
    <n v="120.5"/>
    <n v="134.69999999999999"/>
    <n v="131.19999999999999"/>
    <n v="1570.2"/>
    <n v="139.5"/>
    <n v="125.8"/>
    <n v="119.8"/>
    <n v="124.9"/>
    <n v="245.6"/>
    <n v="123.4"/>
    <n v="116.9"/>
    <n v="121.6"/>
    <n v="119.1"/>
    <n v="108.9"/>
    <n v="118.5"/>
    <n v="126.4"/>
    <n v="114"/>
    <n v="116.8"/>
    <n v="708.5"/>
    <n v="124.2"/>
  </r>
  <r>
    <x v="2"/>
    <x v="3"/>
    <x v="0"/>
    <n v="126.1"/>
    <n v="134.1"/>
    <n v="128.6"/>
    <n v="129.9"/>
    <n v="115.5"/>
    <n v="125.7"/>
    <n v="141.5"/>
    <n v="170.7"/>
    <n v="97.4"/>
    <n v="132.9"/>
    <n v="122.7"/>
    <n v="135.30000000000001"/>
    <n v="131.30000000000001"/>
    <n v="1560.4"/>
    <n v="135.19999999999999"/>
    <n v="130.30000000000001"/>
    <n v="125.1"/>
    <n v="129.5"/>
    <n v="255.4"/>
    <n v="123.4"/>
    <n v="122.7"/>
    <n v="124.2"/>
    <n v="122"/>
    <n v="111.1"/>
    <n v="119.8"/>
    <n v="126.3"/>
    <n v="114.5"/>
    <n v="118.5"/>
    <n v="717.9"/>
    <n v="126.3"/>
  </r>
  <r>
    <x v="0"/>
    <x v="3"/>
    <x v="1"/>
    <n v="127.1"/>
    <n v="133.69999999999999"/>
    <n v="127.7"/>
    <n v="130.69999999999999"/>
    <n v="118.5"/>
    <n v="130.4"/>
    <n v="130.9"/>
    <n v="162.80000000000001"/>
    <n v="98.7"/>
    <n v="130.6"/>
    <n v="124.8"/>
    <n v="136.4"/>
    <n v="130.30000000000001"/>
    <n v="1552.3"/>
    <n v="134.4"/>
    <n v="133.9"/>
    <n v="129.80000000000001"/>
    <n v="133.4"/>
    <n v="263.70000000000005"/>
    <n v="126.5"/>
    <n v="127.5"/>
    <n v="127.1"/>
    <n v="124.3"/>
    <n v="113.9"/>
    <n v="122.3"/>
    <n v="127.1"/>
    <n v="116.8"/>
    <n v="120.9"/>
    <n v="731.49999999999989"/>
    <n v="127.9"/>
  </r>
  <r>
    <x v="1"/>
    <x v="3"/>
    <x v="1"/>
    <n v="124.8"/>
    <n v="135.1"/>
    <n v="130.30000000000001"/>
    <n v="129.6"/>
    <n v="108.4"/>
    <n v="118.6"/>
    <n v="129.19999999999999"/>
    <n v="176.4"/>
    <n v="99.1"/>
    <n v="139.69999999999999"/>
    <n v="120.6"/>
    <n v="135.19999999999999"/>
    <n v="129.1"/>
    <n v="1547"/>
    <n v="140"/>
    <n v="126.2"/>
    <n v="120.1"/>
    <n v="125.3"/>
    <n v="246.3"/>
    <n v="124.4"/>
    <n v="116"/>
    <n v="121.8"/>
    <n v="119.5"/>
    <n v="109.1"/>
    <n v="118.8"/>
    <n v="126.3"/>
    <n v="116.2"/>
    <n v="117.2"/>
    <n v="711.7"/>
    <n v="123.8"/>
  </r>
  <r>
    <x v="2"/>
    <x v="3"/>
    <x v="1"/>
    <n v="126.4"/>
    <n v="134.19999999999999"/>
    <n v="128.69999999999999"/>
    <n v="130.30000000000001"/>
    <n v="114.8"/>
    <n v="124.9"/>
    <n v="130.30000000000001"/>
    <n v="167.4"/>
    <n v="98.8"/>
    <n v="133.6"/>
    <n v="123"/>
    <n v="135.80000000000001"/>
    <n v="129.9"/>
    <n v="1548.1999999999998"/>
    <n v="135.9"/>
    <n v="130.9"/>
    <n v="125.8"/>
    <n v="130.19999999999999"/>
    <n v="256.7"/>
    <n v="124.4"/>
    <n v="123.1"/>
    <n v="124.6"/>
    <n v="122.5"/>
    <n v="111.4"/>
    <n v="120.3"/>
    <n v="126.6"/>
    <n v="116.6"/>
    <n v="119.1"/>
    <n v="722"/>
    <n v="126"/>
  </r>
  <r>
    <x v="0"/>
    <x v="3"/>
    <x v="2"/>
    <n v="127.3"/>
    <n v="134.4"/>
    <n v="125.1"/>
    <n v="130.5"/>
    <n v="118.3"/>
    <n v="131.69999999999999"/>
    <n v="130.69999999999999"/>
    <n v="161.19999999999999"/>
    <n v="100.4"/>
    <n v="130.80000000000001"/>
    <n v="124.9"/>
    <n v="137"/>
    <n v="130.4"/>
    <n v="1552.3000000000002"/>
    <n v="135"/>
    <n v="134.4"/>
    <n v="130.19999999999999"/>
    <n v="133.80000000000001"/>
    <n v="264.60000000000002"/>
    <n v="126.5"/>
    <n v="127"/>
    <n v="127.7"/>
    <n v="124.8"/>
    <n v="113.6"/>
    <n v="122.5"/>
    <n v="127.5"/>
    <n v="117.4"/>
    <n v="121.1"/>
    <n v="733.5"/>
    <n v="128"/>
  </r>
  <r>
    <x v="1"/>
    <x v="3"/>
    <x v="2"/>
    <n v="124.8"/>
    <n v="136.30000000000001"/>
    <n v="123.7"/>
    <n v="129.69999999999999"/>
    <n v="107.9"/>
    <n v="119.9"/>
    <n v="128.1"/>
    <n v="170.3"/>
    <n v="101.8"/>
    <n v="140.1"/>
    <n v="120.7"/>
    <n v="135.4"/>
    <n v="128.9"/>
    <n v="1538.7"/>
    <n v="140.6"/>
    <n v="126.4"/>
    <n v="120.3"/>
    <n v="125.5"/>
    <n v="246.7"/>
    <n v="124.9"/>
    <n v="114.8"/>
    <n v="122.3"/>
    <n v="119.7"/>
    <n v="108.5"/>
    <n v="119.1"/>
    <n v="126.4"/>
    <n v="117.1"/>
    <n v="117.3"/>
    <n v="713.1"/>
    <n v="123.8"/>
  </r>
  <r>
    <x v="2"/>
    <x v="3"/>
    <x v="2"/>
    <n v="126.5"/>
    <n v="135.1"/>
    <n v="124.6"/>
    <n v="130.19999999999999"/>
    <n v="114.5"/>
    <n v="126.2"/>
    <n v="129.80000000000001"/>
    <n v="164.3"/>
    <n v="100.9"/>
    <n v="133.9"/>
    <n v="123.1"/>
    <n v="136.30000000000001"/>
    <n v="129.80000000000001"/>
    <n v="1545.4"/>
    <n v="136.5"/>
    <n v="131.30000000000001"/>
    <n v="126.1"/>
    <n v="130.5"/>
    <n v="257.39999999999998"/>
    <n v="124.9"/>
    <n v="122.4"/>
    <n v="125.1"/>
    <n v="122.9"/>
    <n v="110.9"/>
    <n v="120.6"/>
    <n v="126.9"/>
    <n v="117.3"/>
    <n v="119.3"/>
    <n v="723.69999999999993"/>
    <n v="126"/>
  </r>
  <r>
    <x v="0"/>
    <x v="3"/>
    <x v="3"/>
    <n v="127.4"/>
    <n v="135.4"/>
    <n v="123.4"/>
    <n v="131.30000000000001"/>
    <n v="118.2"/>
    <n v="138.1"/>
    <n v="134.1"/>
    <n v="162.69999999999999"/>
    <n v="105"/>
    <n v="131.4"/>
    <n v="125.4"/>
    <n v="137.4"/>
    <n v="131.80000000000001"/>
    <n v="1569.8000000000004"/>
    <n v="135.5"/>
    <n v="135"/>
    <n v="130.6"/>
    <n v="134.4"/>
    <n v="265.60000000000002"/>
    <n v="126.5"/>
    <n v="127"/>
    <n v="128"/>
    <n v="125.2"/>
    <n v="114.4"/>
    <n v="123.2"/>
    <n v="127.9"/>
    <n v="118.4"/>
    <n v="121.7"/>
    <n v="737.1"/>
    <n v="129"/>
  </r>
  <r>
    <x v="1"/>
    <x v="3"/>
    <x v="3"/>
    <n v="124.9"/>
    <n v="139.30000000000001"/>
    <n v="119.9"/>
    <n v="130.19999999999999"/>
    <n v="108.9"/>
    <n v="131.1"/>
    <n v="136.80000000000001"/>
    <n v="176.9"/>
    <n v="109.1"/>
    <n v="140.4"/>
    <n v="121.1"/>
    <n v="135.9"/>
    <n v="131.80000000000001"/>
    <n v="1574.5"/>
    <n v="141.5"/>
    <n v="126.8"/>
    <n v="120.5"/>
    <n v="125.8"/>
    <n v="247.3"/>
    <n v="125.6"/>
    <n v="114.6"/>
    <n v="122.8"/>
    <n v="120"/>
    <n v="110"/>
    <n v="119.5"/>
    <n v="127.6"/>
    <n v="117.6"/>
    <n v="118.2"/>
    <n v="717.5"/>
    <n v="125.3"/>
  </r>
  <r>
    <x v="2"/>
    <x v="3"/>
    <x v="3"/>
    <n v="126.6"/>
    <n v="136.80000000000001"/>
    <n v="122"/>
    <n v="130.9"/>
    <n v="114.8"/>
    <n v="134.80000000000001"/>
    <n v="135"/>
    <n v="167.5"/>
    <n v="106.4"/>
    <n v="134.4"/>
    <n v="123.6"/>
    <n v="136.69999999999999"/>
    <n v="131.80000000000001"/>
    <n v="1569.5"/>
    <n v="137.1"/>
    <n v="131.80000000000001"/>
    <n v="126.4"/>
    <n v="131"/>
    <n v="258.20000000000005"/>
    <n v="125.6"/>
    <n v="122.3"/>
    <n v="125.5"/>
    <n v="123.2"/>
    <n v="112.1"/>
    <n v="121.1"/>
    <n v="127.7"/>
    <n v="118.1"/>
    <n v="120"/>
    <n v="727.7"/>
    <n v="127.3"/>
  </r>
  <r>
    <x v="0"/>
    <x v="3"/>
    <x v="4"/>
    <n v="127.6"/>
    <n v="137.5"/>
    <n v="124.4"/>
    <n v="132.4"/>
    <n v="118.2"/>
    <n v="138.1"/>
    <n v="141.80000000000001"/>
    <n v="166"/>
    <n v="107.5"/>
    <n v="132.19999999999999"/>
    <n v="126.1"/>
    <n v="138.30000000000001"/>
    <n v="133.6"/>
    <n v="1590.1"/>
    <n v="136"/>
    <n v="135.4"/>
    <n v="131.1"/>
    <n v="134.80000000000001"/>
    <n v="266.5"/>
    <n v="126.5"/>
    <n v="127.4"/>
    <n v="128.5"/>
    <n v="125.8"/>
    <n v="115.1"/>
    <n v="123.6"/>
    <n v="129.1"/>
    <n v="119.7"/>
    <n v="122.5"/>
    <n v="741.80000000000007"/>
    <n v="130.30000000000001"/>
  </r>
  <r>
    <x v="1"/>
    <x v="3"/>
    <x v="4"/>
    <n v="125"/>
    <n v="142.1"/>
    <n v="127"/>
    <n v="130.4"/>
    <n v="109.6"/>
    <n v="133.5"/>
    <n v="151.4"/>
    <n v="182.8"/>
    <n v="111.1"/>
    <n v="141.5"/>
    <n v="121.5"/>
    <n v="136.30000000000001"/>
    <n v="134.6"/>
    <n v="1612.1999999999998"/>
    <n v="142.19999999999999"/>
    <n v="127.2"/>
    <n v="120.7"/>
    <n v="126.2"/>
    <n v="247.9"/>
    <n v="126"/>
    <n v="115"/>
    <n v="123.2"/>
    <n v="120.3"/>
    <n v="110.7"/>
    <n v="119.8"/>
    <n v="128"/>
    <n v="118.5"/>
    <n v="118.7"/>
    <n v="720.5"/>
    <n v="126.6"/>
  </r>
  <r>
    <x v="2"/>
    <x v="3"/>
    <x v="4"/>
    <n v="126.8"/>
    <n v="139.1"/>
    <n v="125.4"/>
    <n v="131.69999999999999"/>
    <n v="115"/>
    <n v="136"/>
    <n v="145.1"/>
    <n v="171.7"/>
    <n v="108.7"/>
    <n v="135.30000000000001"/>
    <n v="124.2"/>
    <n v="137.4"/>
    <n v="134"/>
    <n v="1596.4"/>
    <n v="137.69999999999999"/>
    <n v="132.19999999999999"/>
    <n v="126.8"/>
    <n v="131.4"/>
    <n v="259"/>
    <n v="126"/>
    <n v="122.7"/>
    <n v="126"/>
    <n v="123.7"/>
    <n v="112.8"/>
    <n v="121.5"/>
    <n v="128.5"/>
    <n v="119.2"/>
    <n v="120.7"/>
    <n v="731.7"/>
    <n v="128.6"/>
  </r>
  <r>
    <x v="0"/>
    <x v="3"/>
    <x v="5"/>
    <n v="128.6"/>
    <n v="138.6"/>
    <n v="126.6"/>
    <n v="133.6"/>
    <n v="118.6"/>
    <n v="137.4"/>
    <n v="152.5"/>
    <n v="169.2"/>
    <n v="108.8"/>
    <n v="133.1"/>
    <n v="126.4"/>
    <n v="139.19999999999999"/>
    <n v="136"/>
    <n v="1612.6"/>
    <n v="137.19999999999999"/>
    <n v="136.30000000000001"/>
    <n v="131.6"/>
    <n v="135.6"/>
    <n v="267.89999999999998"/>
    <n v="126.5"/>
    <n v="128"/>
    <n v="129.30000000000001"/>
    <n v="126.2"/>
    <n v="116.3"/>
    <n v="124.1"/>
    <n v="130.19999999999999"/>
    <n v="119.9"/>
    <n v="123.3"/>
    <n v="745.99999999999989"/>
    <n v="131.9"/>
  </r>
  <r>
    <x v="1"/>
    <x v="3"/>
    <x v="5"/>
    <n v="125.9"/>
    <n v="143.9"/>
    <n v="130.9"/>
    <n v="131"/>
    <n v="110.2"/>
    <n v="135.5"/>
    <n v="173.7"/>
    <n v="184.4"/>
    <n v="112"/>
    <n v="142.80000000000001"/>
    <n v="121.6"/>
    <n v="136.9"/>
    <n v="138.19999999999999"/>
    <n v="1648.8000000000002"/>
    <n v="142.69999999999999"/>
    <n v="127.6"/>
    <n v="121.1"/>
    <n v="126.6"/>
    <n v="248.7"/>
    <n v="125.5"/>
    <n v="115.5"/>
    <n v="123.2"/>
    <n v="120.6"/>
    <n v="112.3"/>
    <n v="119.9"/>
    <n v="129.30000000000001"/>
    <n v="118.8"/>
    <n v="119.6"/>
    <n v="724.09999999999991"/>
    <n v="128.1"/>
  </r>
  <r>
    <x v="2"/>
    <x v="3"/>
    <x v="5"/>
    <n v="127.7"/>
    <n v="140.5"/>
    <n v="128.30000000000001"/>
    <n v="132.6"/>
    <n v="115.5"/>
    <n v="136.5"/>
    <n v="159.69999999999999"/>
    <n v="174.3"/>
    <n v="109.9"/>
    <n v="136.30000000000001"/>
    <n v="124.4"/>
    <n v="138.1"/>
    <n v="136.80000000000001"/>
    <n v="1623.8"/>
    <n v="138.69999999999999"/>
    <n v="132.9"/>
    <n v="127.2"/>
    <n v="132"/>
    <n v="260.10000000000002"/>
    <n v="125.5"/>
    <n v="123.3"/>
    <n v="126.4"/>
    <n v="124.1"/>
    <n v="114.2"/>
    <n v="121.7"/>
    <n v="129.69999999999999"/>
    <n v="119.4"/>
    <n v="121.5"/>
    <n v="735.49999999999989"/>
    <n v="130.1"/>
  </r>
  <r>
    <x v="0"/>
    <x v="3"/>
    <x v="6"/>
    <n v="129.30000000000001"/>
    <n v="139.5"/>
    <n v="129.6"/>
    <n v="134.5"/>
    <n v="119.5"/>
    <n v="138.5"/>
    <n v="158.19999999999999"/>
    <n v="171.8"/>
    <n v="110.3"/>
    <n v="134.30000000000001"/>
    <n v="127.3"/>
    <n v="139.9"/>
    <n v="137.6"/>
    <n v="1632.6999999999998"/>
    <n v="138"/>
    <n v="137.19999999999999"/>
    <n v="132.19999999999999"/>
    <n v="136.5"/>
    <n v="269.39999999999998"/>
    <n v="126.5"/>
    <n v="128.19999999999999"/>
    <n v="130"/>
    <n v="126.7"/>
    <n v="116.4"/>
    <n v="125.2"/>
    <n v="130.80000000000001"/>
    <n v="120.9"/>
    <n v="123.8"/>
    <n v="750"/>
    <n v="133"/>
  </r>
  <r>
    <x v="1"/>
    <x v="3"/>
    <x v="6"/>
    <n v="126.8"/>
    <n v="144.19999999999999"/>
    <n v="136.6"/>
    <n v="131.80000000000001"/>
    <n v="111"/>
    <n v="137"/>
    <n v="179.5"/>
    <n v="188.4"/>
    <n v="113.3"/>
    <n v="143.9"/>
    <n v="121.7"/>
    <n v="137.5"/>
    <n v="139.80000000000001"/>
    <n v="1671.7000000000003"/>
    <n v="142.9"/>
    <n v="127.9"/>
    <n v="121.1"/>
    <n v="126.9"/>
    <n v="249"/>
    <n v="126.4"/>
    <n v="115.5"/>
    <n v="123.5"/>
    <n v="120.9"/>
    <n v="111.7"/>
    <n v="120.3"/>
    <n v="130.80000000000001"/>
    <n v="120"/>
    <n v="119.9"/>
    <n v="727.2"/>
    <n v="129"/>
  </r>
  <r>
    <x v="2"/>
    <x v="3"/>
    <x v="6"/>
    <n v="128.5"/>
    <n v="141.19999999999999"/>
    <n v="132.30000000000001"/>
    <n v="133.5"/>
    <n v="116.4"/>
    <n v="137.80000000000001"/>
    <n v="165.4"/>
    <n v="177.4"/>
    <n v="111.3"/>
    <n v="137.5"/>
    <n v="125"/>
    <n v="138.80000000000001"/>
    <n v="138.4"/>
    <n v="1645.1"/>
    <n v="139.30000000000001"/>
    <n v="133.5"/>
    <n v="127.6"/>
    <n v="132.69999999999999"/>
    <n v="261.10000000000002"/>
    <n v="126.4"/>
    <n v="123.4"/>
    <n v="126.9"/>
    <n v="124.5"/>
    <n v="113.9"/>
    <n v="122.4"/>
    <n v="130.80000000000001"/>
    <n v="120.5"/>
    <n v="121.9"/>
    <n v="739"/>
    <n v="131.1"/>
  </r>
  <r>
    <x v="0"/>
    <x v="3"/>
    <x v="7"/>
    <n v="130.1"/>
    <n v="138.80000000000001"/>
    <n v="130.30000000000001"/>
    <n v="135.30000000000001"/>
    <n v="119.9"/>
    <n v="140.19999999999999"/>
    <n v="156.9"/>
    <n v="172.2"/>
    <n v="112.1"/>
    <n v="134.9"/>
    <n v="128.1"/>
    <n v="140.69999999999999"/>
    <n v="138"/>
    <n v="1639.4999999999998"/>
    <n v="138.9"/>
    <n v="137.80000000000001"/>
    <n v="133"/>
    <n v="137.1"/>
    <n v="270.8"/>
    <n v="126.5"/>
    <n v="129.1"/>
    <n v="130.6"/>
    <n v="127"/>
    <n v="116"/>
    <n v="125.5"/>
    <n v="131.9"/>
    <n v="122"/>
    <n v="124.2"/>
    <n v="753"/>
    <n v="133.5"/>
  </r>
  <r>
    <x v="1"/>
    <x v="3"/>
    <x v="7"/>
    <n v="127.6"/>
    <n v="140.30000000000001"/>
    <n v="133.69999999999999"/>
    <n v="132.19999999999999"/>
    <n v="111.8"/>
    <n v="135.80000000000001"/>
    <n v="163.5"/>
    <n v="182.3"/>
    <n v="114.6"/>
    <n v="144.6"/>
    <n v="121.9"/>
    <n v="138.1"/>
    <n v="137.6"/>
    <n v="1646.3999999999996"/>
    <n v="143.6"/>
    <n v="128.30000000000001"/>
    <n v="121.4"/>
    <n v="127.3"/>
    <n v="249.70000000000002"/>
    <n v="127.3"/>
    <n v="114.7"/>
    <n v="123.9"/>
    <n v="121.2"/>
    <n v="110.4"/>
    <n v="120.6"/>
    <n v="131.5"/>
    <n v="120.9"/>
    <n v="119.9"/>
    <n v="728.5"/>
    <n v="128.4"/>
  </r>
  <r>
    <x v="2"/>
    <x v="3"/>
    <x v="7"/>
    <n v="129.30000000000001"/>
    <n v="139.30000000000001"/>
    <n v="131.6"/>
    <n v="134.1"/>
    <n v="116.9"/>
    <n v="138.1"/>
    <n v="159.1"/>
    <n v="175.6"/>
    <n v="112.9"/>
    <n v="138.1"/>
    <n v="125.5"/>
    <n v="139.5"/>
    <n v="137.9"/>
    <n v="1640"/>
    <n v="140.19999999999999"/>
    <n v="134.1"/>
    <n v="128.19999999999999"/>
    <n v="133.19999999999999"/>
    <n v="262.29999999999995"/>
    <n v="127.3"/>
    <n v="123.6"/>
    <n v="127.4"/>
    <n v="124.8"/>
    <n v="113.1"/>
    <n v="122.7"/>
    <n v="131.69999999999999"/>
    <n v="121.5"/>
    <n v="122.1"/>
    <n v="741.19999999999993"/>
    <n v="131.1"/>
  </r>
  <r>
    <x v="0"/>
    <x v="3"/>
    <x v="8"/>
    <n v="130.80000000000001"/>
    <n v="138.19999999999999"/>
    <n v="130.5"/>
    <n v="135.5"/>
    <n v="120.2"/>
    <n v="139.19999999999999"/>
    <n v="149.5"/>
    <n v="170.4"/>
    <n v="113.1"/>
    <n v="135.80000000000001"/>
    <n v="128.80000000000001"/>
    <n v="141.5"/>
    <n v="137.19999999999999"/>
    <n v="1633.5"/>
    <n v="139.9"/>
    <n v="138.5"/>
    <n v="133.5"/>
    <n v="137.80000000000001"/>
    <n v="272"/>
    <n v="126.5"/>
    <n v="129.69999999999999"/>
    <n v="131.1"/>
    <n v="127.8"/>
    <n v="117"/>
    <n v="125.7"/>
    <n v="132.19999999999999"/>
    <n v="122.8"/>
    <n v="124.9"/>
    <n v="756.59999999999991"/>
    <n v="133.4"/>
  </r>
  <r>
    <x v="1"/>
    <x v="3"/>
    <x v="8"/>
    <n v="128.1"/>
    <n v="137.69999999999999"/>
    <n v="130.6"/>
    <n v="132.6"/>
    <n v="111.9"/>
    <n v="132.5"/>
    <n v="152.9"/>
    <n v="173.6"/>
    <n v="115.1"/>
    <n v="144.80000000000001"/>
    <n v="122.1"/>
    <n v="138.80000000000001"/>
    <n v="135.69999999999999"/>
    <n v="1620.6999999999996"/>
    <n v="143.9"/>
    <n v="128.69999999999999"/>
    <n v="121.6"/>
    <n v="127.7"/>
    <n v="250.29999999999998"/>
    <n v="127.9"/>
    <n v="114.8"/>
    <n v="124.3"/>
    <n v="121.4"/>
    <n v="111.8"/>
    <n v="120.8"/>
    <n v="131.6"/>
    <n v="121.2"/>
    <n v="120.5"/>
    <n v="731.1"/>
    <n v="128"/>
  </r>
  <r>
    <x v="2"/>
    <x v="3"/>
    <x v="8"/>
    <n v="129.9"/>
    <n v="138"/>
    <n v="130.5"/>
    <n v="134.4"/>
    <n v="117.2"/>
    <n v="136.1"/>
    <n v="150.69999999999999"/>
    <n v="171.5"/>
    <n v="113.8"/>
    <n v="138.80000000000001"/>
    <n v="126"/>
    <n v="140.19999999999999"/>
    <n v="136.6"/>
    <n v="1627.1"/>
    <n v="141"/>
    <n v="134.6"/>
    <n v="128.6"/>
    <n v="133.80000000000001"/>
    <n v="263.2"/>
    <n v="127.9"/>
    <n v="124.1"/>
    <n v="127.9"/>
    <n v="125.4"/>
    <n v="114.3"/>
    <n v="122.9"/>
    <n v="131.80000000000001"/>
    <n v="122.1"/>
    <n v="122.8"/>
    <n v="744.4"/>
    <n v="130.9"/>
  </r>
  <r>
    <x v="0"/>
    <x v="3"/>
    <x v="9"/>
    <n v="131.30000000000001"/>
    <n v="137.6"/>
    <n v="130.1"/>
    <n v="136"/>
    <n v="120.8"/>
    <n v="138.4"/>
    <n v="149.19999999999999"/>
    <n v="170.2"/>
    <n v="113.4"/>
    <n v="136.30000000000001"/>
    <n v="128.69999999999999"/>
    <n v="142.4"/>
    <n v="137.4"/>
    <n v="1634.4"/>
    <n v="140.9"/>
    <n v="139.6"/>
    <n v="134.30000000000001"/>
    <n v="138.80000000000001"/>
    <n v="273.89999999999998"/>
    <n v="126.5"/>
    <n v="129.80000000000001"/>
    <n v="131.80000000000001"/>
    <n v="128.69999999999999"/>
    <n v="117.8"/>
    <n v="126.5"/>
    <n v="133"/>
    <n v="123"/>
    <n v="125.7"/>
    <n v="760.8"/>
    <n v="133.80000000000001"/>
  </r>
  <r>
    <x v="1"/>
    <x v="3"/>
    <x v="9"/>
    <n v="128.69999999999999"/>
    <n v="138.4"/>
    <n v="130.30000000000001"/>
    <n v="132.69999999999999"/>
    <n v="112.5"/>
    <n v="130.4"/>
    <n v="155.1"/>
    <n v="175.7"/>
    <n v="115.4"/>
    <n v="145.30000000000001"/>
    <n v="122.5"/>
    <n v="139.6"/>
    <n v="136.30000000000001"/>
    <n v="1626.6"/>
    <n v="144.30000000000001"/>
    <n v="129.1"/>
    <n v="121.9"/>
    <n v="128"/>
    <n v="251"/>
    <n v="128.69999999999999"/>
    <n v="115.2"/>
    <n v="124.5"/>
    <n v="121.8"/>
    <n v="112.8"/>
    <n v="121.2"/>
    <n v="131.9"/>
    <n v="120.8"/>
    <n v="120.9"/>
    <n v="733"/>
    <n v="128.6"/>
  </r>
  <r>
    <x v="2"/>
    <x v="3"/>
    <x v="9"/>
    <n v="130.5"/>
    <n v="137.9"/>
    <n v="130.19999999999999"/>
    <n v="134.80000000000001"/>
    <n v="117.8"/>
    <n v="134.69999999999999"/>
    <n v="151.19999999999999"/>
    <n v="172.1"/>
    <n v="114.1"/>
    <n v="139.30000000000001"/>
    <n v="126.1"/>
    <n v="141.1"/>
    <n v="137"/>
    <n v="1629.7999999999995"/>
    <n v="141.80000000000001"/>
    <n v="135.5"/>
    <n v="129.1"/>
    <n v="134.5"/>
    <n v="264.60000000000002"/>
    <n v="128.69999999999999"/>
    <n v="124.3"/>
    <n v="128.4"/>
    <n v="126.1"/>
    <n v="115.2"/>
    <n v="123.5"/>
    <n v="132.4"/>
    <n v="122.1"/>
    <n v="123.4"/>
    <n v="747.7"/>
    <n v="131.4"/>
  </r>
  <r>
    <x v="0"/>
    <x v="3"/>
    <x v="11"/>
    <n v="132"/>
    <n v="137.4"/>
    <n v="130.6"/>
    <n v="136.19999999999999"/>
    <n v="121.1"/>
    <n v="136.9"/>
    <n v="141.80000000000001"/>
    <n v="170"/>
    <n v="113.4"/>
    <n v="136.80000000000001"/>
    <n v="128.69999999999999"/>
    <n v="143.1"/>
    <n v="136.6"/>
    <n v="1628"/>
    <n v="141.19999999999999"/>
    <n v="139.9"/>
    <n v="134.5"/>
    <n v="139.19999999999999"/>
    <n v="274.39999999999998"/>
    <n v="126.5"/>
    <n v="130.30000000000001"/>
    <n v="132.1"/>
    <n v="129.1"/>
    <n v="118.2"/>
    <n v="126.9"/>
    <n v="133.69999999999999"/>
    <n v="123.5"/>
    <n v="126.1"/>
    <n v="763.5"/>
    <n v="133.6"/>
  </r>
  <r>
    <x v="1"/>
    <x v="3"/>
    <x v="11"/>
    <n v="130.19999999999999"/>
    <n v="138.5"/>
    <n v="134.1"/>
    <n v="132.9"/>
    <n v="112.6"/>
    <n v="130.80000000000001"/>
    <n v="142"/>
    <n v="174.9"/>
    <n v="115.6"/>
    <n v="145.4"/>
    <n v="122.7"/>
    <n v="140.30000000000001"/>
    <n v="135.19999999999999"/>
    <n v="1620"/>
    <n v="144.30000000000001"/>
    <n v="129.6"/>
    <n v="122.1"/>
    <n v="128.5"/>
    <n v="251.7"/>
    <n v="129.1"/>
    <n v="116.2"/>
    <n v="124.7"/>
    <n v="122.1"/>
    <n v="113.4"/>
    <n v="121.7"/>
    <n v="132.1"/>
    <n v="121.3"/>
    <n v="121.3"/>
    <n v="735.3"/>
    <n v="128.5"/>
  </r>
  <r>
    <x v="2"/>
    <x v="3"/>
    <x v="11"/>
    <n v="131.4"/>
    <n v="137.80000000000001"/>
    <n v="132"/>
    <n v="135"/>
    <n v="118"/>
    <n v="134.1"/>
    <n v="141.9"/>
    <n v="171.7"/>
    <n v="114.1"/>
    <n v="139.69999999999999"/>
    <n v="126.2"/>
    <n v="141.80000000000001"/>
    <n v="136.1"/>
    <n v="1623.7"/>
    <n v="142"/>
    <n v="135.80000000000001"/>
    <n v="129.30000000000001"/>
    <n v="135"/>
    <n v="265.10000000000002"/>
    <n v="129.1"/>
    <n v="125"/>
    <n v="128.6"/>
    <n v="126.4"/>
    <n v="115.7"/>
    <n v="124"/>
    <n v="132.80000000000001"/>
    <n v="122.6"/>
    <n v="123.8"/>
    <n v="750.1"/>
    <n v="131.19999999999999"/>
  </r>
  <r>
    <x v="0"/>
    <x v="3"/>
    <x v="12"/>
    <n v="132.6"/>
    <n v="137.30000000000001"/>
    <n v="131.6"/>
    <n v="136.30000000000001"/>
    <n v="121.6"/>
    <n v="135.6"/>
    <n v="127.5"/>
    <n v="167.9"/>
    <n v="113.8"/>
    <n v="137.5"/>
    <n v="129.1"/>
    <n v="143.6"/>
    <n v="134.69999999999999"/>
    <n v="1614.3999999999999"/>
    <n v="142.4"/>
    <n v="140.4"/>
    <n v="135.19999999999999"/>
    <n v="139.69999999999999"/>
    <n v="275.60000000000002"/>
    <n v="126.5"/>
    <n v="132"/>
    <n v="132.9"/>
    <n v="129.69999999999999"/>
    <n v="118.6"/>
    <n v="127.3"/>
    <n v="134.19999999999999"/>
    <n v="121.9"/>
    <n v="126.3"/>
    <n v="764.6"/>
    <n v="132.80000000000001"/>
  </r>
  <r>
    <x v="1"/>
    <x v="3"/>
    <x v="12"/>
    <n v="131.6"/>
    <n v="138.19999999999999"/>
    <n v="134.9"/>
    <n v="133.1"/>
    <n v="113.5"/>
    <n v="129.30000000000001"/>
    <n v="121.1"/>
    <n v="170.3"/>
    <n v="115.5"/>
    <n v="145.5"/>
    <n v="123.1"/>
    <n v="140.9"/>
    <n v="132.80000000000001"/>
    <n v="1597"/>
    <n v="145"/>
    <n v="130"/>
    <n v="122.2"/>
    <n v="128.80000000000001"/>
    <n v="252.2"/>
    <n v="128.5"/>
    <n v="117.8"/>
    <n v="125"/>
    <n v="122.3"/>
    <n v="113.7"/>
    <n v="121.8"/>
    <n v="132.30000000000001"/>
    <n v="119.9"/>
    <n v="121.4"/>
    <n v="735"/>
    <n v="127.6"/>
  </r>
  <r>
    <x v="2"/>
    <x v="3"/>
    <x v="12"/>
    <n v="132.30000000000001"/>
    <n v="137.6"/>
    <n v="132.9"/>
    <n v="135.1"/>
    <n v="118.6"/>
    <n v="132.69999999999999"/>
    <n v="125.3"/>
    <n v="168.7"/>
    <n v="114.4"/>
    <n v="140.19999999999999"/>
    <n v="126.6"/>
    <n v="142.30000000000001"/>
    <n v="134"/>
    <n v="1606.7"/>
    <n v="143.1"/>
    <n v="136.30000000000001"/>
    <n v="129.80000000000001"/>
    <n v="135.4"/>
    <n v="266.10000000000002"/>
    <n v="128.5"/>
    <n v="126.6"/>
    <n v="129.19999999999999"/>
    <n v="126.9"/>
    <n v="116"/>
    <n v="124.2"/>
    <n v="133.1"/>
    <n v="121.1"/>
    <n v="123.9"/>
    <n v="750.5"/>
    <n v="130.4"/>
  </r>
  <r>
    <x v="0"/>
    <x v="4"/>
    <x v="0"/>
    <n v="133.1"/>
    <n v="137.80000000000001"/>
    <n v="131.9"/>
    <n v="136.69999999999999"/>
    <n v="122"/>
    <n v="136"/>
    <n v="119.8"/>
    <n v="161.69999999999999"/>
    <n v="114.8"/>
    <n v="136.9"/>
    <n v="129"/>
    <n v="143.9"/>
    <n v="133.69999999999999"/>
    <n v="1603.6000000000001"/>
    <n v="143.1"/>
    <n v="140.69999999999999"/>
    <n v="135.80000000000001"/>
    <n v="140"/>
    <n v="276.5"/>
    <n v="133.6"/>
    <n v="132.1"/>
    <n v="133.19999999999999"/>
    <n v="129.9"/>
    <n v="119.1"/>
    <n v="127"/>
    <n v="134.6"/>
    <n v="122.3"/>
    <n v="126.6"/>
    <n v="766.1"/>
    <n v="132.4"/>
  </r>
  <r>
    <x v="1"/>
    <x v="4"/>
    <x v="0"/>
    <n v="132.19999999999999"/>
    <n v="138.9"/>
    <n v="132.6"/>
    <n v="133.1"/>
    <n v="114"/>
    <n v="129.6"/>
    <n v="118.7"/>
    <n v="155.1"/>
    <n v="117.3"/>
    <n v="144.9"/>
    <n v="123.2"/>
    <n v="141.6"/>
    <n v="132"/>
    <n v="1581.2"/>
    <n v="145.6"/>
    <n v="130.19999999999999"/>
    <n v="122.3"/>
    <n v="129"/>
    <n v="252.5"/>
    <n v="129.6"/>
    <n v="118"/>
    <n v="125.1"/>
    <n v="122.6"/>
    <n v="115.2"/>
    <n v="122"/>
    <n v="132.4"/>
    <n v="120.9"/>
    <n v="122.1"/>
    <n v="738.19999999999993"/>
    <n v="127.8"/>
  </r>
  <r>
    <x v="2"/>
    <x v="4"/>
    <x v="0"/>
    <n v="132.80000000000001"/>
    <n v="138.19999999999999"/>
    <n v="132.19999999999999"/>
    <n v="135.4"/>
    <n v="119.1"/>
    <n v="133"/>
    <n v="119.4"/>
    <n v="159.5"/>
    <n v="115.6"/>
    <n v="139.6"/>
    <n v="126.6"/>
    <n v="142.80000000000001"/>
    <n v="133.1"/>
    <n v="1594.1999999999996"/>
    <n v="143.80000000000001"/>
    <n v="136.6"/>
    <n v="130.19999999999999"/>
    <n v="135.6"/>
    <n v="266.79999999999995"/>
    <n v="129.6"/>
    <n v="126.8"/>
    <n v="129.4"/>
    <n v="127.1"/>
    <n v="117"/>
    <n v="124.2"/>
    <n v="133.30000000000001"/>
    <n v="121.7"/>
    <n v="124.4"/>
    <n v="752.7"/>
    <n v="130.30000000000001"/>
  </r>
  <r>
    <x v="0"/>
    <x v="4"/>
    <x v="1"/>
    <n v="133.30000000000001"/>
    <n v="138.30000000000001"/>
    <n v="129.30000000000001"/>
    <n v="137.19999999999999"/>
    <n v="122.1"/>
    <n v="138.69999999999999"/>
    <n v="119.1"/>
    <n v="156.9"/>
    <n v="116.2"/>
    <n v="136"/>
    <n v="129.4"/>
    <n v="144.4"/>
    <n v="133.6"/>
    <n v="1600.9000000000003"/>
    <n v="143.69999999999999"/>
    <n v="140.9"/>
    <n v="135.80000000000001"/>
    <n v="140.19999999999999"/>
    <n v="276.70000000000005"/>
    <n v="133.6"/>
    <n v="133.19999999999999"/>
    <n v="133.6"/>
    <n v="130.1"/>
    <n v="119.5"/>
    <n v="127.7"/>
    <n v="134.9"/>
    <n v="123.2"/>
    <n v="127"/>
    <n v="769"/>
    <n v="132.6"/>
  </r>
  <r>
    <x v="1"/>
    <x v="4"/>
    <x v="1"/>
    <n v="132.80000000000001"/>
    <n v="139.80000000000001"/>
    <n v="129.30000000000001"/>
    <n v="133.5"/>
    <n v="114.3"/>
    <n v="131.4"/>
    <n v="120.2"/>
    <n v="143.1"/>
    <n v="119.5"/>
    <n v="144"/>
    <n v="123.4"/>
    <n v="141.9"/>
    <n v="132.1"/>
    <n v="1573.2000000000003"/>
    <n v="146.30000000000001"/>
    <n v="130.5"/>
    <n v="122.5"/>
    <n v="129.30000000000001"/>
    <n v="253"/>
    <n v="130.5"/>
    <n v="119.2"/>
    <n v="125.3"/>
    <n v="122.9"/>
    <n v="115.5"/>
    <n v="122.2"/>
    <n v="132.4"/>
    <n v="121.7"/>
    <n v="122.4"/>
    <n v="740"/>
    <n v="128.19999999999999"/>
  </r>
  <r>
    <x v="2"/>
    <x v="4"/>
    <x v="1"/>
    <n v="133.1"/>
    <n v="138.80000000000001"/>
    <n v="129.30000000000001"/>
    <n v="135.80000000000001"/>
    <n v="119.2"/>
    <n v="135.30000000000001"/>
    <n v="119.5"/>
    <n v="152.19999999999999"/>
    <n v="117.3"/>
    <n v="138.69999999999999"/>
    <n v="126.9"/>
    <n v="143.19999999999999"/>
    <n v="133"/>
    <n v="1589.3000000000002"/>
    <n v="144.4"/>
    <n v="136.80000000000001"/>
    <n v="130.30000000000001"/>
    <n v="135.9"/>
    <n v="267.10000000000002"/>
    <n v="130.5"/>
    <n v="127.9"/>
    <n v="129.69999999999999"/>
    <n v="127.4"/>
    <n v="117.4"/>
    <n v="124.6"/>
    <n v="133.4"/>
    <n v="122.6"/>
    <n v="124.8"/>
    <n v="755.1"/>
    <n v="130.6"/>
  </r>
  <r>
    <x v="0"/>
    <x v="4"/>
    <x v="2"/>
    <n v="133.6"/>
    <n v="138.80000000000001"/>
    <n v="128.80000000000001"/>
    <n v="137.19999999999999"/>
    <n v="121.6"/>
    <n v="139.69999999999999"/>
    <n v="119.7"/>
    <n v="148"/>
    <n v="116.9"/>
    <n v="135.6"/>
    <n v="129.80000000000001"/>
    <n v="145.4"/>
    <n v="133.4"/>
    <n v="1595.1000000000001"/>
    <n v="144.19999999999999"/>
    <n v="141.6"/>
    <n v="136.19999999999999"/>
    <n v="140.80000000000001"/>
    <n v="277.79999999999995"/>
    <n v="133.6"/>
    <n v="134.19999999999999"/>
    <n v="134.1"/>
    <n v="130.6"/>
    <n v="119.8"/>
    <n v="128.30000000000001"/>
    <n v="135.19999999999999"/>
    <n v="123.3"/>
    <n v="127.4"/>
    <n v="771.3"/>
    <n v="132.80000000000001"/>
  </r>
  <r>
    <x v="1"/>
    <x v="4"/>
    <x v="2"/>
    <n v="132.69999999999999"/>
    <n v="139.4"/>
    <n v="128.4"/>
    <n v="134.9"/>
    <n v="114"/>
    <n v="136.80000000000001"/>
    <n v="122.2"/>
    <n v="135.80000000000001"/>
    <n v="120.3"/>
    <n v="142.6"/>
    <n v="123.6"/>
    <n v="142.4"/>
    <n v="132.6"/>
    <n v="1573.1"/>
    <n v="147.5"/>
    <n v="130.80000000000001"/>
    <n v="122.8"/>
    <n v="129.6"/>
    <n v="253.60000000000002"/>
    <n v="131.1"/>
    <n v="120.8"/>
    <n v="125.6"/>
    <n v="123.1"/>
    <n v="115.6"/>
    <n v="122.4"/>
    <n v="132.80000000000001"/>
    <n v="121.7"/>
    <n v="122.6"/>
    <n v="741.2"/>
    <n v="128.69999999999999"/>
  </r>
  <r>
    <x v="2"/>
    <x v="4"/>
    <x v="2"/>
    <n v="133.30000000000001"/>
    <n v="139"/>
    <n v="128.6"/>
    <n v="136.30000000000001"/>
    <n v="118.8"/>
    <n v="138.30000000000001"/>
    <n v="120.5"/>
    <n v="143.9"/>
    <n v="118"/>
    <n v="137.9"/>
    <n v="127.2"/>
    <n v="144"/>
    <n v="133.1"/>
    <n v="1585.8000000000002"/>
    <n v="145.1"/>
    <n v="137.30000000000001"/>
    <n v="130.6"/>
    <n v="136.4"/>
    <n v="267.89999999999998"/>
    <n v="131.1"/>
    <n v="129.1"/>
    <n v="130.1"/>
    <n v="127.8"/>
    <n v="117.6"/>
    <n v="125"/>
    <n v="133.80000000000001"/>
    <n v="122.6"/>
    <n v="125.1"/>
    <n v="756.9"/>
    <n v="130.9"/>
  </r>
  <r>
    <x v="0"/>
    <x v="4"/>
    <x v="3"/>
    <n v="133.19999999999999"/>
    <n v="138.69999999999999"/>
    <n v="127.1"/>
    <n v="137.69999999999999"/>
    <n v="121.3"/>
    <n v="141.80000000000001"/>
    <n v="121.5"/>
    <n v="144.5"/>
    <n v="117.4"/>
    <n v="134.1"/>
    <n v="130"/>
    <n v="145.5"/>
    <n v="133.5"/>
    <n v="1592.8"/>
    <n v="144.4"/>
    <n v="142.4"/>
    <n v="136.80000000000001"/>
    <n v="141.6"/>
    <n v="279.20000000000005"/>
    <n v="133.6"/>
    <n v="135"/>
    <n v="134.30000000000001"/>
    <n v="131"/>
    <n v="119.2"/>
    <n v="128.30000000000001"/>
    <n v="135.69999999999999"/>
    <n v="123.7"/>
    <n v="127.5"/>
    <n v="772.2"/>
    <n v="132.9"/>
  </r>
  <r>
    <x v="1"/>
    <x v="4"/>
    <x v="3"/>
    <n v="132.69999999999999"/>
    <n v="140.6"/>
    <n v="124.5"/>
    <n v="136.30000000000001"/>
    <n v="113.5"/>
    <n v="137.69999999999999"/>
    <n v="127.1"/>
    <n v="133.80000000000001"/>
    <n v="120.8"/>
    <n v="141.30000000000001"/>
    <n v="123.8"/>
    <n v="142.6"/>
    <n v="133.4"/>
    <n v="1574.6999999999998"/>
    <n v="148"/>
    <n v="131.19999999999999"/>
    <n v="123"/>
    <n v="130"/>
    <n v="254.2"/>
    <n v="131.69999999999999"/>
    <n v="121.4"/>
    <n v="126"/>
    <n v="123.4"/>
    <n v="114.3"/>
    <n v="122.6"/>
    <n v="133.6"/>
    <n v="122.2"/>
    <n v="122.5"/>
    <n v="742.1"/>
    <n v="129.1"/>
  </r>
  <r>
    <x v="2"/>
    <x v="4"/>
    <x v="3"/>
    <n v="133"/>
    <n v="139.4"/>
    <n v="126.1"/>
    <n v="137.19999999999999"/>
    <n v="118.4"/>
    <n v="139.9"/>
    <n v="123.4"/>
    <n v="140.9"/>
    <n v="118.5"/>
    <n v="136.5"/>
    <n v="127.4"/>
    <n v="144.19999999999999"/>
    <n v="133.5"/>
    <n v="1584.9"/>
    <n v="145.4"/>
    <n v="138"/>
    <n v="131.1"/>
    <n v="137"/>
    <n v="269.10000000000002"/>
    <n v="131.69999999999999"/>
    <n v="129.80000000000001"/>
    <n v="130.4"/>
    <n v="128.1"/>
    <n v="116.6"/>
    <n v="125.1"/>
    <n v="134.5"/>
    <n v="123.1"/>
    <n v="125.1"/>
    <n v="757.80000000000007"/>
    <n v="131.1"/>
  </r>
  <r>
    <x v="0"/>
    <x v="4"/>
    <x v="4"/>
    <n v="133.1"/>
    <n v="140.30000000000001"/>
    <n v="126.8"/>
    <n v="138.19999999999999"/>
    <n v="120.8"/>
    <n v="140.19999999999999"/>
    <n v="123.8"/>
    <n v="141.80000000000001"/>
    <n v="118.6"/>
    <n v="134"/>
    <n v="130.30000000000001"/>
    <n v="145.80000000000001"/>
    <n v="133.80000000000001"/>
    <n v="1593.6999999999996"/>
    <n v="145.5"/>
    <n v="142.5"/>
    <n v="137.30000000000001"/>
    <n v="141.80000000000001"/>
    <n v="279.8"/>
    <n v="133.6"/>
    <n v="135"/>
    <n v="134.9"/>
    <n v="131.4"/>
    <n v="119.4"/>
    <n v="129.4"/>
    <n v="136.30000000000001"/>
    <n v="123.7"/>
    <n v="127.9"/>
    <n v="775.10000000000014"/>
    <n v="133.30000000000001"/>
  </r>
  <r>
    <x v="1"/>
    <x v="4"/>
    <x v="4"/>
    <n v="132.6"/>
    <n v="144.1"/>
    <n v="125.6"/>
    <n v="136.80000000000001"/>
    <n v="113.4"/>
    <n v="135.19999999999999"/>
    <n v="129.19999999999999"/>
    <n v="131.5"/>
    <n v="121"/>
    <n v="139.9"/>
    <n v="123.8"/>
    <n v="142.9"/>
    <n v="133.6"/>
    <n v="1576"/>
    <n v="148.30000000000001"/>
    <n v="131.5"/>
    <n v="123.2"/>
    <n v="130.19999999999999"/>
    <n v="254.7"/>
    <n v="132.1"/>
    <n v="120.1"/>
    <n v="126.5"/>
    <n v="123.6"/>
    <n v="114.3"/>
    <n v="122.8"/>
    <n v="133.80000000000001"/>
    <n v="122"/>
    <n v="122.6"/>
    <n v="743"/>
    <n v="129.30000000000001"/>
  </r>
  <r>
    <x v="2"/>
    <x v="4"/>
    <x v="4"/>
    <n v="132.9"/>
    <n v="141.6"/>
    <n v="126.3"/>
    <n v="137.69999999999999"/>
    <n v="118.1"/>
    <n v="137.9"/>
    <n v="125.6"/>
    <n v="138.30000000000001"/>
    <n v="119.4"/>
    <n v="136"/>
    <n v="127.6"/>
    <n v="144.5"/>
    <n v="133.69999999999999"/>
    <n v="1585.9"/>
    <n v="146.19999999999999"/>
    <n v="138.19999999999999"/>
    <n v="131.4"/>
    <n v="137.19999999999999"/>
    <n v="269.60000000000002"/>
    <n v="132.1"/>
    <n v="129.4"/>
    <n v="130.9"/>
    <n v="128.4"/>
    <n v="116.7"/>
    <n v="125.7"/>
    <n v="134.80000000000001"/>
    <n v="123"/>
    <n v="125.3"/>
    <n v="759.5"/>
    <n v="131.4"/>
  </r>
  <r>
    <x v="0"/>
    <x v="4"/>
    <x v="5"/>
    <n v="133.5"/>
    <n v="143.69999999999999"/>
    <n v="128"/>
    <n v="138.6"/>
    <n v="120.9"/>
    <n v="140.9"/>
    <n v="128.80000000000001"/>
    <n v="140.19999999999999"/>
    <n v="118.9"/>
    <n v="133.5"/>
    <n v="130.4"/>
    <n v="146.5"/>
    <n v="134.9"/>
    <n v="1603.9"/>
    <n v="145.80000000000001"/>
    <n v="143.1"/>
    <n v="137.69999999999999"/>
    <n v="142.30000000000001"/>
    <n v="280.79999999999995"/>
    <n v="133.6"/>
    <n v="134.80000000000001"/>
    <n v="135.19999999999999"/>
    <n v="131.30000000000001"/>
    <n v="119.4"/>
    <n v="129.80000000000001"/>
    <n v="136.9"/>
    <n v="124.1"/>
    <n v="128.1"/>
    <n v="776.7"/>
    <n v="133.9"/>
  </r>
  <r>
    <x v="1"/>
    <x v="4"/>
    <x v="5"/>
    <n v="132.9"/>
    <n v="148.69999999999999"/>
    <n v="128.30000000000001"/>
    <n v="137.30000000000001"/>
    <n v="113.5"/>
    <n v="137.19999999999999"/>
    <n v="142.19999999999999"/>
    <n v="128.19999999999999"/>
    <n v="120.9"/>
    <n v="138.80000000000001"/>
    <n v="124.2"/>
    <n v="143.1"/>
    <n v="135.69999999999999"/>
    <n v="1595.3000000000002"/>
    <n v="148.6"/>
    <n v="131.5"/>
    <n v="123.2"/>
    <n v="130.19999999999999"/>
    <n v="254.7"/>
    <n v="131.4"/>
    <n v="119"/>
    <n v="126.8"/>
    <n v="123.8"/>
    <n v="113.9"/>
    <n v="122.9"/>
    <n v="134.30000000000001"/>
    <n v="122.5"/>
    <n v="122.7"/>
    <n v="744.2"/>
    <n v="129.9"/>
  </r>
  <r>
    <x v="2"/>
    <x v="4"/>
    <x v="5"/>
    <n v="133.30000000000001"/>
    <n v="145.5"/>
    <n v="128.1"/>
    <n v="138.1"/>
    <n v="118.2"/>
    <n v="139.19999999999999"/>
    <n v="133.30000000000001"/>
    <n v="136.19999999999999"/>
    <n v="119.6"/>
    <n v="135.30000000000001"/>
    <n v="127.8"/>
    <n v="144.9"/>
    <n v="135.19999999999999"/>
    <n v="1599.5"/>
    <n v="146.5"/>
    <n v="138.5"/>
    <n v="131.69999999999999"/>
    <n v="137.5"/>
    <n v="270.2"/>
    <n v="131.4"/>
    <n v="128.80000000000001"/>
    <n v="131.19999999999999"/>
    <n v="128.5"/>
    <n v="116.5"/>
    <n v="125.9"/>
    <n v="135.4"/>
    <n v="123.4"/>
    <n v="125.5"/>
    <n v="760.9"/>
    <n v="132"/>
  </r>
  <r>
    <x v="0"/>
    <x v="4"/>
    <x v="6"/>
    <n v="134"/>
    <n v="144.19999999999999"/>
    <n v="129.80000000000001"/>
    <n v="139"/>
    <n v="120.9"/>
    <n v="143.9"/>
    <n v="151.5"/>
    <n v="138.1"/>
    <n v="120"/>
    <n v="133.9"/>
    <n v="131.4"/>
    <n v="147.69999999999999"/>
    <n v="138.5"/>
    <n v="1634.4"/>
    <n v="147.4"/>
    <n v="144.30000000000001"/>
    <n v="138.1"/>
    <n v="143.5"/>
    <n v="282.39999999999998"/>
    <n v="133.6"/>
    <n v="135.30000000000001"/>
    <n v="136.1"/>
    <n v="132.1"/>
    <n v="119.1"/>
    <n v="130.6"/>
    <n v="138.6"/>
    <n v="124.4"/>
    <n v="128.6"/>
    <n v="780.9"/>
    <n v="136.19999999999999"/>
  </r>
  <r>
    <x v="1"/>
    <x v="4"/>
    <x v="6"/>
    <n v="132.80000000000001"/>
    <n v="148.4"/>
    <n v="129.4"/>
    <n v="137.69999999999999"/>
    <n v="113.4"/>
    <n v="139.4"/>
    <n v="175.1"/>
    <n v="124.7"/>
    <n v="121.5"/>
    <n v="137.80000000000001"/>
    <n v="124.4"/>
    <n v="143.69999999999999"/>
    <n v="139.80000000000001"/>
    <n v="1628.3"/>
    <n v="150.5"/>
    <n v="131.6"/>
    <n v="123.7"/>
    <n v="130.4"/>
    <n v="255.3"/>
    <n v="132.6"/>
    <n v="119.7"/>
    <n v="127.2"/>
    <n v="125"/>
    <n v="113.2"/>
    <n v="123.5"/>
    <n v="135.5"/>
    <n v="122.4"/>
    <n v="123"/>
    <n v="746.8"/>
    <n v="131.80000000000001"/>
  </r>
  <r>
    <x v="2"/>
    <x v="4"/>
    <x v="6"/>
    <n v="133.6"/>
    <n v="145.69999999999999"/>
    <n v="129.6"/>
    <n v="138.5"/>
    <n v="118.1"/>
    <n v="141.80000000000001"/>
    <n v="159.5"/>
    <n v="133.6"/>
    <n v="120.5"/>
    <n v="135.19999999999999"/>
    <n v="128.5"/>
    <n v="145.80000000000001"/>
    <n v="139"/>
    <n v="1630.3999999999999"/>
    <n v="148.19999999999999"/>
    <n v="139.30000000000001"/>
    <n v="132.1"/>
    <n v="138.30000000000001"/>
    <n v="271.39999999999998"/>
    <n v="132.6"/>
    <n v="129.4"/>
    <n v="131.9"/>
    <n v="129.4"/>
    <n v="116"/>
    <n v="126.6"/>
    <n v="136.80000000000001"/>
    <n v="123.6"/>
    <n v="125.9"/>
    <n v="764.30000000000007"/>
    <n v="134.19999999999999"/>
  </r>
  <r>
    <x v="0"/>
    <x v="4"/>
    <x v="7"/>
    <n v="134.80000000000001"/>
    <n v="143.1"/>
    <n v="130"/>
    <n v="139.4"/>
    <n v="120.5"/>
    <n v="148"/>
    <n v="162.9"/>
    <n v="137.4"/>
    <n v="120.8"/>
    <n v="134.69999999999999"/>
    <n v="131.6"/>
    <n v="148.69999999999999"/>
    <n v="140.6"/>
    <n v="1651.8999999999999"/>
    <n v="149"/>
    <n v="145.30000000000001"/>
    <n v="139.19999999999999"/>
    <n v="144.5"/>
    <n v="284.5"/>
    <n v="133.6"/>
    <n v="136.4"/>
    <n v="137.30000000000001"/>
    <n v="133"/>
    <n v="120.3"/>
    <n v="131.5"/>
    <n v="140.19999999999999"/>
    <n v="125.4"/>
    <n v="129.69999999999999"/>
    <n v="787.69999999999993"/>
    <n v="137.80000000000001"/>
  </r>
  <r>
    <x v="1"/>
    <x v="4"/>
    <x v="7"/>
    <n v="133.19999999999999"/>
    <n v="143.9"/>
    <n v="128.30000000000001"/>
    <n v="138.30000000000001"/>
    <n v="114.1"/>
    <n v="142.69999999999999"/>
    <n v="179.8"/>
    <n v="123.5"/>
    <n v="122.1"/>
    <n v="137.5"/>
    <n v="124.6"/>
    <n v="144.5"/>
    <n v="140.5"/>
    <n v="1632.4999999999998"/>
    <n v="152.1"/>
    <n v="132.69999999999999"/>
    <n v="124.3"/>
    <n v="131.4"/>
    <n v="257"/>
    <n v="134.4"/>
    <n v="118.9"/>
    <n v="127.7"/>
    <n v="125.7"/>
    <n v="114.6"/>
    <n v="124.1"/>
    <n v="135.69999999999999"/>
    <n v="123.3"/>
    <n v="123.8"/>
    <n v="751.09999999999991"/>
    <n v="132.69999999999999"/>
  </r>
  <r>
    <x v="2"/>
    <x v="4"/>
    <x v="7"/>
    <n v="134.30000000000001"/>
    <n v="143.4"/>
    <n v="129.30000000000001"/>
    <n v="139"/>
    <n v="118.1"/>
    <n v="145.5"/>
    <n v="168.6"/>
    <n v="132.69999999999999"/>
    <n v="121.2"/>
    <n v="135.6"/>
    <n v="128.69999999999999"/>
    <n v="146.80000000000001"/>
    <n v="140.6"/>
    <n v="1643.2"/>
    <n v="149.80000000000001"/>
    <n v="140.30000000000001"/>
    <n v="133"/>
    <n v="139.30000000000001"/>
    <n v="273.3"/>
    <n v="134.4"/>
    <n v="129.80000000000001"/>
    <n v="132.80000000000001"/>
    <n v="130.19999999999999"/>
    <n v="117.3"/>
    <n v="127.3"/>
    <n v="137.6"/>
    <n v="124.5"/>
    <n v="126.8"/>
    <n v="769.7"/>
    <n v="135.4"/>
  </r>
  <r>
    <x v="0"/>
    <x v="4"/>
    <x v="8"/>
    <n v="135.19999999999999"/>
    <n v="142"/>
    <n v="130.5"/>
    <n v="140.19999999999999"/>
    <n v="120.7"/>
    <n v="147.80000000000001"/>
    <n v="154.5"/>
    <n v="137.1"/>
    <n v="121"/>
    <n v="134.69999999999999"/>
    <n v="131.69999999999999"/>
    <n v="149.30000000000001"/>
    <n v="139.6"/>
    <n v="1644.7"/>
    <n v="149.80000000000001"/>
    <n v="146.1"/>
    <n v="139.69999999999999"/>
    <n v="145.19999999999999"/>
    <n v="285.79999999999995"/>
    <n v="133.6"/>
    <n v="137.4"/>
    <n v="137.9"/>
    <n v="133.4"/>
    <n v="121.2"/>
    <n v="132.30000000000001"/>
    <n v="139.6"/>
    <n v="126.7"/>
    <n v="130.30000000000001"/>
    <n v="791.1"/>
    <n v="137.6"/>
  </r>
  <r>
    <x v="1"/>
    <x v="4"/>
    <x v="8"/>
    <n v="133.6"/>
    <n v="143"/>
    <n v="129.69999999999999"/>
    <n v="138.69999999999999"/>
    <n v="114.5"/>
    <n v="137.5"/>
    <n v="160.69999999999999"/>
    <n v="124.5"/>
    <n v="122.4"/>
    <n v="137.30000000000001"/>
    <n v="124.8"/>
    <n v="145"/>
    <n v="138"/>
    <n v="1611.7"/>
    <n v="153.6"/>
    <n v="133.30000000000001"/>
    <n v="124.6"/>
    <n v="132"/>
    <n v="257.89999999999998"/>
    <n v="135.69999999999999"/>
    <n v="120.6"/>
    <n v="128.1"/>
    <n v="126.1"/>
    <n v="115.7"/>
    <n v="124.5"/>
    <n v="135.9"/>
    <n v="124.4"/>
    <n v="124.5"/>
    <n v="754.69999999999993"/>
    <n v="132.4"/>
  </r>
  <r>
    <x v="2"/>
    <x v="4"/>
    <x v="8"/>
    <n v="134.69999999999999"/>
    <n v="142.4"/>
    <n v="130.19999999999999"/>
    <n v="139.6"/>
    <n v="118.4"/>
    <n v="143"/>
    <n v="156.6"/>
    <n v="132.9"/>
    <n v="121.5"/>
    <n v="135.6"/>
    <n v="128.80000000000001"/>
    <n v="147.30000000000001"/>
    <n v="139"/>
    <n v="1630.9999999999998"/>
    <n v="150.80000000000001"/>
    <n v="141.1"/>
    <n v="133.4"/>
    <n v="140"/>
    <n v="274.5"/>
    <n v="135.69999999999999"/>
    <n v="131"/>
    <n v="133.30000000000001"/>
    <n v="130.6"/>
    <n v="118.3"/>
    <n v="127.9"/>
    <n v="137.4"/>
    <n v="125.7"/>
    <n v="127.5"/>
    <n v="773.2"/>
    <n v="135.19999999999999"/>
  </r>
  <r>
    <x v="0"/>
    <x v="4"/>
    <x v="9"/>
    <n v="135.9"/>
    <n v="141.9"/>
    <n v="131"/>
    <n v="141.5"/>
    <n v="121.4"/>
    <n v="146.69999999999999"/>
    <n v="157.1"/>
    <n v="136.4"/>
    <n v="121.4"/>
    <n v="135.6"/>
    <n v="131.30000000000001"/>
    <n v="150.30000000000001"/>
    <n v="140.4"/>
    <n v="1650.4999999999998"/>
    <n v="150.5"/>
    <n v="147.19999999999999"/>
    <n v="140.6"/>
    <n v="146.19999999999999"/>
    <n v="287.79999999999995"/>
    <n v="133.6"/>
    <n v="138.1"/>
    <n v="138.4"/>
    <n v="134.19999999999999"/>
    <n v="121"/>
    <n v="133"/>
    <n v="140.1"/>
    <n v="127.4"/>
    <n v="130.69999999999999"/>
    <n v="794.1"/>
    <n v="138.30000000000001"/>
  </r>
  <r>
    <x v="1"/>
    <x v="4"/>
    <x v="9"/>
    <n v="133.9"/>
    <n v="142.80000000000001"/>
    <n v="131.4"/>
    <n v="139.1"/>
    <n v="114.9"/>
    <n v="135.6"/>
    <n v="173.2"/>
    <n v="124.1"/>
    <n v="122.6"/>
    <n v="137.80000000000001"/>
    <n v="125.1"/>
    <n v="145.5"/>
    <n v="139.69999999999999"/>
    <n v="1625.9999999999998"/>
    <n v="154.6"/>
    <n v="134"/>
    <n v="124.9"/>
    <n v="132.6"/>
    <n v="258.89999999999998"/>
    <n v="137.30000000000001"/>
    <n v="122.6"/>
    <n v="128.30000000000001"/>
    <n v="126.6"/>
    <n v="115"/>
    <n v="124.8"/>
    <n v="136.30000000000001"/>
    <n v="124.6"/>
    <n v="124.5"/>
    <n v="755.6"/>
    <n v="133.5"/>
  </r>
  <r>
    <x v="2"/>
    <x v="4"/>
    <x v="9"/>
    <n v="135.30000000000001"/>
    <n v="142.19999999999999"/>
    <n v="131.19999999999999"/>
    <n v="140.6"/>
    <n v="119"/>
    <n v="141.5"/>
    <n v="162.6"/>
    <n v="132.30000000000001"/>
    <n v="121.8"/>
    <n v="136.30000000000001"/>
    <n v="128.69999999999999"/>
    <n v="148.1"/>
    <n v="140.1"/>
    <n v="1639.6"/>
    <n v="151.6"/>
    <n v="142"/>
    <n v="134.1"/>
    <n v="140.80000000000001"/>
    <n v="276.10000000000002"/>
    <n v="137.30000000000001"/>
    <n v="132.19999999999999"/>
    <n v="133.6"/>
    <n v="131.30000000000001"/>
    <n v="117.8"/>
    <n v="128.4"/>
    <n v="137.9"/>
    <n v="126.2"/>
    <n v="127.7"/>
    <n v="775.2"/>
    <n v="136.1"/>
  </r>
  <r>
    <x v="0"/>
    <x v="4"/>
    <x v="11"/>
    <n v="136.30000000000001"/>
    <n v="142.5"/>
    <n v="140.5"/>
    <n v="141.5"/>
    <n v="121.6"/>
    <n v="147.30000000000001"/>
    <n v="168"/>
    <n v="135.80000000000001"/>
    <n v="122.5"/>
    <n v="136"/>
    <n v="131.9"/>
    <n v="151.4"/>
    <n v="142.4"/>
    <n v="1675.3000000000002"/>
    <n v="152.1"/>
    <n v="148.19999999999999"/>
    <n v="141.5"/>
    <n v="147.30000000000001"/>
    <n v="289.7"/>
    <n v="133.6"/>
    <n v="141.1"/>
    <n v="139.4"/>
    <n v="135.80000000000001"/>
    <n v="121.6"/>
    <n v="133.69999999999999"/>
    <n v="141.5"/>
    <n v="128.1"/>
    <n v="131.69999999999999"/>
    <n v="800.1"/>
    <n v="140"/>
  </r>
  <r>
    <x v="1"/>
    <x v="4"/>
    <x v="11"/>
    <n v="134.30000000000001"/>
    <n v="142.1"/>
    <n v="146.69999999999999"/>
    <n v="139.5"/>
    <n v="115.2"/>
    <n v="136.4"/>
    <n v="185.2"/>
    <n v="122.2"/>
    <n v="123.9"/>
    <n v="138.30000000000001"/>
    <n v="125.4"/>
    <n v="146"/>
    <n v="141.5"/>
    <n v="1655.2"/>
    <n v="156.19999999999999"/>
    <n v="135"/>
    <n v="125.4"/>
    <n v="133.5"/>
    <n v="260.39999999999998"/>
    <n v="138.6"/>
    <n v="125.7"/>
    <n v="128.80000000000001"/>
    <n v="127.4"/>
    <n v="115.3"/>
    <n v="125.1"/>
    <n v="136.6"/>
    <n v="124.9"/>
    <n v="124.9"/>
    <n v="758.1"/>
    <n v="134.80000000000001"/>
  </r>
  <r>
    <x v="2"/>
    <x v="4"/>
    <x v="11"/>
    <n v="135.69999999999999"/>
    <n v="142.4"/>
    <n v="142.9"/>
    <n v="140.80000000000001"/>
    <n v="119.2"/>
    <n v="142.19999999999999"/>
    <n v="173.8"/>
    <n v="131.19999999999999"/>
    <n v="123"/>
    <n v="136.80000000000001"/>
    <n v="129.19999999999999"/>
    <n v="148.9"/>
    <n v="142.1"/>
    <n v="1666.1000000000001"/>
    <n v="153.19999999999999"/>
    <n v="143"/>
    <n v="134.80000000000001"/>
    <n v="141.80000000000001"/>
    <n v="277.8"/>
    <n v="138.6"/>
    <n v="135.30000000000001"/>
    <n v="134.4"/>
    <n v="132.6"/>
    <n v="118.3"/>
    <n v="128.9"/>
    <n v="138.6"/>
    <n v="126.8"/>
    <n v="128.4"/>
    <n v="779.6"/>
    <n v="137.6"/>
  </r>
  <r>
    <x v="0"/>
    <x v="4"/>
    <x v="12"/>
    <n v="136.4"/>
    <n v="143.69999999999999"/>
    <n v="144.80000000000001"/>
    <n v="141.9"/>
    <n v="123.1"/>
    <n v="147.19999999999999"/>
    <n v="161"/>
    <n v="133.80000000000001"/>
    <n v="121.9"/>
    <n v="135.80000000000001"/>
    <n v="131.1"/>
    <n v="151.4"/>
    <n v="141.5"/>
    <n v="1672.1000000000001"/>
    <n v="153.19999999999999"/>
    <n v="148"/>
    <n v="141.9"/>
    <n v="147.19999999999999"/>
    <n v="289.89999999999998"/>
    <n v="133.6"/>
    <n v="142.6"/>
    <n v="139.5"/>
    <n v="136.1"/>
    <n v="122"/>
    <n v="133.4"/>
    <n v="141.1"/>
    <n v="127.8"/>
    <n v="131.9"/>
    <n v="799.9"/>
    <n v="139.80000000000001"/>
  </r>
  <r>
    <x v="1"/>
    <x v="4"/>
    <x v="12"/>
    <n v="134.4"/>
    <n v="142.6"/>
    <n v="145.9"/>
    <n v="139.5"/>
    <n v="115.9"/>
    <n v="135"/>
    <n v="163.19999999999999"/>
    <n v="119.8"/>
    <n v="120.7"/>
    <n v="139.69999999999999"/>
    <n v="125.7"/>
    <n v="146.30000000000001"/>
    <n v="138.80000000000001"/>
    <n v="1628.7"/>
    <n v="157"/>
    <n v="135.6"/>
    <n v="125.6"/>
    <n v="134"/>
    <n v="261.2"/>
    <n v="139.1"/>
    <n v="126.8"/>
    <n v="129.30000000000001"/>
    <n v="128.19999999999999"/>
    <n v="115.3"/>
    <n v="125.6"/>
    <n v="136.69999999999999"/>
    <n v="124.6"/>
    <n v="125.1"/>
    <n v="759.69999999999993"/>
    <n v="134.1"/>
  </r>
  <r>
    <x v="2"/>
    <x v="4"/>
    <x v="12"/>
    <n v="135.80000000000001"/>
    <n v="143.30000000000001"/>
    <n v="145.19999999999999"/>
    <n v="141"/>
    <n v="120.5"/>
    <n v="141.5"/>
    <n v="161.69999999999999"/>
    <n v="129.1"/>
    <n v="121.5"/>
    <n v="137.1"/>
    <n v="128.80000000000001"/>
    <n v="149"/>
    <n v="140.5"/>
    <n v="1654.4999999999998"/>
    <n v="154.19999999999999"/>
    <n v="143.1"/>
    <n v="135.1"/>
    <n v="142"/>
    <n v="278.2"/>
    <n v="139.1"/>
    <n v="136.6"/>
    <n v="134.69999999999999"/>
    <n v="133.1"/>
    <n v="118.5"/>
    <n v="129"/>
    <n v="138.5"/>
    <n v="126.5"/>
    <n v="128.6"/>
    <n v="780.3"/>
    <n v="137.19999999999999"/>
  </r>
  <r>
    <x v="0"/>
    <x v="5"/>
    <x v="0"/>
    <n v="136.6"/>
    <n v="144.4"/>
    <n v="143.80000000000001"/>
    <n v="142"/>
    <n v="123.2"/>
    <n v="147.9"/>
    <n v="152.1"/>
    <n v="131.80000000000001"/>
    <n v="119.5"/>
    <n v="136"/>
    <n v="131.19999999999999"/>
    <n v="151.80000000000001"/>
    <n v="140.4"/>
    <n v="1660.3"/>
    <n v="153.6"/>
    <n v="148.30000000000001"/>
    <n v="142.30000000000001"/>
    <n v="147.5"/>
    <n v="290.60000000000002"/>
    <n v="143.80000000000001"/>
    <n v="142.30000000000001"/>
    <n v="139.80000000000001"/>
    <n v="136"/>
    <n v="122.7"/>
    <n v="134.30000000000001"/>
    <n v="141.6"/>
    <n v="128.6"/>
    <n v="132.30000000000001"/>
    <n v="803"/>
    <n v="139.30000000000001"/>
  </r>
  <r>
    <x v="1"/>
    <x v="5"/>
    <x v="0"/>
    <n v="134.6"/>
    <n v="143.69999999999999"/>
    <n v="143.6"/>
    <n v="139.6"/>
    <n v="116.4"/>
    <n v="133.80000000000001"/>
    <n v="150.5"/>
    <n v="118.4"/>
    <n v="117.3"/>
    <n v="140.5"/>
    <n v="125.9"/>
    <n v="146.80000000000001"/>
    <n v="137.19999999999999"/>
    <n v="1611.1000000000001"/>
    <n v="157.69999999999999"/>
    <n v="136"/>
    <n v="125.9"/>
    <n v="134.4"/>
    <n v="261.89999999999998"/>
    <n v="140.4"/>
    <n v="127.3"/>
    <n v="129.5"/>
    <n v="129"/>
    <n v="116.3"/>
    <n v="126.2"/>
    <n v="137.1"/>
    <n v="125.5"/>
    <n v="125.8"/>
    <n v="763.6"/>
    <n v="134.1"/>
  </r>
  <r>
    <x v="2"/>
    <x v="5"/>
    <x v="0"/>
    <n v="136"/>
    <n v="144.19999999999999"/>
    <n v="143.69999999999999"/>
    <n v="141.1"/>
    <n v="120.7"/>
    <n v="141.30000000000001"/>
    <n v="151.6"/>
    <n v="127.3"/>
    <n v="118.8"/>
    <n v="137.5"/>
    <n v="129"/>
    <n v="149.5"/>
    <n v="139.19999999999999"/>
    <n v="1640.7"/>
    <n v="154.69999999999999"/>
    <n v="143.5"/>
    <n v="135.5"/>
    <n v="142.30000000000001"/>
    <n v="279"/>
    <n v="140.4"/>
    <n v="136.6"/>
    <n v="134.9"/>
    <n v="133.30000000000001"/>
    <n v="119.3"/>
    <n v="129.69999999999999"/>
    <n v="139"/>
    <n v="127.3"/>
    <n v="129.1"/>
    <n v="783.5"/>
    <n v="136.9"/>
  </r>
  <r>
    <x v="0"/>
    <x v="5"/>
    <x v="1"/>
    <n v="136.4"/>
    <n v="143.69999999999999"/>
    <n v="140.6"/>
    <n v="141.5"/>
    <n v="122.9"/>
    <n v="149.4"/>
    <n v="142.4"/>
    <n v="130.19999999999999"/>
    <n v="117.9"/>
    <n v="135.6"/>
    <n v="130.5"/>
    <n v="151.69999999999999"/>
    <n v="138.69999999999999"/>
    <n v="1642.8"/>
    <n v="153.30000000000001"/>
    <n v="148.69999999999999"/>
    <n v="142.4"/>
    <n v="147.80000000000001"/>
    <n v="291.10000000000002"/>
    <n v="143.80000000000001"/>
    <n v="142.4"/>
    <n v="139.9"/>
    <n v="136.19999999999999"/>
    <n v="123.3"/>
    <n v="134.30000000000001"/>
    <n v="141.5"/>
    <n v="128.80000000000001"/>
    <n v="132.5"/>
    <n v="804"/>
    <n v="138.5"/>
  </r>
  <r>
    <x v="1"/>
    <x v="5"/>
    <x v="1"/>
    <n v="134.80000000000001"/>
    <n v="143"/>
    <n v="139.9"/>
    <n v="139.9"/>
    <n v="116.2"/>
    <n v="135.5"/>
    <n v="136.9"/>
    <n v="117"/>
    <n v="115.4"/>
    <n v="140.69999999999999"/>
    <n v="125.9"/>
    <n v="147.1"/>
    <n v="135.6"/>
    <n v="1592.3000000000002"/>
    <n v="159.30000000000001"/>
    <n v="136.30000000000001"/>
    <n v="126.1"/>
    <n v="134.69999999999999"/>
    <n v="262.39999999999998"/>
    <n v="141.30000000000001"/>
    <n v="127.3"/>
    <n v="129.9"/>
    <n v="129.80000000000001"/>
    <n v="117.4"/>
    <n v="126.5"/>
    <n v="137.19999999999999"/>
    <n v="126.2"/>
    <n v="126.5"/>
    <n v="767"/>
    <n v="134"/>
  </r>
  <r>
    <x v="2"/>
    <x v="5"/>
    <x v="1"/>
    <n v="135.9"/>
    <n v="143.5"/>
    <n v="140.30000000000001"/>
    <n v="140.9"/>
    <n v="120.4"/>
    <n v="142.9"/>
    <n v="140.5"/>
    <n v="125.8"/>
    <n v="117.1"/>
    <n v="137.30000000000001"/>
    <n v="128.6"/>
    <n v="149.6"/>
    <n v="137.6"/>
    <n v="1622.7999999999997"/>
    <n v="154.9"/>
    <n v="143.80000000000001"/>
    <n v="135.6"/>
    <n v="142.6"/>
    <n v="279.39999999999998"/>
    <n v="141.30000000000001"/>
    <n v="136.69999999999999"/>
    <n v="135.19999999999999"/>
    <n v="133.80000000000001"/>
    <n v="120.2"/>
    <n v="129.9"/>
    <n v="139"/>
    <n v="127.7"/>
    <n v="129.6"/>
    <n v="785.80000000000007"/>
    <n v="136.4"/>
  </r>
  <r>
    <x v="0"/>
    <x v="5"/>
    <x v="2"/>
    <n v="136.80000000000001"/>
    <n v="143.80000000000001"/>
    <n v="140"/>
    <n v="142"/>
    <n v="123.2"/>
    <n v="152.9"/>
    <n v="138"/>
    <n v="129.30000000000001"/>
    <n v="117.1"/>
    <n v="136.30000000000001"/>
    <n v="131.19999999999999"/>
    <n v="152.80000000000001"/>
    <n v="138.6"/>
    <n v="1643.3999999999999"/>
    <n v="155.1"/>
    <n v="149.19999999999999"/>
    <n v="143"/>
    <n v="148.30000000000001"/>
    <n v="292.2"/>
    <n v="143.80000000000001"/>
    <n v="142.6"/>
    <n v="139.9"/>
    <n v="136.69999999999999"/>
    <n v="124.6"/>
    <n v="135.1"/>
    <n v="142.69999999999999"/>
    <n v="129.30000000000001"/>
    <n v="133.30000000000001"/>
    <n v="808.3"/>
    <n v="138.69999999999999"/>
  </r>
  <r>
    <x v="1"/>
    <x v="5"/>
    <x v="2"/>
    <n v="135"/>
    <n v="143.1"/>
    <n v="135.5"/>
    <n v="139.9"/>
    <n v="116.5"/>
    <n v="138.5"/>
    <n v="128"/>
    <n v="115.5"/>
    <n v="114.2"/>
    <n v="140.69999999999999"/>
    <n v="126.2"/>
    <n v="147.6"/>
    <n v="134.80000000000001"/>
    <n v="1580.7"/>
    <n v="159.69999999999999"/>
    <n v="136.69999999999999"/>
    <n v="126.7"/>
    <n v="135.19999999999999"/>
    <n v="263.39999999999998"/>
    <n v="142"/>
    <n v="126.4"/>
    <n v="130.80000000000001"/>
    <n v="130.5"/>
    <n v="117.8"/>
    <n v="126.8"/>
    <n v="137.80000000000001"/>
    <n v="126.7"/>
    <n v="127.1"/>
    <n v="770.40000000000009"/>
    <n v="134"/>
  </r>
  <r>
    <x v="2"/>
    <x v="5"/>
    <x v="2"/>
    <n v="136.19999999999999"/>
    <n v="143.6"/>
    <n v="138.30000000000001"/>
    <n v="141.19999999999999"/>
    <n v="120.7"/>
    <n v="146.19999999999999"/>
    <n v="134.6"/>
    <n v="124.6"/>
    <n v="116.1"/>
    <n v="137.80000000000001"/>
    <n v="129.1"/>
    <n v="150.4"/>
    <n v="137.19999999999999"/>
    <n v="1618.8"/>
    <n v="156.30000000000001"/>
    <n v="144.30000000000001"/>
    <n v="136.19999999999999"/>
    <n v="143.1"/>
    <n v="280.5"/>
    <n v="142"/>
    <n v="136.5"/>
    <n v="135.6"/>
    <n v="134.30000000000001"/>
    <n v="121"/>
    <n v="130.4"/>
    <n v="139.80000000000001"/>
    <n v="128.19999999999999"/>
    <n v="130.30000000000001"/>
    <n v="789.3"/>
    <n v="136.5"/>
  </r>
  <r>
    <x v="0"/>
    <x v="5"/>
    <x v="3"/>
    <n v="137.1"/>
    <n v="144.5"/>
    <n v="135.9"/>
    <n v="142.4"/>
    <n v="123.5"/>
    <n v="156.4"/>
    <n v="135.1"/>
    <n v="128.4"/>
    <n v="115.2"/>
    <n v="137.19999999999999"/>
    <n v="131.9"/>
    <n v="153.80000000000001"/>
    <n v="138.6"/>
    <n v="1641.4"/>
    <n v="156.1"/>
    <n v="150.1"/>
    <n v="143.30000000000001"/>
    <n v="149.1"/>
    <n v="293.39999999999998"/>
    <n v="143.80000000000001"/>
    <n v="143.80000000000001"/>
    <n v="140.9"/>
    <n v="137.6"/>
    <n v="125.3"/>
    <n v="136"/>
    <n v="143.69999999999999"/>
    <n v="130.4"/>
    <n v="134.19999999999999"/>
    <n v="813.9"/>
    <n v="139.1"/>
  </r>
  <r>
    <x v="1"/>
    <x v="5"/>
    <x v="3"/>
    <n v="135"/>
    <n v="144.30000000000001"/>
    <n v="130.80000000000001"/>
    <n v="140.30000000000001"/>
    <n v="116.6"/>
    <n v="150.1"/>
    <n v="127.6"/>
    <n v="114"/>
    <n v="110.6"/>
    <n v="140.19999999999999"/>
    <n v="126.5"/>
    <n v="148.30000000000001"/>
    <n v="135.69999999999999"/>
    <n v="1584.3000000000002"/>
    <n v="159.19999999999999"/>
    <n v="137.80000000000001"/>
    <n v="127.4"/>
    <n v="136.19999999999999"/>
    <n v="265.20000000000005"/>
    <n v="142.9"/>
    <n v="124.6"/>
    <n v="131.80000000000001"/>
    <n v="131.30000000000001"/>
    <n v="118.9"/>
    <n v="127.6"/>
    <n v="139.69999999999999"/>
    <n v="127.6"/>
    <n v="128.19999999999999"/>
    <n v="776.9"/>
    <n v="134.80000000000001"/>
  </r>
  <r>
    <x v="2"/>
    <x v="5"/>
    <x v="3"/>
    <n v="136.4"/>
    <n v="144.4"/>
    <n v="133.9"/>
    <n v="141.6"/>
    <n v="121"/>
    <n v="153.5"/>
    <n v="132.6"/>
    <n v="123.5"/>
    <n v="113.7"/>
    <n v="138.19999999999999"/>
    <n v="129.6"/>
    <n v="151.19999999999999"/>
    <n v="137.5"/>
    <n v="1619.6000000000001"/>
    <n v="156.9"/>
    <n v="145.30000000000001"/>
    <n v="136.69999999999999"/>
    <n v="144"/>
    <n v="282"/>
    <n v="142.9"/>
    <n v="136.5"/>
    <n v="136.6"/>
    <n v="135.19999999999999"/>
    <n v="121.9"/>
    <n v="131.30000000000001"/>
    <n v="141.4"/>
    <n v="129.19999999999999"/>
    <n v="131.30000000000001"/>
    <n v="795.59999999999991"/>
    <n v="137.1"/>
  </r>
  <r>
    <x v="0"/>
    <x v="5"/>
    <x v="4"/>
    <n v="137.4"/>
    <n v="145.69999999999999"/>
    <n v="135.5"/>
    <n v="142.9"/>
    <n v="123.6"/>
    <n v="157.5"/>
    <n v="137.80000000000001"/>
    <n v="127.2"/>
    <n v="111.8"/>
    <n v="137.4"/>
    <n v="132.19999999999999"/>
    <n v="154.30000000000001"/>
    <n v="139.1"/>
    <n v="1643.3000000000002"/>
    <n v="157"/>
    <n v="150.80000000000001"/>
    <n v="144.1"/>
    <n v="149.80000000000001"/>
    <n v="294.89999999999998"/>
    <n v="143.80000000000001"/>
    <n v="144.30000000000001"/>
    <n v="141.80000000000001"/>
    <n v="138.4"/>
    <n v="126.4"/>
    <n v="136.80000000000001"/>
    <n v="144.4"/>
    <n v="131.19999999999999"/>
    <n v="135.1"/>
    <n v="819"/>
    <n v="139.80000000000001"/>
  </r>
  <r>
    <x v="1"/>
    <x v="5"/>
    <x v="4"/>
    <n v="135"/>
    <n v="148.19999999999999"/>
    <n v="130.5"/>
    <n v="140.69999999999999"/>
    <n v="116.4"/>
    <n v="151.30000000000001"/>
    <n v="131.4"/>
    <n v="112.8"/>
    <n v="105.3"/>
    <n v="139.6"/>
    <n v="126.6"/>
    <n v="148.69999999999999"/>
    <n v="136.4"/>
    <n v="1586.4999999999998"/>
    <n v="160.30000000000001"/>
    <n v="138.6"/>
    <n v="127.9"/>
    <n v="137"/>
    <n v="266.5"/>
    <n v="143.19999999999999"/>
    <n v="124.7"/>
    <n v="132.5"/>
    <n v="132"/>
    <n v="119.8"/>
    <n v="128"/>
    <n v="140.4"/>
    <n v="128.1"/>
    <n v="128.9"/>
    <n v="780.8"/>
    <n v="135.4"/>
  </r>
  <r>
    <x v="2"/>
    <x v="5"/>
    <x v="4"/>
    <n v="136.6"/>
    <n v="146.6"/>
    <n v="133.6"/>
    <n v="142.1"/>
    <n v="121"/>
    <n v="154.6"/>
    <n v="135.6"/>
    <n v="122.3"/>
    <n v="109.6"/>
    <n v="138.1"/>
    <n v="129.9"/>
    <n v="151.69999999999999"/>
    <n v="138.1"/>
    <n v="1621.7"/>
    <n v="157.9"/>
    <n v="146"/>
    <n v="137.4"/>
    <n v="144.69999999999999"/>
    <n v="283.39999999999998"/>
    <n v="143.19999999999999"/>
    <n v="136.9"/>
    <n v="137.4"/>
    <n v="136"/>
    <n v="122.9"/>
    <n v="131.80000000000001"/>
    <n v="142.1"/>
    <n v="129.9"/>
    <n v="132.1"/>
    <n v="800.09999999999991"/>
    <n v="137.80000000000001"/>
  </r>
  <r>
    <x v="0"/>
    <x v="5"/>
    <x v="5"/>
    <n v="137.6"/>
    <n v="148.1"/>
    <n v="136.69999999999999"/>
    <n v="143.19999999999999"/>
    <n v="124"/>
    <n v="154.1"/>
    <n v="143.5"/>
    <n v="126"/>
    <n v="112.4"/>
    <n v="137.6"/>
    <n v="132.80000000000001"/>
    <n v="154.30000000000001"/>
    <n v="140"/>
    <n v="1650.2999999999997"/>
    <n v="157.30000000000001"/>
    <n v="151.30000000000001"/>
    <n v="144.69999999999999"/>
    <n v="150.30000000000001"/>
    <n v="296"/>
    <n v="143.80000000000001"/>
    <n v="145.1"/>
    <n v="142.19999999999999"/>
    <n v="138.4"/>
    <n v="127.4"/>
    <n v="137.80000000000001"/>
    <n v="145.1"/>
    <n v="131.4"/>
    <n v="135.6"/>
    <n v="822.3"/>
    <n v="140.5"/>
  </r>
  <r>
    <x v="1"/>
    <x v="5"/>
    <x v="5"/>
    <n v="135.30000000000001"/>
    <n v="149.69999999999999"/>
    <n v="133.9"/>
    <n v="140.80000000000001"/>
    <n v="116.6"/>
    <n v="152.19999999999999"/>
    <n v="144"/>
    <n v="112.3"/>
    <n v="108.4"/>
    <n v="140"/>
    <n v="126.7"/>
    <n v="149"/>
    <n v="138.4"/>
    <n v="1608.9"/>
    <n v="161"/>
    <n v="138.9"/>
    <n v="128.69999999999999"/>
    <n v="137.4"/>
    <n v="267.60000000000002"/>
    <n v="142.5"/>
    <n v="126.5"/>
    <n v="133.1"/>
    <n v="132.6"/>
    <n v="120.4"/>
    <n v="128.5"/>
    <n v="141.19999999999999"/>
    <n v="128.19999999999999"/>
    <n v="129.5"/>
    <n v="784"/>
    <n v="136.19999999999999"/>
  </r>
  <r>
    <x v="2"/>
    <x v="5"/>
    <x v="5"/>
    <n v="136.9"/>
    <n v="148.69999999999999"/>
    <n v="135.6"/>
    <n v="142.30000000000001"/>
    <n v="121.3"/>
    <n v="153.19999999999999"/>
    <n v="143.69999999999999"/>
    <n v="121.4"/>
    <n v="111.1"/>
    <n v="138.4"/>
    <n v="130.30000000000001"/>
    <n v="151.80000000000001"/>
    <n v="139.4"/>
    <n v="1634.7"/>
    <n v="158.30000000000001"/>
    <n v="146.4"/>
    <n v="138.1"/>
    <n v="145.19999999999999"/>
    <n v="284.5"/>
    <n v="142.5"/>
    <n v="138.1"/>
    <n v="137.9"/>
    <n v="136.19999999999999"/>
    <n v="123.7"/>
    <n v="132.6"/>
    <n v="142.80000000000001"/>
    <n v="130.1"/>
    <n v="132.6"/>
    <n v="803.30000000000007"/>
    <n v="138.5"/>
  </r>
  <r>
    <x v="0"/>
    <x v="5"/>
    <x v="6"/>
    <n v="138.4"/>
    <n v="149.30000000000001"/>
    <n v="139.30000000000001"/>
    <n v="143.4"/>
    <n v="124.1"/>
    <n v="153.30000000000001"/>
    <n v="154.19999999999999"/>
    <n v="126.4"/>
    <n v="114.3"/>
    <n v="138.19999999999999"/>
    <n v="132.80000000000001"/>
    <n v="154.80000000000001"/>
    <n v="142"/>
    <n v="1668.5000000000002"/>
    <n v="156.1"/>
    <n v="151.5"/>
    <n v="145.1"/>
    <n v="150.6"/>
    <n v="296.60000000000002"/>
    <n v="143.80000000000001"/>
    <n v="146.80000000000001"/>
    <n v="143.1"/>
    <n v="139"/>
    <n v="127.5"/>
    <n v="138.4"/>
    <n v="145.80000000000001"/>
    <n v="131.4"/>
    <n v="136"/>
    <n v="825.19999999999993"/>
    <n v="141.80000000000001"/>
  </r>
  <r>
    <x v="1"/>
    <x v="5"/>
    <x v="6"/>
    <n v="135.6"/>
    <n v="148.6"/>
    <n v="139.1"/>
    <n v="141"/>
    <n v="116.7"/>
    <n v="149.69999999999999"/>
    <n v="159.19999999999999"/>
    <n v="112.6"/>
    <n v="111.8"/>
    <n v="140.30000000000001"/>
    <n v="126.8"/>
    <n v="149.4"/>
    <n v="140.30000000000001"/>
    <n v="1630.8"/>
    <n v="161.4"/>
    <n v="139.6"/>
    <n v="128.9"/>
    <n v="137.9"/>
    <n v="268.5"/>
    <n v="143.6"/>
    <n v="128.1"/>
    <n v="133.6"/>
    <n v="133.6"/>
    <n v="120.1"/>
    <n v="129"/>
    <n v="144"/>
    <n v="128.19999999999999"/>
    <n v="130.19999999999999"/>
    <n v="788.5"/>
    <n v="137.5"/>
  </r>
  <r>
    <x v="2"/>
    <x v="5"/>
    <x v="6"/>
    <n v="137.5"/>
    <n v="149.1"/>
    <n v="139.19999999999999"/>
    <n v="142.5"/>
    <n v="121.4"/>
    <n v="151.6"/>
    <n v="155.9"/>
    <n v="121.7"/>
    <n v="113.5"/>
    <n v="138.9"/>
    <n v="130.30000000000001"/>
    <n v="152.30000000000001"/>
    <n v="141.4"/>
    <n v="1653.8999999999999"/>
    <n v="157.5"/>
    <n v="146.80000000000001"/>
    <n v="138.4"/>
    <n v="145.6"/>
    <n v="285.20000000000005"/>
    <n v="143.6"/>
    <n v="139.69999999999999"/>
    <n v="138.6"/>
    <n v="137"/>
    <n v="123.6"/>
    <n v="133.1"/>
    <n v="144.69999999999999"/>
    <n v="130.1"/>
    <n v="133.19999999999999"/>
    <n v="807.1"/>
    <n v="139.80000000000001"/>
  </r>
  <r>
    <x v="0"/>
    <x v="5"/>
    <x v="7"/>
    <n v="139.19999999999999"/>
    <n v="148.80000000000001"/>
    <n v="139.1"/>
    <n v="143.5"/>
    <n v="125"/>
    <n v="154.4"/>
    <n v="156.30000000000001"/>
    <n v="126.8"/>
    <n v="115.4"/>
    <n v="138.6"/>
    <n v="133.80000000000001"/>
    <n v="155.19999999999999"/>
    <n v="142.69999999999999"/>
    <n v="1676.1"/>
    <n v="156.4"/>
    <n v="152.1"/>
    <n v="145.80000000000001"/>
    <n v="151.30000000000001"/>
    <n v="297.89999999999998"/>
    <n v="143.80000000000001"/>
    <n v="147.69999999999999"/>
    <n v="143.80000000000001"/>
    <n v="139.4"/>
    <n v="128.30000000000001"/>
    <n v="138.6"/>
    <n v="146.9"/>
    <n v="131.30000000000001"/>
    <n v="136.6"/>
    <n v="828.3"/>
    <n v="142.5"/>
  </r>
  <r>
    <x v="1"/>
    <x v="5"/>
    <x v="7"/>
    <n v="136.5"/>
    <n v="146.4"/>
    <n v="136.6"/>
    <n v="141.19999999999999"/>
    <n v="117.4"/>
    <n v="146.30000000000001"/>
    <n v="157.30000000000001"/>
    <n v="113.6"/>
    <n v="113.3"/>
    <n v="141.1"/>
    <n v="127.4"/>
    <n v="150.4"/>
    <n v="140.1"/>
    <n v="1627.5"/>
    <n v="162.1"/>
    <n v="140"/>
    <n v="129"/>
    <n v="138.30000000000001"/>
    <n v="269"/>
    <n v="144.6"/>
    <n v="129.80000000000001"/>
    <n v="134.4"/>
    <n v="134.9"/>
    <n v="120.7"/>
    <n v="129.80000000000001"/>
    <n v="145.30000000000001"/>
    <n v="128.30000000000001"/>
    <n v="131"/>
    <n v="793.39999999999986"/>
    <n v="138"/>
  </r>
  <r>
    <x v="2"/>
    <x v="5"/>
    <x v="7"/>
    <n v="138.30000000000001"/>
    <n v="148"/>
    <n v="138.1"/>
    <n v="142.6"/>
    <n v="122.2"/>
    <n v="150.6"/>
    <n v="156.6"/>
    <n v="122.4"/>
    <n v="114.7"/>
    <n v="139.4"/>
    <n v="131.1"/>
    <n v="153"/>
    <n v="141.69999999999999"/>
    <n v="1657.0000000000002"/>
    <n v="157.9"/>
    <n v="147.30000000000001"/>
    <n v="138.80000000000001"/>
    <n v="146.1"/>
    <n v="286.10000000000002"/>
    <n v="144.6"/>
    <n v="140.9"/>
    <n v="139.4"/>
    <n v="137.69999999999999"/>
    <n v="124.3"/>
    <n v="133.6"/>
    <n v="146"/>
    <n v="130.1"/>
    <n v="133.9"/>
    <n v="811.1"/>
    <n v="140.4"/>
  </r>
  <r>
    <x v="0"/>
    <x v="5"/>
    <x v="8"/>
    <n v="139.4"/>
    <n v="147.19999999999999"/>
    <n v="136.6"/>
    <n v="143.69999999999999"/>
    <n v="124.6"/>
    <n v="150.1"/>
    <n v="149.4"/>
    <n v="125.4"/>
    <n v="114.4"/>
    <n v="138.69999999999999"/>
    <n v="133.1"/>
    <n v="155.9"/>
    <n v="141.30000000000001"/>
    <n v="1658.5000000000002"/>
    <n v="157.69999999999999"/>
    <n v="152.1"/>
    <n v="146.1"/>
    <n v="151.30000000000001"/>
    <n v="298.2"/>
    <n v="143.80000000000001"/>
    <n v="149"/>
    <n v="144"/>
    <n v="140"/>
    <n v="129.9"/>
    <n v="140"/>
    <n v="147.6"/>
    <n v="132"/>
    <n v="137.4"/>
    <n v="833.5"/>
    <n v="142.1"/>
  </r>
  <r>
    <x v="1"/>
    <x v="5"/>
    <x v="8"/>
    <n v="137"/>
    <n v="143.1"/>
    <n v="132.80000000000001"/>
    <n v="141.5"/>
    <n v="117.8"/>
    <n v="140"/>
    <n v="151.30000000000001"/>
    <n v="113.5"/>
    <n v="112.3"/>
    <n v="141.19999999999999"/>
    <n v="127.7"/>
    <n v="151.30000000000001"/>
    <n v="138.9"/>
    <n v="1609.5"/>
    <n v="163.30000000000001"/>
    <n v="140.80000000000001"/>
    <n v="129.30000000000001"/>
    <n v="139.1"/>
    <n v="270.10000000000002"/>
    <n v="145.30000000000001"/>
    <n v="131.19999999999999"/>
    <n v="134.9"/>
    <n v="135.69999999999999"/>
    <n v="122.5"/>
    <n v="130.19999999999999"/>
    <n v="145.19999999999999"/>
    <n v="129.30000000000001"/>
    <n v="131.9"/>
    <n v="797.8"/>
    <n v="138.1"/>
  </r>
  <r>
    <x v="2"/>
    <x v="5"/>
    <x v="8"/>
    <n v="138.6"/>
    <n v="145.80000000000001"/>
    <n v="135.1"/>
    <n v="142.9"/>
    <n v="122.1"/>
    <n v="145.4"/>
    <n v="150"/>
    <n v="121.4"/>
    <n v="113.7"/>
    <n v="139.5"/>
    <n v="130.80000000000001"/>
    <n v="153.80000000000001"/>
    <n v="140.4"/>
    <n v="1639.1"/>
    <n v="159.19999999999999"/>
    <n v="147.69999999999999"/>
    <n v="139.1"/>
    <n v="146.5"/>
    <n v="286.79999999999995"/>
    <n v="145.30000000000001"/>
    <n v="142.30000000000001"/>
    <n v="139.69999999999999"/>
    <n v="138.4"/>
    <n v="126"/>
    <n v="134.5"/>
    <n v="146.19999999999999"/>
    <n v="130.9"/>
    <n v="134.69999999999999"/>
    <n v="815.69999999999993"/>
    <n v="140.19999999999999"/>
  </r>
  <r>
    <x v="0"/>
    <x v="5"/>
    <x v="9"/>
    <n v="139.30000000000001"/>
    <n v="147.6"/>
    <n v="134.6"/>
    <n v="141.9"/>
    <n v="123.5"/>
    <n v="144.5"/>
    <n v="147.6"/>
    <n v="121.4"/>
    <n v="112.3"/>
    <n v="139.5"/>
    <n v="134.6"/>
    <n v="155.19999999999999"/>
    <n v="140.19999999999999"/>
    <n v="1642"/>
    <n v="159.6"/>
    <n v="150.69999999999999"/>
    <n v="144.5"/>
    <n v="149.80000000000001"/>
    <n v="295.2"/>
    <n v="143.80000000000001"/>
    <n v="149.69999999999999"/>
    <n v="147.5"/>
    <n v="144.80000000000001"/>
    <n v="130.80000000000001"/>
    <n v="140.1"/>
    <n v="148"/>
    <n v="134.4"/>
    <n v="139.80000000000001"/>
    <n v="845.6"/>
    <n v="142.19999999999999"/>
  </r>
  <r>
    <x v="1"/>
    <x v="5"/>
    <x v="9"/>
    <n v="137.6"/>
    <n v="144.9"/>
    <n v="133.5"/>
    <n v="141.5"/>
    <n v="118"/>
    <n v="139.5"/>
    <n v="153"/>
    <n v="113.2"/>
    <n v="112.8"/>
    <n v="141.1"/>
    <n v="127.6"/>
    <n v="152"/>
    <n v="139.4"/>
    <n v="1614.6999999999998"/>
    <n v="164"/>
    <n v="141.5"/>
    <n v="129.80000000000001"/>
    <n v="139.69999999999999"/>
    <n v="271.3"/>
    <n v="146.30000000000001"/>
    <n v="133.4"/>
    <n v="135.1"/>
    <n v="136.19999999999999"/>
    <n v="123.3"/>
    <n v="130.69999999999999"/>
    <n v="145.5"/>
    <n v="130.4"/>
    <n v="132.5"/>
    <n v="801.19999999999993"/>
    <n v="138.9"/>
  </r>
  <r>
    <x v="2"/>
    <x v="5"/>
    <x v="9"/>
    <n v="137.4"/>
    <n v="149.5"/>
    <n v="137.30000000000001"/>
    <n v="141.9"/>
    <n v="121.1"/>
    <n v="142.5"/>
    <n v="146.69999999999999"/>
    <n v="119.1"/>
    <n v="111.9"/>
    <n v="141"/>
    <n v="133.6"/>
    <n v="154.5"/>
    <n v="139.69999999999999"/>
    <n v="1636.5"/>
    <n v="162.6"/>
    <n v="148"/>
    <n v="139.19999999999999"/>
    <n v="146.80000000000001"/>
    <n v="287.2"/>
    <n v="146.9"/>
    <n v="145.30000000000001"/>
    <n v="142.19999999999999"/>
    <n v="142.1"/>
    <n v="125.5"/>
    <n v="136.5"/>
    <n v="147.80000000000001"/>
    <n v="132"/>
    <n v="136.30000000000001"/>
    <n v="826.09999999999991"/>
    <n v="140.80000000000001"/>
  </r>
  <r>
    <x v="0"/>
    <x v="5"/>
    <x v="11"/>
    <n v="137.1"/>
    <n v="150.80000000000001"/>
    <n v="136.69999999999999"/>
    <n v="141.9"/>
    <n v="122.8"/>
    <n v="143.9"/>
    <n v="147.5"/>
    <n v="121"/>
    <n v="111.6"/>
    <n v="140.6"/>
    <n v="137.5"/>
    <n v="156.1"/>
    <n v="140"/>
    <n v="1647.4999999999995"/>
    <n v="161.9"/>
    <n v="151.69999999999999"/>
    <n v="145.5"/>
    <n v="150.80000000000001"/>
    <n v="297.2"/>
    <n v="143.80000000000001"/>
    <n v="150.30000000000001"/>
    <n v="148"/>
    <n v="145.4"/>
    <n v="130.30000000000001"/>
    <n v="143.1"/>
    <n v="150.19999999999999"/>
    <n v="133.1"/>
    <n v="140.1"/>
    <n v="850.1"/>
    <n v="142.4"/>
  </r>
  <r>
    <x v="1"/>
    <x v="5"/>
    <x v="11"/>
    <n v="138.1"/>
    <n v="146.30000000000001"/>
    <n v="137.80000000000001"/>
    <n v="141.6"/>
    <n v="118.1"/>
    <n v="141.5"/>
    <n v="145.19999999999999"/>
    <n v="115.3"/>
    <n v="112.5"/>
    <n v="141.4"/>
    <n v="128"/>
    <n v="152.6"/>
    <n v="139.1"/>
    <n v="1618.3999999999999"/>
    <n v="164.4"/>
    <n v="142.4"/>
    <n v="130.19999999999999"/>
    <n v="140.5"/>
    <n v="272.60000000000002"/>
    <n v="146.9"/>
    <n v="136.69999999999999"/>
    <n v="135.80000000000001"/>
    <n v="136.80000000000001"/>
    <n v="121.2"/>
    <n v="131.30000000000001"/>
    <n v="146.1"/>
    <n v="130.5"/>
    <n v="132.19999999999999"/>
    <n v="801.7"/>
    <n v="139"/>
  </r>
  <r>
    <x v="2"/>
    <x v="5"/>
    <x v="11"/>
    <n v="137.4"/>
    <n v="149.19999999999999"/>
    <n v="137.1"/>
    <n v="141.80000000000001"/>
    <n v="121.1"/>
    <n v="142.80000000000001"/>
    <n v="146.69999999999999"/>
    <n v="119.1"/>
    <n v="111.9"/>
    <n v="140.9"/>
    <n v="133.5"/>
    <n v="154.5"/>
    <n v="139.69999999999999"/>
    <n v="1636.0000000000002"/>
    <n v="162.6"/>
    <n v="148"/>
    <n v="139.1"/>
    <n v="146.69999999999999"/>
    <n v="287.10000000000002"/>
    <n v="146.9"/>
    <n v="145.1"/>
    <n v="142.19999999999999"/>
    <n v="142.1"/>
    <n v="125.5"/>
    <n v="136.5"/>
    <n v="147.80000000000001"/>
    <n v="132"/>
    <n v="136.30000000000001"/>
    <n v="826.09999999999991"/>
    <n v="140.80000000000001"/>
  </r>
  <r>
    <x v="0"/>
    <x v="5"/>
    <x v="12"/>
    <n v="137.1"/>
    <n v="151.9"/>
    <n v="137.4"/>
    <n v="142.4"/>
    <n v="124.2"/>
    <n v="140.19999999999999"/>
    <n v="136.6"/>
    <n v="120.9"/>
    <n v="109.9"/>
    <n v="140.19999999999999"/>
    <n v="137.80000000000001"/>
    <n v="156"/>
    <n v="138.5"/>
    <n v="1634.6000000000001"/>
    <n v="162.4"/>
    <n v="151.6"/>
    <n v="145.9"/>
    <n v="150.80000000000001"/>
    <n v="297.5"/>
    <n v="143.80000000000001"/>
    <n v="149"/>
    <n v="149.5"/>
    <n v="149.6"/>
    <n v="128.9"/>
    <n v="143.30000000000001"/>
    <n v="155.1"/>
    <n v="133.19999999999999"/>
    <n v="141.6"/>
    <n v="859.59999999999991"/>
    <n v="141.9"/>
  </r>
  <r>
    <x v="1"/>
    <x v="5"/>
    <x v="12"/>
    <n v="138.5"/>
    <n v="147.80000000000001"/>
    <n v="141.1"/>
    <n v="141.6"/>
    <n v="118.1"/>
    <n v="138.5"/>
    <n v="132.4"/>
    <n v="117.5"/>
    <n v="111"/>
    <n v="141.5"/>
    <n v="128.1"/>
    <n v="152.9"/>
    <n v="137.6"/>
    <n v="1609"/>
    <n v="164.6"/>
    <n v="142.69999999999999"/>
    <n v="130.30000000000001"/>
    <n v="140.80000000000001"/>
    <n v="273"/>
    <n v="146.5"/>
    <n v="132.4"/>
    <n v="136.19999999999999"/>
    <n v="137.30000000000001"/>
    <n v="118.8"/>
    <n v="131.69999999999999"/>
    <n v="146.5"/>
    <n v="130.80000000000001"/>
    <n v="131.69999999999999"/>
    <n v="801.3"/>
    <n v="138"/>
  </r>
  <r>
    <x v="2"/>
    <x v="5"/>
    <x v="12"/>
    <n v="137.5"/>
    <n v="150.5"/>
    <n v="138.80000000000001"/>
    <n v="142.1"/>
    <n v="122"/>
    <n v="139.4"/>
    <n v="135.19999999999999"/>
    <n v="119.8"/>
    <n v="110.3"/>
    <n v="140.6"/>
    <n v="133.80000000000001"/>
    <n v="154.6"/>
    <n v="138.19999999999999"/>
    <n v="1624.5999999999997"/>
    <n v="163"/>
    <n v="148.1"/>
    <n v="139.4"/>
    <n v="146.80000000000001"/>
    <n v="287.5"/>
    <n v="146.5"/>
    <n v="142.69999999999999"/>
    <n v="143.19999999999999"/>
    <n v="144.9"/>
    <n v="123.6"/>
    <n v="136.80000000000001"/>
    <n v="150.1"/>
    <n v="132.19999999999999"/>
    <n v="136.80000000000001"/>
    <n v="830.8"/>
    <n v="140.1"/>
  </r>
  <r>
    <x v="0"/>
    <x v="6"/>
    <x v="0"/>
    <n v="136.6"/>
    <n v="152.5"/>
    <n v="138.19999999999999"/>
    <n v="142.4"/>
    <n v="123.9"/>
    <n v="135.5"/>
    <n v="131.69999999999999"/>
    <n v="121.3"/>
    <n v="108.4"/>
    <n v="138.9"/>
    <n v="137"/>
    <n v="155.80000000000001"/>
    <n v="137.4"/>
    <n v="1622.2"/>
    <n v="162.69999999999999"/>
    <n v="150.6"/>
    <n v="145.1"/>
    <n v="149.9"/>
    <n v="295.7"/>
    <n v="150.69999999999999"/>
    <n v="146.19999999999999"/>
    <n v="150.1"/>
    <n v="149.6"/>
    <n v="128.6"/>
    <n v="142.9"/>
    <n v="155.19999999999999"/>
    <n v="133.5"/>
    <n v="141.69999999999999"/>
    <n v="859.89999999999986"/>
    <n v="141"/>
  </r>
  <r>
    <x v="1"/>
    <x v="6"/>
    <x v="0"/>
    <n v="138.30000000000001"/>
    <n v="149.4"/>
    <n v="143.5"/>
    <n v="141.69999999999999"/>
    <n v="118.1"/>
    <n v="135.19999999999999"/>
    <n v="130.5"/>
    <n v="118.2"/>
    <n v="110.4"/>
    <n v="140.4"/>
    <n v="128.1"/>
    <n v="153.19999999999999"/>
    <n v="137.30000000000001"/>
    <n v="1607.0000000000002"/>
    <n v="164.7"/>
    <n v="143"/>
    <n v="130.4"/>
    <n v="141.1"/>
    <n v="273.39999999999998"/>
    <n v="147.69999999999999"/>
    <n v="128.6"/>
    <n v="136.30000000000001"/>
    <n v="137.80000000000001"/>
    <n v="118.6"/>
    <n v="131.9"/>
    <n v="146.6"/>
    <n v="131.69999999999999"/>
    <n v="131.80000000000001"/>
    <n v="802.90000000000009"/>
    <n v="138"/>
  </r>
  <r>
    <x v="2"/>
    <x v="6"/>
    <x v="0"/>
    <n v="137.1"/>
    <n v="151.4"/>
    <n v="140.19999999999999"/>
    <n v="142.1"/>
    <n v="121.8"/>
    <n v="135.4"/>
    <n v="131.30000000000001"/>
    <n v="120.3"/>
    <n v="109.1"/>
    <n v="139.4"/>
    <n v="133.30000000000001"/>
    <n v="154.6"/>
    <n v="137.4"/>
    <n v="1615.9999999999998"/>
    <n v="163.19999999999999"/>
    <n v="147.6"/>
    <n v="139"/>
    <n v="146.4"/>
    <n v="286.60000000000002"/>
    <n v="147.69999999999999"/>
    <n v="139.5"/>
    <n v="143.6"/>
    <n v="145.1"/>
    <n v="123.3"/>
    <n v="136.69999999999999"/>
    <n v="150.19999999999999"/>
    <n v="132.80000000000001"/>
    <n v="136.9"/>
    <n v="831.7"/>
    <n v="139.6"/>
  </r>
  <r>
    <x v="0"/>
    <x v="6"/>
    <x v="1"/>
    <n v="136.80000000000001"/>
    <n v="153"/>
    <n v="139.1"/>
    <n v="142.5"/>
    <n v="124.1"/>
    <n v="135.80000000000001"/>
    <n v="128.69999999999999"/>
    <n v="121.5"/>
    <n v="108.3"/>
    <n v="139.19999999999999"/>
    <n v="137.4"/>
    <n v="156.19999999999999"/>
    <n v="137.19999999999999"/>
    <n v="1622.6000000000001"/>
    <n v="162.80000000000001"/>
    <n v="150.5"/>
    <n v="146.1"/>
    <n v="149.9"/>
    <n v="296.60000000000002"/>
    <n v="150.69999999999999"/>
    <n v="145.30000000000001"/>
    <n v="150.1"/>
    <n v="149.9"/>
    <n v="129.19999999999999"/>
    <n v="143.4"/>
    <n v="155.5"/>
    <n v="134.9"/>
    <n v="142.19999999999999"/>
    <n v="863"/>
    <n v="141"/>
  </r>
  <r>
    <x v="1"/>
    <x v="6"/>
    <x v="1"/>
    <n v="139.4"/>
    <n v="150.1"/>
    <n v="145.30000000000001"/>
    <n v="141.69999999999999"/>
    <n v="118.4"/>
    <n v="137"/>
    <n v="131.6"/>
    <n v="119.9"/>
    <n v="110.4"/>
    <n v="140.80000000000001"/>
    <n v="128.30000000000001"/>
    <n v="153.5"/>
    <n v="138"/>
    <n v="1616.4"/>
    <n v="164.9"/>
    <n v="143.30000000000001"/>
    <n v="130.80000000000001"/>
    <n v="141.4"/>
    <n v="274.10000000000002"/>
    <n v="148.5"/>
    <n v="127.1"/>
    <n v="136.6"/>
    <n v="138.5"/>
    <n v="119.2"/>
    <n v="132.19999999999999"/>
    <n v="146.6"/>
    <n v="133"/>
    <n v="132.4"/>
    <n v="806.1"/>
    <n v="138.6"/>
  </r>
  <r>
    <x v="2"/>
    <x v="6"/>
    <x v="1"/>
    <n v="137.6"/>
    <n v="152"/>
    <n v="141.5"/>
    <n v="142.19999999999999"/>
    <n v="122"/>
    <n v="136.4"/>
    <n v="129.69999999999999"/>
    <n v="121"/>
    <n v="109"/>
    <n v="139.69999999999999"/>
    <n v="133.6"/>
    <n v="154.9"/>
    <n v="137.5"/>
    <n v="1619.6"/>
    <n v="163.4"/>
    <n v="147.69999999999999"/>
    <n v="139.69999999999999"/>
    <n v="146.5"/>
    <n v="287.39999999999998"/>
    <n v="148.5"/>
    <n v="138.4"/>
    <n v="143.69999999999999"/>
    <n v="145.6"/>
    <n v="123.9"/>
    <n v="137.1"/>
    <n v="150.30000000000001"/>
    <n v="134.1"/>
    <n v="137.4"/>
    <n v="834.69999999999993"/>
    <n v="139.9"/>
  </r>
  <r>
    <x v="0"/>
    <x v="6"/>
    <x v="2"/>
    <n v="136.9"/>
    <n v="154.1"/>
    <n v="138.69999999999999"/>
    <n v="142.5"/>
    <n v="124.1"/>
    <n v="136.1"/>
    <n v="128.19999999999999"/>
    <n v="122.3"/>
    <n v="108.3"/>
    <n v="138.9"/>
    <n v="137.4"/>
    <n v="156.4"/>
    <n v="137.30000000000001"/>
    <n v="1623.9000000000003"/>
    <n v="162.9"/>
    <n v="150.80000000000001"/>
    <n v="146.1"/>
    <n v="150.1"/>
    <n v="296.89999999999998"/>
    <n v="150.69999999999999"/>
    <n v="146.4"/>
    <n v="150"/>
    <n v="150.4"/>
    <n v="129.9"/>
    <n v="143.80000000000001"/>
    <n v="155.5"/>
    <n v="134"/>
    <n v="142.4"/>
    <n v="863.59999999999991"/>
    <n v="141.19999999999999"/>
  </r>
  <r>
    <x v="1"/>
    <x v="6"/>
    <x v="2"/>
    <n v="139.69999999999999"/>
    <n v="151.1"/>
    <n v="142.9"/>
    <n v="141.9"/>
    <n v="118.4"/>
    <n v="139.4"/>
    <n v="141.19999999999999"/>
    <n v="120.7"/>
    <n v="110.4"/>
    <n v="140.69999999999999"/>
    <n v="128.5"/>
    <n v="153.9"/>
    <n v="139.6"/>
    <n v="1628.8000000000002"/>
    <n v="165.3"/>
    <n v="143.5"/>
    <n v="131.19999999999999"/>
    <n v="141.6"/>
    <n v="274.7"/>
    <n v="149"/>
    <n v="128.80000000000001"/>
    <n v="136.80000000000001"/>
    <n v="139.19999999999999"/>
    <n v="119.9"/>
    <n v="133"/>
    <n v="146.69999999999999"/>
    <n v="132.5"/>
    <n v="132.80000000000001"/>
    <n v="808.09999999999991"/>
    <n v="139.5"/>
  </r>
  <r>
    <x v="2"/>
    <x v="6"/>
    <x v="2"/>
    <n v="137.80000000000001"/>
    <n v="153"/>
    <n v="140.30000000000001"/>
    <n v="142.30000000000001"/>
    <n v="122"/>
    <n v="137.6"/>
    <n v="132.6"/>
    <n v="121.8"/>
    <n v="109"/>
    <n v="139.5"/>
    <n v="133.69999999999999"/>
    <n v="155.19999999999999"/>
    <n v="138.1"/>
    <n v="1624.8000000000002"/>
    <n v="163.5"/>
    <n v="147.9"/>
    <n v="139.9"/>
    <n v="146.69999999999999"/>
    <n v="287.8"/>
    <n v="149"/>
    <n v="139.69999999999999"/>
    <n v="143.80000000000001"/>
    <n v="146.19999999999999"/>
    <n v="124.6"/>
    <n v="137.69999999999999"/>
    <n v="150.30000000000001"/>
    <n v="133.4"/>
    <n v="137.69999999999999"/>
    <n v="835.99999999999989"/>
    <n v="140.4"/>
  </r>
  <r>
    <x v="0"/>
    <x v="6"/>
    <x v="4"/>
    <n v="137.4"/>
    <n v="159.5"/>
    <n v="134.5"/>
    <n v="142.6"/>
    <n v="124"/>
    <n v="143.69999999999999"/>
    <n v="133.4"/>
    <n v="125.1"/>
    <n v="109.3"/>
    <n v="139.30000000000001"/>
    <n v="137.69999999999999"/>
    <n v="156.4"/>
    <n v="139.19999999999999"/>
    <n v="1642.9"/>
    <n v="163.30000000000001"/>
    <n v="151.30000000000001"/>
    <n v="146.6"/>
    <n v="150.69999999999999"/>
    <n v="297.89999999999998"/>
    <n v="150.69999999999999"/>
    <n v="146.9"/>
    <n v="149.5"/>
    <n v="151.30000000000001"/>
    <n v="130.19999999999999"/>
    <n v="145.9"/>
    <n v="156.69999999999999"/>
    <n v="133.9"/>
    <n v="142.9"/>
    <n v="867.49999999999989"/>
    <n v="142.4"/>
  </r>
  <r>
    <x v="1"/>
    <x v="6"/>
    <x v="4"/>
    <n v="140.4"/>
    <n v="156.69999999999999"/>
    <n v="138.30000000000001"/>
    <n v="142.4"/>
    <n v="118.6"/>
    <n v="149.69999999999999"/>
    <n v="161.6"/>
    <n v="124.4"/>
    <n v="111.2"/>
    <n v="141"/>
    <n v="128.9"/>
    <n v="154.5"/>
    <n v="143.80000000000001"/>
    <n v="1667.7000000000003"/>
    <n v="166.2"/>
    <n v="144"/>
    <n v="131.69999999999999"/>
    <n v="142.19999999999999"/>
    <n v="275.7"/>
    <n v="150.1"/>
    <n v="129.4"/>
    <n v="137.19999999999999"/>
    <n v="139.80000000000001"/>
    <n v="120.1"/>
    <n v="134"/>
    <n v="148"/>
    <n v="132.6"/>
    <n v="133.30000000000001"/>
    <n v="811.7"/>
    <n v="141.5"/>
  </r>
  <r>
    <x v="2"/>
    <x v="6"/>
    <x v="4"/>
    <n v="138.30000000000001"/>
    <n v="158.5"/>
    <n v="136"/>
    <n v="142.5"/>
    <n v="122"/>
    <n v="146.5"/>
    <n v="143"/>
    <n v="124.9"/>
    <n v="109.9"/>
    <n v="139.9"/>
    <n v="134"/>
    <n v="155.5"/>
    <n v="140.9"/>
    <n v="1651.0000000000002"/>
    <n v="164.1"/>
    <n v="148.4"/>
    <n v="140.4"/>
    <n v="147.30000000000001"/>
    <n v="288.8"/>
    <n v="150.1"/>
    <n v="140.30000000000001"/>
    <n v="143.69999999999999"/>
    <n v="146.9"/>
    <n v="124.9"/>
    <n v="139.19999999999999"/>
    <n v="151.6"/>
    <n v="133.4"/>
    <n v="138.19999999999999"/>
    <n v="839.7"/>
    <n v="142"/>
  </r>
  <r>
    <x v="0"/>
    <x v="6"/>
    <x v="5"/>
    <n v="137.80000000000001"/>
    <n v="163.5"/>
    <n v="136.19999999999999"/>
    <n v="143.19999999999999"/>
    <n v="124.3"/>
    <n v="143.30000000000001"/>
    <n v="140.6"/>
    <n v="128.69999999999999"/>
    <n v="110.6"/>
    <n v="140.4"/>
    <n v="138"/>
    <n v="156.6"/>
    <n v="141"/>
    <n v="1663.1999999999998"/>
    <n v="164.2"/>
    <n v="151.4"/>
    <n v="146.5"/>
    <n v="150.69999999999999"/>
    <n v="297.89999999999998"/>
    <n v="150.69999999999999"/>
    <n v="147.80000000000001"/>
    <n v="149.6"/>
    <n v="151.69999999999999"/>
    <n v="130.19999999999999"/>
    <n v="146.4"/>
    <n v="157.69999999999999"/>
    <n v="134.80000000000001"/>
    <n v="143.30000000000001"/>
    <n v="870.39999999999986"/>
    <n v="143.6"/>
  </r>
  <r>
    <x v="1"/>
    <x v="6"/>
    <x v="5"/>
    <n v="140.69999999999999"/>
    <n v="159.6"/>
    <n v="140.4"/>
    <n v="143.4"/>
    <n v="118.6"/>
    <n v="150.9"/>
    <n v="169.8"/>
    <n v="127.4"/>
    <n v="111.8"/>
    <n v="141"/>
    <n v="129"/>
    <n v="155.1"/>
    <n v="145.6"/>
    <n v="1687.6999999999998"/>
    <n v="166.7"/>
    <n v="144.30000000000001"/>
    <n v="131.69999999999999"/>
    <n v="142.4"/>
    <n v="276"/>
    <n v="149.4"/>
    <n v="130.5"/>
    <n v="137.4"/>
    <n v="140.30000000000001"/>
    <n v="119.6"/>
    <n v="134.30000000000001"/>
    <n v="148.9"/>
    <n v="133.69999999999999"/>
    <n v="133.6"/>
    <n v="814.2"/>
    <n v="142.1"/>
  </r>
  <r>
    <x v="2"/>
    <x v="6"/>
    <x v="5"/>
    <n v="138.69999999999999"/>
    <n v="162.1"/>
    <n v="137.80000000000001"/>
    <n v="143.30000000000001"/>
    <n v="122.2"/>
    <n v="146.80000000000001"/>
    <n v="150.5"/>
    <n v="128.30000000000001"/>
    <n v="111"/>
    <n v="140.6"/>
    <n v="134.19999999999999"/>
    <n v="155.9"/>
    <n v="142.69999999999999"/>
    <n v="1671.4"/>
    <n v="164.9"/>
    <n v="148.6"/>
    <n v="140.4"/>
    <n v="147.4"/>
    <n v="289"/>
    <n v="149.4"/>
    <n v="141.19999999999999"/>
    <n v="143.80000000000001"/>
    <n v="147.4"/>
    <n v="124.6"/>
    <n v="139.6"/>
    <n v="152.5"/>
    <n v="134.30000000000001"/>
    <n v="138.6"/>
    <n v="842.2"/>
    <n v="142.9"/>
  </r>
  <r>
    <x v="0"/>
    <x v="6"/>
    <x v="6"/>
    <n v="138.4"/>
    <n v="164"/>
    <n v="138.4"/>
    <n v="143.9"/>
    <n v="124.4"/>
    <n v="146.4"/>
    <n v="150.1"/>
    <n v="130.6"/>
    <n v="110.8"/>
    <n v="141.69999999999999"/>
    <n v="138.5"/>
    <n v="156.69999999999999"/>
    <n v="143"/>
    <n v="1683.8999999999999"/>
    <n v="164.5"/>
    <n v="151.6"/>
    <n v="146.6"/>
    <n v="150.9"/>
    <n v="298.2"/>
    <n v="150.69999999999999"/>
    <n v="146.80000000000001"/>
    <n v="150"/>
    <n v="152.19999999999999"/>
    <n v="131.19999999999999"/>
    <n v="147.5"/>
    <n v="159.1"/>
    <n v="136.1"/>
    <n v="144.19999999999999"/>
    <n v="876.1"/>
    <n v="144.9"/>
  </r>
  <r>
    <x v="1"/>
    <x v="6"/>
    <x v="6"/>
    <n v="141.4"/>
    <n v="160.19999999999999"/>
    <n v="142.5"/>
    <n v="144.1"/>
    <n v="119.3"/>
    <n v="154.69999999999999"/>
    <n v="180.1"/>
    <n v="128.9"/>
    <n v="111.8"/>
    <n v="141.6"/>
    <n v="129.5"/>
    <n v="155.6"/>
    <n v="147.69999999999999"/>
    <n v="1709.6999999999998"/>
    <n v="167.2"/>
    <n v="144.69999999999999"/>
    <n v="131.9"/>
    <n v="142.69999999999999"/>
    <n v="276.60000000000002"/>
    <n v="150.6"/>
    <n v="127"/>
    <n v="137.69999999999999"/>
    <n v="140.80000000000001"/>
    <n v="120.6"/>
    <n v="135"/>
    <n v="150.4"/>
    <n v="135.1"/>
    <n v="134.5"/>
    <n v="819.6"/>
    <n v="143.30000000000001"/>
  </r>
  <r>
    <x v="2"/>
    <x v="6"/>
    <x v="6"/>
    <n v="139.30000000000001"/>
    <n v="162.69999999999999"/>
    <n v="140"/>
    <n v="144"/>
    <n v="122.5"/>
    <n v="150.30000000000001"/>
    <n v="160.30000000000001"/>
    <n v="130"/>
    <n v="111.1"/>
    <n v="141.69999999999999"/>
    <n v="134.69999999999999"/>
    <n v="156.19999999999999"/>
    <n v="144.69999999999999"/>
    <n v="1692.8"/>
    <n v="165.2"/>
    <n v="148.9"/>
    <n v="140.5"/>
    <n v="147.6"/>
    <n v="289.39999999999998"/>
    <n v="150.6"/>
    <n v="139.30000000000001"/>
    <n v="144.19999999999999"/>
    <n v="147.9"/>
    <n v="125.6"/>
    <n v="140.5"/>
    <n v="154"/>
    <n v="135.69999999999999"/>
    <n v="139.5"/>
    <n v="847.90000000000009"/>
    <n v="144.19999999999999"/>
  </r>
  <r>
    <x v="0"/>
    <x v="6"/>
    <x v="7"/>
    <n v="139.19999999999999"/>
    <n v="161.9"/>
    <n v="137.1"/>
    <n v="144.6"/>
    <n v="124.7"/>
    <n v="145.5"/>
    <n v="156.19999999999999"/>
    <n v="131.5"/>
    <n v="111.7"/>
    <n v="142.69999999999999"/>
    <n v="138.5"/>
    <n v="156.9"/>
    <n v="144"/>
    <n v="1690.5000000000002"/>
    <n v="165.1"/>
    <n v="151.80000000000001"/>
    <n v="146.6"/>
    <n v="151.1"/>
    <n v="298.39999999999998"/>
    <n v="150.69999999999999"/>
    <n v="146.4"/>
    <n v="150.19999999999999"/>
    <n v="152.69999999999999"/>
    <n v="131.4"/>
    <n v="148"/>
    <n v="159.69999999999999"/>
    <n v="138.80000000000001"/>
    <n v="144.9"/>
    <n v="880.8"/>
    <n v="145.69999999999999"/>
  </r>
  <r>
    <x v="1"/>
    <x v="6"/>
    <x v="7"/>
    <n v="142.1"/>
    <n v="158.30000000000001"/>
    <n v="140.80000000000001"/>
    <n v="144.9"/>
    <n v="119.9"/>
    <n v="153.9"/>
    <n v="189.1"/>
    <n v="129.80000000000001"/>
    <n v="112.7"/>
    <n v="142.5"/>
    <n v="129.80000000000001"/>
    <n v="156.19999999999999"/>
    <n v="149.1"/>
    <n v="1720"/>
    <n v="167.9"/>
    <n v="145"/>
    <n v="132.19999999999999"/>
    <n v="143"/>
    <n v="277.2"/>
    <n v="151.6"/>
    <n v="125.5"/>
    <n v="138.1"/>
    <n v="141.5"/>
    <n v="120.8"/>
    <n v="135.4"/>
    <n v="151.5"/>
    <n v="137.80000000000001"/>
    <n v="135.30000000000001"/>
    <n v="825.10000000000014"/>
    <n v="144.19999999999999"/>
  </r>
  <r>
    <x v="2"/>
    <x v="6"/>
    <x v="7"/>
    <n v="140.1"/>
    <n v="160.6"/>
    <n v="138.5"/>
    <n v="144.69999999999999"/>
    <n v="122.9"/>
    <n v="149.4"/>
    <n v="167.4"/>
    <n v="130.9"/>
    <n v="112"/>
    <n v="142.6"/>
    <n v="134.9"/>
    <n v="156.6"/>
    <n v="145.9"/>
    <n v="1700.6"/>
    <n v="165.8"/>
    <n v="149.1"/>
    <n v="140.6"/>
    <n v="147.9"/>
    <n v="289.7"/>
    <n v="151.6"/>
    <n v="138.5"/>
    <n v="144.5"/>
    <n v="148.5"/>
    <n v="125.8"/>
    <n v="140.9"/>
    <n v="154.9"/>
    <n v="138.4"/>
    <n v="140.19999999999999"/>
    <n v="853"/>
    <n v="145"/>
  </r>
  <r>
    <x v="0"/>
    <x v="6"/>
    <x v="8"/>
    <n v="140.1"/>
    <n v="161.9"/>
    <n v="138.30000000000001"/>
    <n v="145.69999999999999"/>
    <n v="125.1"/>
    <n v="143.80000000000001"/>
    <n v="163.4"/>
    <n v="132.19999999999999"/>
    <n v="112.8"/>
    <n v="144.19999999999999"/>
    <n v="138.5"/>
    <n v="157.19999999999999"/>
    <n v="145.5"/>
    <n v="1703.2"/>
    <n v="165.7"/>
    <n v="151.69999999999999"/>
    <n v="146.6"/>
    <n v="151"/>
    <n v="298.29999999999995"/>
    <n v="150.69999999999999"/>
    <n v="146.9"/>
    <n v="150.30000000000001"/>
    <n v="153.4"/>
    <n v="131.6"/>
    <n v="148.30000000000001"/>
    <n v="160.19999999999999"/>
    <n v="140.19999999999999"/>
    <n v="145.4"/>
    <n v="884.00000000000023"/>
    <n v="146.69999999999999"/>
  </r>
  <r>
    <x v="1"/>
    <x v="6"/>
    <x v="8"/>
    <n v="142.69999999999999"/>
    <n v="158.69999999999999"/>
    <n v="141.6"/>
    <n v="144.9"/>
    <n v="120.8"/>
    <n v="149.80000000000001"/>
    <n v="192.4"/>
    <n v="130.30000000000001"/>
    <n v="114"/>
    <n v="143.80000000000001"/>
    <n v="130"/>
    <n v="156.4"/>
    <n v="149.5"/>
    <n v="1725.4"/>
    <n v="168.6"/>
    <n v="145.30000000000001"/>
    <n v="132.19999999999999"/>
    <n v="143.30000000000001"/>
    <n v="277.5"/>
    <n v="152.19999999999999"/>
    <n v="126.6"/>
    <n v="138.30000000000001"/>
    <n v="141.9"/>
    <n v="121.2"/>
    <n v="135.9"/>
    <n v="151.6"/>
    <n v="139"/>
    <n v="135.69999999999999"/>
    <n v="827.90000000000009"/>
    <n v="144.69999999999999"/>
  </r>
  <r>
    <x v="2"/>
    <x v="6"/>
    <x v="8"/>
    <n v="140.9"/>
    <n v="160.80000000000001"/>
    <n v="139.6"/>
    <n v="145.4"/>
    <n v="123.5"/>
    <n v="146.6"/>
    <n v="173.2"/>
    <n v="131.6"/>
    <n v="113.2"/>
    <n v="144.1"/>
    <n v="135"/>
    <n v="156.80000000000001"/>
    <n v="147"/>
    <n v="1710.6999999999998"/>
    <n v="166.5"/>
    <n v="149.19999999999999"/>
    <n v="140.6"/>
    <n v="147.9"/>
    <n v="289.79999999999995"/>
    <n v="152.19999999999999"/>
    <n v="139.19999999999999"/>
    <n v="144.6"/>
    <n v="149"/>
    <n v="126.1"/>
    <n v="141.30000000000001"/>
    <n v="155.19999999999999"/>
    <n v="139.69999999999999"/>
    <n v="140.69999999999999"/>
    <n v="855.90000000000009"/>
    <n v="145.80000000000001"/>
  </r>
  <r>
    <x v="0"/>
    <x v="6"/>
    <x v="9"/>
    <n v="141"/>
    <n v="161.6"/>
    <n v="141.19999999999999"/>
    <n v="146.5"/>
    <n v="125.6"/>
    <n v="145.69999999999999"/>
    <n v="178.8"/>
    <n v="133.1"/>
    <n v="113.6"/>
    <n v="145.5"/>
    <n v="138.6"/>
    <n v="157.4"/>
    <n v="148.30000000000001"/>
    <n v="1728.5999999999997"/>
    <n v="166.3"/>
    <n v="151.69999999999999"/>
    <n v="146.69999999999999"/>
    <n v="151"/>
    <n v="298.39999999999998"/>
    <n v="150.69999999999999"/>
    <n v="147.69999999999999"/>
    <n v="150.6"/>
    <n v="153.69999999999999"/>
    <n v="131.69999999999999"/>
    <n v="148.69999999999999"/>
    <n v="160.69999999999999"/>
    <n v="140.30000000000001"/>
    <n v="145.69999999999999"/>
    <n v="885.69999999999982"/>
    <n v="148.30000000000001"/>
  </r>
  <r>
    <x v="1"/>
    <x v="6"/>
    <x v="9"/>
    <n v="143.5"/>
    <n v="159.80000000000001"/>
    <n v="144.69999999999999"/>
    <n v="145.6"/>
    <n v="121.1"/>
    <n v="150.6"/>
    <n v="207.2"/>
    <n v="131.19999999999999"/>
    <n v="114.8"/>
    <n v="145.19999999999999"/>
    <n v="130.19999999999999"/>
    <n v="156.80000000000001"/>
    <n v="151.9"/>
    <n v="1750.7"/>
    <n v="169.3"/>
    <n v="145.9"/>
    <n v="132.4"/>
    <n v="143.9"/>
    <n v="278.3"/>
    <n v="153"/>
    <n v="128.9"/>
    <n v="138.69999999999999"/>
    <n v="142.4"/>
    <n v="121.5"/>
    <n v="136.19999999999999"/>
    <n v="151.69999999999999"/>
    <n v="139.5"/>
    <n v="136"/>
    <n v="830"/>
    <n v="146"/>
  </r>
  <r>
    <x v="2"/>
    <x v="6"/>
    <x v="9"/>
    <n v="141.80000000000001"/>
    <n v="161"/>
    <n v="142.6"/>
    <n v="146.19999999999999"/>
    <n v="123.9"/>
    <n v="148"/>
    <n v="188.4"/>
    <n v="132.5"/>
    <n v="114"/>
    <n v="145.4"/>
    <n v="135.1"/>
    <n v="157.1"/>
    <n v="149.6"/>
    <n v="1735.9999999999998"/>
    <n v="167.1"/>
    <n v="149.4"/>
    <n v="140.80000000000001"/>
    <n v="148.19999999999999"/>
    <n v="290.20000000000005"/>
    <n v="153"/>
    <n v="140.6"/>
    <n v="145"/>
    <n v="149.4"/>
    <n v="126.3"/>
    <n v="141.69999999999999"/>
    <n v="155.4"/>
    <n v="140"/>
    <n v="141"/>
    <n v="857.8"/>
    <n v="147.19999999999999"/>
  </r>
  <r>
    <x v="0"/>
    <x v="6"/>
    <x v="11"/>
    <n v="141.80000000000001"/>
    <n v="163.69999999999999"/>
    <n v="143.80000000000001"/>
    <n v="147.1"/>
    <n v="126"/>
    <n v="146.19999999999999"/>
    <n v="191.4"/>
    <n v="136.19999999999999"/>
    <n v="113.8"/>
    <n v="147.30000000000001"/>
    <n v="138.69999999999999"/>
    <n v="157.69999999999999"/>
    <n v="150.9"/>
    <n v="1753.7"/>
    <n v="167.2"/>
    <n v="152.30000000000001"/>
    <n v="147"/>
    <n v="151.5"/>
    <n v="299.3"/>
    <n v="150.69999999999999"/>
    <n v="148.4"/>
    <n v="150.9"/>
    <n v="154.30000000000001"/>
    <n v="132.1"/>
    <n v="149.1"/>
    <n v="160.80000000000001"/>
    <n v="140.6"/>
    <n v="146.1"/>
    <n v="887.80000000000007"/>
    <n v="149.9"/>
  </r>
  <r>
    <x v="1"/>
    <x v="6"/>
    <x v="11"/>
    <n v="144.1"/>
    <n v="162.4"/>
    <n v="148.4"/>
    <n v="145.9"/>
    <n v="121.5"/>
    <n v="148.80000000000001"/>
    <n v="215.7"/>
    <n v="134.6"/>
    <n v="115"/>
    <n v="146.30000000000001"/>
    <n v="130.5"/>
    <n v="157.19999999999999"/>
    <n v="153.6"/>
    <n v="1770.3999999999999"/>
    <n v="169.9"/>
    <n v="146.30000000000001"/>
    <n v="132.6"/>
    <n v="144.19999999999999"/>
    <n v="278.89999999999998"/>
    <n v="153.5"/>
    <n v="132.19999999999999"/>
    <n v="139.1"/>
    <n v="142.80000000000001"/>
    <n v="121.7"/>
    <n v="136.69999999999999"/>
    <n v="151.80000000000001"/>
    <n v="139.80000000000001"/>
    <n v="136.30000000000001"/>
    <n v="831.89999999999986"/>
    <n v="147"/>
  </r>
  <r>
    <x v="2"/>
    <x v="6"/>
    <x v="11"/>
    <n v="142.5"/>
    <n v="163.19999999999999"/>
    <n v="145.6"/>
    <n v="146.69999999999999"/>
    <n v="124.3"/>
    <n v="147.4"/>
    <n v="199.6"/>
    <n v="135.69999999999999"/>
    <n v="114.2"/>
    <n v="147"/>
    <n v="135.30000000000001"/>
    <n v="157.5"/>
    <n v="151.9"/>
    <n v="1759"/>
    <n v="167.9"/>
    <n v="149.9"/>
    <n v="141"/>
    <n v="148.6"/>
    <n v="290.89999999999998"/>
    <n v="153.5"/>
    <n v="142.30000000000001"/>
    <n v="145.30000000000001"/>
    <n v="149.9"/>
    <n v="126.6"/>
    <n v="142.1"/>
    <n v="155.5"/>
    <n v="140.30000000000001"/>
    <n v="141.30000000000001"/>
    <n v="859.7"/>
    <n v="148.6"/>
  </r>
  <r>
    <x v="0"/>
    <x v="6"/>
    <x v="12"/>
    <n v="142.80000000000001"/>
    <n v="165.3"/>
    <n v="149.5"/>
    <n v="148.69999999999999"/>
    <n v="127.5"/>
    <n v="144.30000000000001"/>
    <n v="209.5"/>
    <n v="138.80000000000001"/>
    <n v="113.6"/>
    <n v="149.1"/>
    <n v="139.30000000000001"/>
    <n v="158.30000000000001"/>
    <n v="154.30000000000001"/>
    <n v="1786.6999999999996"/>
    <n v="167.8"/>
    <n v="152.6"/>
    <n v="147.30000000000001"/>
    <n v="151.9"/>
    <n v="299.89999999999998"/>
    <n v="150.69999999999999"/>
    <n v="149.9"/>
    <n v="151.19999999999999"/>
    <n v="154.80000000000001"/>
    <n v="135"/>
    <n v="149.5"/>
    <n v="161.1"/>
    <n v="140.6"/>
    <n v="147.1"/>
    <n v="892.2"/>
    <n v="152.30000000000001"/>
  </r>
  <r>
    <x v="1"/>
    <x v="6"/>
    <x v="12"/>
    <n v="144.9"/>
    <n v="164.5"/>
    <n v="153.69999999999999"/>
    <n v="147.5"/>
    <n v="122.7"/>
    <n v="147.19999999999999"/>
    <n v="231.5"/>
    <n v="137.19999999999999"/>
    <n v="114.7"/>
    <n v="148"/>
    <n v="130.80000000000001"/>
    <n v="157.69999999999999"/>
    <n v="156.30000000000001"/>
    <n v="1800.4"/>
    <n v="170.4"/>
    <n v="146.80000000000001"/>
    <n v="132.80000000000001"/>
    <n v="144.6"/>
    <n v="279.60000000000002"/>
    <n v="152.80000000000001"/>
    <n v="133.6"/>
    <n v="139.80000000000001"/>
    <n v="143.19999999999999"/>
    <n v="125.2"/>
    <n v="136.80000000000001"/>
    <n v="151.9"/>
    <n v="140.19999999999999"/>
    <n v="137.69999999999999"/>
    <n v="837.09999999999991"/>
    <n v="148.30000000000001"/>
  </r>
  <r>
    <x v="2"/>
    <x v="6"/>
    <x v="12"/>
    <n v="143.5"/>
    <n v="165"/>
    <n v="151.1"/>
    <n v="148.30000000000001"/>
    <n v="125.7"/>
    <n v="145.69999999999999"/>
    <n v="217"/>
    <n v="138.30000000000001"/>
    <n v="114"/>
    <n v="148.69999999999999"/>
    <n v="135.80000000000001"/>
    <n v="158"/>
    <n v="155"/>
    <n v="1791.1000000000001"/>
    <n v="168.5"/>
    <n v="150.30000000000001"/>
    <n v="141.30000000000001"/>
    <n v="149"/>
    <n v="291.60000000000002"/>
    <n v="152.80000000000001"/>
    <n v="143.69999999999999"/>
    <n v="145.80000000000001"/>
    <n v="150.4"/>
    <n v="129.80000000000001"/>
    <n v="142.30000000000001"/>
    <n v="155.69999999999999"/>
    <n v="140.4"/>
    <n v="142.5"/>
    <n v="864.4"/>
    <n v="150.4"/>
  </r>
  <r>
    <x v="0"/>
    <x v="7"/>
    <x v="0"/>
    <n v="143.69999999999999"/>
    <n v="167.3"/>
    <n v="153.5"/>
    <n v="150.5"/>
    <n v="132"/>
    <n v="142.19999999999999"/>
    <n v="191.5"/>
    <n v="141.1"/>
    <n v="113.8"/>
    <n v="151.6"/>
    <n v="139.69999999999999"/>
    <n v="158.69999999999999"/>
    <n v="153"/>
    <n v="1785.6"/>
    <n v="168.6"/>
    <n v="152.80000000000001"/>
    <n v="147.4"/>
    <n v="152.1"/>
    <n v="300.20000000000005"/>
    <n v="155.69999999999999"/>
    <n v="150.4"/>
    <n v="151.69999999999999"/>
    <n v="155.69999999999999"/>
    <n v="136.30000000000001"/>
    <n v="150.1"/>
    <n v="161.69999999999999"/>
    <n v="142.5"/>
    <n v="148.1"/>
    <n v="898"/>
    <n v="151.9"/>
  </r>
  <r>
    <x v="1"/>
    <x v="7"/>
    <x v="0"/>
    <n v="145.6"/>
    <n v="167.6"/>
    <n v="157"/>
    <n v="149.30000000000001"/>
    <n v="126.3"/>
    <n v="144.4"/>
    <n v="207.8"/>
    <n v="139.1"/>
    <n v="114.8"/>
    <n v="149.5"/>
    <n v="131.1"/>
    <n v="158.5"/>
    <n v="154.4"/>
    <n v="1790.9999999999998"/>
    <n v="170.8"/>
    <n v="147"/>
    <n v="133.19999999999999"/>
    <n v="144.9"/>
    <n v="280.2"/>
    <n v="153.9"/>
    <n v="135.1"/>
    <n v="140.1"/>
    <n v="143.80000000000001"/>
    <n v="126.1"/>
    <n v="137.19999999999999"/>
    <n v="152.1"/>
    <n v="142.1"/>
    <n v="138.4"/>
    <n v="841.40000000000009"/>
    <n v="148.19999999999999"/>
  </r>
  <r>
    <x v="2"/>
    <x v="7"/>
    <x v="0"/>
    <n v="144.30000000000001"/>
    <n v="167.4"/>
    <n v="154.9"/>
    <n v="150.1"/>
    <n v="129.9"/>
    <n v="143.19999999999999"/>
    <n v="197"/>
    <n v="140.4"/>
    <n v="114.1"/>
    <n v="150.9"/>
    <n v="136.1"/>
    <n v="158.6"/>
    <n v="153.5"/>
    <n v="1786.8999999999999"/>
    <n v="169.2"/>
    <n v="150.5"/>
    <n v="141.5"/>
    <n v="149.19999999999999"/>
    <n v="292"/>
    <n v="153.9"/>
    <n v="144.6"/>
    <n v="146.19999999999999"/>
    <n v="151.19999999999999"/>
    <n v="130.9"/>
    <n v="142.80000000000001"/>
    <n v="156.1"/>
    <n v="142.30000000000001"/>
    <n v="143.4"/>
    <n v="869.5"/>
    <n v="150.19999999999999"/>
  </r>
  <r>
    <x v="0"/>
    <x v="7"/>
    <x v="1"/>
    <n v="144.19999999999999"/>
    <n v="167.5"/>
    <n v="150.9"/>
    <n v="150.9"/>
    <n v="133.69999999999999"/>
    <n v="140.69999999999999"/>
    <n v="165.1"/>
    <n v="141.80000000000001"/>
    <n v="113.1"/>
    <n v="152.80000000000001"/>
    <n v="140.1"/>
    <n v="159.19999999999999"/>
    <n v="149.80000000000001"/>
    <n v="1759.9999999999998"/>
    <n v="169.4"/>
    <n v="153"/>
    <n v="147.5"/>
    <n v="152.30000000000001"/>
    <n v="300.5"/>
    <n v="155.69999999999999"/>
    <n v="152.30000000000001"/>
    <n v="151.80000000000001"/>
    <n v="156.19999999999999"/>
    <n v="136"/>
    <n v="150.4"/>
    <n v="161.9"/>
    <n v="143.4"/>
    <n v="148.4"/>
    <n v="899.69999999999993"/>
    <n v="150.4"/>
  </r>
  <r>
    <x v="1"/>
    <x v="7"/>
    <x v="1"/>
    <n v="146.19999999999999"/>
    <n v="167.6"/>
    <n v="153.1"/>
    <n v="150.69999999999999"/>
    <n v="127.4"/>
    <n v="143.1"/>
    <n v="181.7"/>
    <n v="139.6"/>
    <n v="114.6"/>
    <n v="150.4"/>
    <n v="131.5"/>
    <n v="159"/>
    <n v="151.69999999999999"/>
    <n v="1764.8999999999999"/>
    <n v="172"/>
    <n v="147.30000000000001"/>
    <n v="133.5"/>
    <n v="145.19999999999999"/>
    <n v="280.8"/>
    <n v="154.80000000000001"/>
    <n v="138.9"/>
    <n v="140.4"/>
    <n v="144.4"/>
    <n v="125.2"/>
    <n v="137.69999999999999"/>
    <n v="152.19999999999999"/>
    <n v="143.5"/>
    <n v="138.4"/>
    <n v="843.40000000000009"/>
    <n v="147.69999999999999"/>
  </r>
  <r>
    <x v="2"/>
    <x v="7"/>
    <x v="1"/>
    <n v="144.80000000000001"/>
    <n v="167.5"/>
    <n v="151.80000000000001"/>
    <n v="150.80000000000001"/>
    <n v="131.4"/>
    <n v="141.80000000000001"/>
    <n v="170.7"/>
    <n v="141.1"/>
    <n v="113.6"/>
    <n v="152"/>
    <n v="136.5"/>
    <n v="159.1"/>
    <n v="150.5"/>
    <n v="1761.1"/>
    <n v="170.1"/>
    <n v="150.80000000000001"/>
    <n v="141.69999999999999"/>
    <n v="149.5"/>
    <n v="292.5"/>
    <n v="154.80000000000001"/>
    <n v="147.19999999999999"/>
    <n v="146.4"/>
    <n v="151.69999999999999"/>
    <n v="130.30000000000001"/>
    <n v="143.19999999999999"/>
    <n v="156.19999999999999"/>
    <n v="143.4"/>
    <n v="143.6"/>
    <n v="871.19999999999993"/>
    <n v="149.1"/>
  </r>
  <r>
    <x v="0"/>
    <x v="7"/>
    <x v="2"/>
    <n v="144.4"/>
    <n v="166.8"/>
    <n v="147.6"/>
    <n v="151.69999999999999"/>
    <n v="133.30000000000001"/>
    <n v="141.80000000000001"/>
    <n v="152.30000000000001"/>
    <n v="141.80000000000001"/>
    <n v="112.6"/>
    <n v="154"/>
    <n v="140.1"/>
    <n v="160"/>
    <n v="148.19999999999999"/>
    <n v="1746.3999999999996"/>
    <n v="170.5"/>
    <n v="153.4"/>
    <n v="147.6"/>
    <n v="152.5"/>
    <n v="301"/>
    <n v="155.69999999999999"/>
    <n v="153.4"/>
    <n v="151.5"/>
    <n v="156.69999999999999"/>
    <n v="135.80000000000001"/>
    <n v="151.19999999999999"/>
    <n v="161.19999999999999"/>
    <n v="145.1"/>
    <n v="148.6"/>
    <n v="901.50000000000011"/>
    <n v="149.80000000000001"/>
  </r>
  <r>
    <x v="1"/>
    <x v="7"/>
    <x v="2"/>
    <n v="146.5"/>
    <n v="167.5"/>
    <n v="148.9"/>
    <n v="151.1"/>
    <n v="127.5"/>
    <n v="143.30000000000001"/>
    <n v="167"/>
    <n v="139.69999999999999"/>
    <n v="114.4"/>
    <n v="151.5"/>
    <n v="131.9"/>
    <n v="159.1"/>
    <n v="150.1"/>
    <n v="1748.4"/>
    <n v="173.3"/>
    <n v="147.69999999999999"/>
    <n v="133.80000000000001"/>
    <n v="145.6"/>
    <n v="281.5"/>
    <n v="154.5"/>
    <n v="141.4"/>
    <n v="140.80000000000001"/>
    <n v="145"/>
    <n v="124.6"/>
    <n v="137.9"/>
    <n v="152.5"/>
    <n v="145.30000000000001"/>
    <n v="138.69999999999999"/>
    <n v="846.09999999999991"/>
    <n v="147.30000000000001"/>
  </r>
  <r>
    <x v="2"/>
    <x v="7"/>
    <x v="2"/>
    <n v="145.1"/>
    <n v="167"/>
    <n v="148.1"/>
    <n v="151.5"/>
    <n v="131.19999999999999"/>
    <n v="142.5"/>
    <n v="157.30000000000001"/>
    <n v="141.1"/>
    <n v="113.2"/>
    <n v="153.19999999999999"/>
    <n v="136.69999999999999"/>
    <n v="159.6"/>
    <n v="148.9"/>
    <n v="1746.5"/>
    <n v="171.2"/>
    <n v="151.19999999999999"/>
    <n v="141.9"/>
    <n v="149.80000000000001"/>
    <n v="293.10000000000002"/>
    <n v="154.5"/>
    <n v="148.9"/>
    <n v="146.4"/>
    <n v="152.30000000000001"/>
    <n v="129.9"/>
    <n v="143.69999999999999"/>
    <n v="156.1"/>
    <n v="145.19999999999999"/>
    <n v="143.80000000000001"/>
    <n v="873.59999999999991"/>
    <n v="148.6"/>
  </r>
  <r>
    <x v="0"/>
    <x v="7"/>
    <x v="3"/>
    <n v="147.19999999999999"/>
    <n v="155"/>
    <n v="146.9"/>
    <n v="155.6"/>
    <n v="137.1"/>
    <n v="147.30000000000001"/>
    <n v="162.69999999999999"/>
    <n v="150.19999999999999"/>
    <n v="119.8"/>
    <n v="158.69999999999999"/>
    <n v="139.19999999999999"/>
    <n v="148.9270491803278"/>
    <n v="150.1"/>
    <n v="1768.627049180328"/>
    <n v="153.68934426229515"/>
    <n v="145.94590163934427"/>
    <n v="141.92131147540988"/>
    <n v="145.37786885245899"/>
    <n v="287.86721311475412"/>
    <n v="155.69999999999999"/>
    <n v="148.4"/>
    <n v="151.65"/>
    <n v="157.19999999999999"/>
    <n v="130.19344262295087"/>
    <n v="136.79672131147541"/>
    <n v="142.96721311475412"/>
    <n v="133.61721311475409"/>
    <n v="136.81147540983611"/>
    <n v="852.42459016393457"/>
    <n v="150.52500000000001"/>
  </r>
  <r>
    <x v="1"/>
    <x v="7"/>
    <x v="3"/>
    <n v="151.80000000000001"/>
    <n v="157.80000000000001"/>
    <n v="151.9"/>
    <n v="155.5"/>
    <n v="131.6"/>
    <n v="152.9"/>
    <n v="180"/>
    <n v="150.80000000000001"/>
    <n v="121.2"/>
    <n v="154"/>
    <n v="133.5"/>
    <n v="149.24836065573771"/>
    <n v="153.5"/>
    <n v="1790.2483606557378"/>
    <n v="157.69590163934421"/>
    <n v="138.87131147540984"/>
    <n v="129.31721311475414"/>
    <n v="137.41557377049182"/>
    <n v="268.18852459016398"/>
    <n v="155.6"/>
    <n v="137.1"/>
    <n v="140.60000000000002"/>
    <n v="145.77500000000001"/>
    <n v="124.26065573770495"/>
    <n v="131.21557377049183"/>
    <n v="139.48196721311479"/>
    <n v="133.05491803278687"/>
    <n v="131.60327868852454"/>
    <n v="814.38811475409841"/>
    <n v="148.6"/>
  </r>
  <r>
    <x v="2"/>
    <x v="7"/>
    <x v="3"/>
    <n v="148.69999999999999"/>
    <n v="156"/>
    <n v="148.80000000000001"/>
    <n v="155.6"/>
    <n v="135.1"/>
    <n v="149.9"/>
    <n v="168.6"/>
    <n v="150.4"/>
    <n v="120.3"/>
    <n v="157.1"/>
    <n v="136.80000000000001"/>
    <n v="149.0860655737705"/>
    <n v="151.4"/>
    <n v="1776.3860655737703"/>
    <n v="177.35"/>
    <n v="143.17377049180331"/>
    <n v="136.69344262295084"/>
    <n v="142.22950819672127"/>
    <n v="279.86721311475412"/>
    <n v="155.6"/>
    <n v="144.1"/>
    <n v="146.4"/>
    <n v="153.35000000000002"/>
    <n v="127.05737704918033"/>
    <n v="133.66311475409836"/>
    <n v="140.94426229508201"/>
    <n v="133.37786885245902"/>
    <n v="134.29262295081969"/>
    <n v="834.7926229508198"/>
    <n v="150.19999999999999"/>
  </r>
  <r>
    <x v="0"/>
    <x v="7"/>
    <x v="4"/>
    <n v="136.1"/>
    <n v="155"/>
    <n v="140"/>
    <n v="140.62601626016257"/>
    <n v="136.19024390243908"/>
    <n v="141.08699186991873"/>
    <n v="148.62276422764231"/>
    <n v="141.23902439024391"/>
    <n v="110.97073170731707"/>
    <n v="143.65691056910572"/>
    <n v="137.20162601626018"/>
    <n v="148.9270491803278"/>
    <n v="151.19999999999999"/>
    <n v="1679.6213581234174"/>
    <n v="153.68934426229515"/>
    <n v="145.94590163934427"/>
    <n v="141.92131147540988"/>
    <n v="145.37786885245899"/>
    <n v="287.86721311475412"/>
    <n v="155.69999999999999"/>
    <n v="140.52032520325199"/>
    <n v="151.67500000000001"/>
    <n v="157.69999999999999"/>
    <n v="130.19344262295087"/>
    <n v="136.79672131147541"/>
    <n v="142.96721311475412"/>
    <n v="133.61721311475409"/>
    <n v="136.81147540983611"/>
    <n v="852.94959016393454"/>
    <n v="151.25"/>
  </r>
  <r>
    <x v="1"/>
    <x v="7"/>
    <x v="4"/>
    <n v="137.4"/>
    <n v="157.80000000000001"/>
    <n v="141.69999999999999"/>
    <n v="139.96585365853664"/>
    <n v="127.2569105691057"/>
    <n v="140.58780487804876"/>
    <n v="164.62113821138215"/>
    <n v="141.65528455284556"/>
    <n v="110.85203252032518"/>
    <n v="145.59756097560975"/>
    <n v="130.60569105691056"/>
    <n v="149.24836065573771"/>
    <n v="155.25"/>
    <n v="1687.2906370785017"/>
    <n v="157.69590163934421"/>
    <n v="138.87131147540984"/>
    <n v="129.31721311475414"/>
    <n v="137.41557377049182"/>
    <n v="268.18852459016398"/>
    <n v="155.14999999999998"/>
    <n v="137.1"/>
    <n v="140.5"/>
    <n v="146.55000000000001"/>
    <n v="124.26065573770495"/>
    <n v="131.21557377049183"/>
    <n v="139.48196721311479"/>
    <n v="133.05491803278687"/>
    <n v="131.60327868852454"/>
    <n v="815.06311475409848"/>
    <n v="149.69999999999999"/>
  </r>
  <r>
    <x v="2"/>
    <x v="7"/>
    <x v="4"/>
    <n v="136.5"/>
    <n v="156"/>
    <n v="140.69999999999999"/>
    <n v="140.38373983739834"/>
    <n v="132.9317073170732"/>
    <n v="140.84796747967485"/>
    <n v="154.01219512195132"/>
    <n v="141.39837398373979"/>
    <n v="110.95203252032525"/>
    <n v="144.31219512195125"/>
    <n v="134.47154471544715"/>
    <n v="149.0860655737705"/>
    <n v="152.69999999999999"/>
    <n v="1681.5958216713316"/>
    <n v="180.42500000000001"/>
    <n v="143.17377049180331"/>
    <n v="136.69344262295084"/>
    <n v="142.22950819672127"/>
    <n v="279.86721311475412"/>
    <n v="155.69999999999999"/>
    <n v="137.22682926829273"/>
    <n v="146.4"/>
    <n v="153.875"/>
    <n v="127.05737704918033"/>
    <n v="133.66311475409836"/>
    <n v="140.94426229508201"/>
    <n v="133.37786885245902"/>
    <n v="134.29262295081969"/>
    <n v="835.31762295081967"/>
    <n v="151"/>
  </r>
  <r>
    <x v="0"/>
    <x v="7"/>
    <x v="5"/>
    <n v="148.19999999999999"/>
    <n v="190.3"/>
    <n v="149.4"/>
    <n v="153.30000000000001"/>
    <n v="138.19999999999999"/>
    <n v="143.19999999999999"/>
    <n v="148.9"/>
    <n v="150.30000000000001"/>
    <n v="113.2"/>
    <n v="159.80000000000001"/>
    <n v="142.1"/>
    <n v="161.80000000000001"/>
    <n v="152.30000000000001"/>
    <n v="1798.7"/>
    <n v="182.4"/>
    <n v="154.69999999999999"/>
    <n v="150"/>
    <n v="154.1"/>
    <n v="304.7"/>
    <n v="155.69999999999999"/>
    <n v="144.9"/>
    <n v="151.69999999999999"/>
    <n v="158.19999999999999"/>
    <n v="141.4"/>
    <n v="153.19999999999999"/>
    <n v="161.80000000000001"/>
    <n v="151.19999999999999"/>
    <n v="151.69999999999999"/>
    <n v="917.5"/>
    <n v="152.69999999999999"/>
  </r>
  <r>
    <x v="1"/>
    <x v="7"/>
    <x v="5"/>
    <n v="152.69999999999999"/>
    <n v="197"/>
    <n v="154.6"/>
    <n v="153.4"/>
    <n v="132.9"/>
    <n v="151.80000000000001"/>
    <n v="171.2"/>
    <n v="152"/>
    <n v="116.3"/>
    <n v="158.80000000000001"/>
    <n v="135.6"/>
    <n v="161.69999999999999"/>
    <n v="157"/>
    <n v="1837.9999999999998"/>
    <n v="186.7"/>
    <n v="149.1"/>
    <n v="136.6"/>
    <n v="147.19999999999999"/>
    <n v="285.7"/>
    <n v="154.69999999999999"/>
    <n v="137.1"/>
    <n v="140.4"/>
    <n v="148.1"/>
    <n v="129.30000000000001"/>
    <n v="144.5"/>
    <n v="152.5"/>
    <n v="152.19999999999999"/>
    <n v="142"/>
    <n v="867"/>
    <n v="150.80000000000001"/>
  </r>
  <r>
    <x v="2"/>
    <x v="7"/>
    <x v="5"/>
    <n v="149.6"/>
    <n v="192.7"/>
    <n v="151.4"/>
    <n v="153.30000000000001"/>
    <n v="136.30000000000001"/>
    <n v="147.19999999999999"/>
    <n v="156.5"/>
    <n v="150.9"/>
    <n v="114.2"/>
    <n v="159.5"/>
    <n v="139.4"/>
    <n v="161.80000000000001"/>
    <n v="154"/>
    <n v="1812.8000000000002"/>
    <n v="183.5"/>
    <n v="152.5"/>
    <n v="144.4"/>
    <n v="151.4"/>
    <n v="296.89999999999998"/>
    <n v="154.69999999999999"/>
    <n v="141.9"/>
    <n v="146.4"/>
    <n v="154.4"/>
    <n v="135"/>
    <n v="148.30000000000001"/>
    <n v="156.4"/>
    <n v="151.6"/>
    <n v="147"/>
    <n v="892.1"/>
    <n v="151.80000000000001"/>
  </r>
  <r>
    <x v="0"/>
    <x v="7"/>
    <x v="6"/>
    <n v="148.19999999999999"/>
    <n v="190.3"/>
    <n v="149.4"/>
    <n v="153.30000000000001"/>
    <n v="138.19999999999999"/>
    <n v="143.19999999999999"/>
    <n v="148.9"/>
    <n v="150.30000000000001"/>
    <n v="113.2"/>
    <n v="159.80000000000001"/>
    <n v="142.1"/>
    <n v="161.80000000000001"/>
    <n v="152.30000000000001"/>
    <n v="1798.7"/>
    <n v="182.4"/>
    <n v="154.69999999999999"/>
    <n v="150"/>
    <n v="154.1"/>
    <n v="304.7"/>
    <n v="155.69999999999999"/>
    <n v="144.9"/>
    <n v="151.69999999999999"/>
    <n v="158.19999999999999"/>
    <n v="141.4"/>
    <n v="153.19999999999999"/>
    <n v="161.80000000000001"/>
    <n v="151.19999999999999"/>
    <n v="151.69999999999999"/>
    <n v="917.5"/>
    <n v="152.69999999999999"/>
  </r>
  <r>
    <x v="1"/>
    <x v="7"/>
    <x v="6"/>
    <n v="152.69999999999999"/>
    <n v="197"/>
    <n v="154.6"/>
    <n v="153.4"/>
    <n v="132.9"/>
    <n v="151.80000000000001"/>
    <n v="171.2"/>
    <n v="152"/>
    <n v="116.3"/>
    <n v="158.80000000000001"/>
    <n v="135.6"/>
    <n v="161.69999999999999"/>
    <n v="157"/>
    <n v="1837.9999999999998"/>
    <n v="186.7"/>
    <n v="149.1"/>
    <n v="136.6"/>
    <n v="147.19999999999999"/>
    <n v="285.7"/>
    <n v="154.69999999999999"/>
    <n v="137.1"/>
    <n v="140.4"/>
    <n v="148.1"/>
    <n v="129.30000000000001"/>
    <n v="144.5"/>
    <n v="152.5"/>
    <n v="152.19999999999999"/>
    <n v="142"/>
    <n v="867"/>
    <n v="150.80000000000001"/>
  </r>
  <r>
    <x v="2"/>
    <x v="7"/>
    <x v="6"/>
    <n v="149.6"/>
    <n v="192.7"/>
    <n v="151.4"/>
    <n v="153.30000000000001"/>
    <n v="136.30000000000001"/>
    <n v="147.19999999999999"/>
    <n v="156.5"/>
    <n v="150.9"/>
    <n v="114.2"/>
    <n v="159.5"/>
    <n v="139.4"/>
    <n v="161.80000000000001"/>
    <n v="154"/>
    <n v="1812.8000000000002"/>
    <n v="183.5"/>
    <n v="152.5"/>
    <n v="144.4"/>
    <n v="151.4"/>
    <n v="296.89999999999998"/>
    <n v="154.69999999999999"/>
    <n v="141.9"/>
    <n v="146.4"/>
    <n v="154.4"/>
    <n v="135"/>
    <n v="148.30000000000001"/>
    <n v="156.4"/>
    <n v="151.6"/>
    <n v="147"/>
    <n v="892.1"/>
    <n v="151.80000000000001"/>
  </r>
  <r>
    <x v="0"/>
    <x v="7"/>
    <x v="7"/>
    <n v="147.6"/>
    <n v="187.2"/>
    <n v="148.4"/>
    <n v="153.30000000000001"/>
    <n v="139.80000000000001"/>
    <n v="146.9"/>
    <n v="171"/>
    <n v="149.9"/>
    <n v="114.2"/>
    <n v="160"/>
    <n v="143.5"/>
    <n v="161.5"/>
    <n v="155.30000000000001"/>
    <n v="1823.3"/>
    <n v="180.9"/>
    <n v="155.1"/>
    <n v="149.30000000000001"/>
    <n v="154.30000000000001"/>
    <n v="304.39999999999998"/>
    <n v="155.69999999999999"/>
    <n v="145.80000000000001"/>
    <n v="151.9"/>
    <n v="158.80000000000001"/>
    <n v="143.6"/>
    <n v="152.19999999999999"/>
    <n v="162.69999999999999"/>
    <n v="153.6"/>
    <n v="153"/>
    <n v="922.80000000000007"/>
    <n v="154.69999999999999"/>
  </r>
  <r>
    <x v="1"/>
    <x v="7"/>
    <x v="7"/>
    <n v="151.6"/>
    <n v="197.8"/>
    <n v="154.5"/>
    <n v="153.4"/>
    <n v="133.4"/>
    <n v="154.5"/>
    <n v="191.9"/>
    <n v="151.30000000000001"/>
    <n v="116.8"/>
    <n v="160"/>
    <n v="136.5"/>
    <n v="163.30000000000001"/>
    <n v="159.9"/>
    <n v="1864.9999999999998"/>
    <n v="187.2"/>
    <n v="150"/>
    <n v="135.19999999999999"/>
    <n v="147.80000000000001"/>
    <n v="285.2"/>
    <n v="155.5"/>
    <n v="138.30000000000001"/>
    <n v="144.5"/>
    <n v="148.69999999999999"/>
    <n v="133.9"/>
    <n v="141.19999999999999"/>
    <n v="155.5"/>
    <n v="155.19999999999999"/>
    <n v="144.80000000000001"/>
    <n v="879"/>
    <n v="152.9"/>
  </r>
  <r>
    <x v="2"/>
    <x v="7"/>
    <x v="7"/>
    <n v="148.9"/>
    <n v="190.9"/>
    <n v="150.80000000000001"/>
    <n v="153.30000000000001"/>
    <n v="137.4"/>
    <n v="150.4"/>
    <n v="178.1"/>
    <n v="150.4"/>
    <n v="115.1"/>
    <n v="160"/>
    <n v="140.6"/>
    <n v="162.30000000000001"/>
    <n v="157"/>
    <n v="1838.1999999999998"/>
    <n v="182.6"/>
    <n v="153.1"/>
    <n v="143.4"/>
    <n v="151.69999999999999"/>
    <n v="296.5"/>
    <n v="155.5"/>
    <n v="143"/>
    <n v="148.4"/>
    <n v="155"/>
    <n v="138.5"/>
    <n v="146"/>
    <n v="158.5"/>
    <n v="154.30000000000001"/>
    <n v="149"/>
    <n v="900.7"/>
    <n v="153.9"/>
  </r>
  <r>
    <x v="0"/>
    <x v="7"/>
    <x v="8"/>
    <n v="146.9"/>
    <n v="183.9"/>
    <n v="149.5"/>
    <n v="153.4"/>
    <n v="140.4"/>
    <n v="147"/>
    <n v="178.8"/>
    <n v="149.30000000000001"/>
    <n v="115.1"/>
    <n v="160"/>
    <n v="145.4"/>
    <n v="161.6"/>
    <n v="156.1"/>
    <n v="1831.3"/>
    <n v="182.9"/>
    <n v="155.4"/>
    <n v="149.9"/>
    <n v="154.6"/>
    <n v="305.3"/>
    <n v="155.69999999999999"/>
    <n v="146.4"/>
    <n v="151.6"/>
    <n v="159.1"/>
    <n v="144.6"/>
    <n v="152.80000000000001"/>
    <n v="161.1"/>
    <n v="157.4"/>
    <n v="153.69999999999999"/>
    <n v="926.59999999999991"/>
    <n v="155.4"/>
  </r>
  <r>
    <x v="1"/>
    <x v="7"/>
    <x v="8"/>
    <n v="151.5"/>
    <n v="193.1"/>
    <n v="157.30000000000001"/>
    <n v="153.9"/>
    <n v="134.4"/>
    <n v="155.4"/>
    <n v="202"/>
    <n v="150.80000000000001"/>
    <n v="118.9"/>
    <n v="160.9"/>
    <n v="137.69999999999999"/>
    <n v="164.4"/>
    <n v="161.30000000000001"/>
    <n v="1880.3000000000002"/>
    <n v="188.7"/>
    <n v="150.19999999999999"/>
    <n v="136.30000000000001"/>
    <n v="148.1"/>
    <n v="286.5"/>
    <n v="156.30000000000001"/>
    <n v="137.19999999999999"/>
    <n v="145.4"/>
    <n v="150"/>
    <n v="135.1"/>
    <n v="141.80000000000001"/>
    <n v="154.9"/>
    <n v="159.80000000000001"/>
    <n v="146"/>
    <n v="887"/>
    <n v="154"/>
  </r>
  <r>
    <x v="2"/>
    <x v="7"/>
    <x v="8"/>
    <n v="148.4"/>
    <n v="187.1"/>
    <n v="152.5"/>
    <n v="153.6"/>
    <n v="138.19999999999999"/>
    <n v="150.9"/>
    <n v="186.7"/>
    <n v="149.80000000000001"/>
    <n v="116.4"/>
    <n v="160.30000000000001"/>
    <n v="142.19999999999999"/>
    <n v="162.9"/>
    <n v="158"/>
    <n v="1849"/>
    <n v="184.4"/>
    <n v="153.4"/>
    <n v="144.30000000000001"/>
    <n v="152"/>
    <n v="297.70000000000005"/>
    <n v="156.30000000000001"/>
    <n v="142.9"/>
    <n v="148.69999999999999"/>
    <n v="155.6"/>
    <n v="139.6"/>
    <n v="146.6"/>
    <n v="157.5"/>
    <n v="158.4"/>
    <n v="150"/>
    <n v="906.4"/>
    <n v="154.69999999999999"/>
  </r>
  <r>
    <x v="0"/>
    <x v="7"/>
    <x v="9"/>
    <n v="146"/>
    <n v="186.3"/>
    <n v="159.19999999999999"/>
    <n v="153.6"/>
    <n v="142.6"/>
    <n v="147.19999999999999"/>
    <n v="200.6"/>
    <n v="150.30000000000001"/>
    <n v="115.3"/>
    <n v="160.9"/>
    <n v="147.4"/>
    <n v="161.9"/>
    <n v="159.6"/>
    <n v="1871.3000000000002"/>
    <n v="182.7"/>
    <n v="155.69999999999999"/>
    <n v="150.6"/>
    <n v="155"/>
    <n v="306.29999999999995"/>
    <n v="155.69999999999999"/>
    <n v="146.80000000000001"/>
    <n v="152"/>
    <n v="159.5"/>
    <n v="146.4"/>
    <n v="152.4"/>
    <n v="162.5"/>
    <n v="156.19999999999999"/>
    <n v="154.30000000000001"/>
    <n v="929"/>
    <n v="157.5"/>
  </r>
  <r>
    <x v="1"/>
    <x v="7"/>
    <x v="9"/>
    <n v="150.6"/>
    <n v="193.7"/>
    <n v="164.8"/>
    <n v="153.69999999999999"/>
    <n v="135.69999999999999"/>
    <n v="155.69999999999999"/>
    <n v="226"/>
    <n v="152.19999999999999"/>
    <n v="118.1"/>
    <n v="161.30000000000001"/>
    <n v="139.19999999999999"/>
    <n v="164.8"/>
    <n v="164.4"/>
    <n v="1915.8"/>
    <n v="188.7"/>
    <n v="150.5"/>
    <n v="136.1"/>
    <n v="148.30000000000001"/>
    <n v="286.60000000000002"/>
    <n v="156.5"/>
    <n v="137.1"/>
    <n v="145.1"/>
    <n v="151"/>
    <n v="135.4"/>
    <n v="142"/>
    <n v="155.69999999999999"/>
    <n v="158.1"/>
    <n v="146.19999999999999"/>
    <n v="887.30000000000007"/>
    <n v="155.19999999999999"/>
  </r>
  <r>
    <x v="2"/>
    <x v="7"/>
    <x v="9"/>
    <n v="147.5"/>
    <n v="188.9"/>
    <n v="161.4"/>
    <n v="153.6"/>
    <n v="140.1"/>
    <n v="151.19999999999999"/>
    <n v="209.2"/>
    <n v="150.9"/>
    <n v="116.2"/>
    <n v="161"/>
    <n v="144"/>
    <n v="163.19999999999999"/>
    <n v="161.4"/>
    <n v="1887.2000000000003"/>
    <n v="184.3"/>
    <n v="153.69999999999999"/>
    <n v="144.6"/>
    <n v="152.30000000000001"/>
    <n v="298.29999999999995"/>
    <n v="156.5"/>
    <n v="143.1"/>
    <n v="148.69999999999999"/>
    <n v="156.30000000000001"/>
    <n v="140.6"/>
    <n v="146.5"/>
    <n v="158.5"/>
    <n v="157"/>
    <n v="150.4"/>
    <n v="907.6"/>
    <n v="156.4"/>
  </r>
  <r>
    <x v="0"/>
    <x v="7"/>
    <x v="11"/>
    <n v="145.4"/>
    <n v="188.6"/>
    <n v="171.6"/>
    <n v="153.80000000000001"/>
    <n v="145.4"/>
    <n v="146.5"/>
    <n v="222.2"/>
    <n v="155.9"/>
    <n v="114.9"/>
    <n v="162"/>
    <n v="150"/>
    <n v="162.69999999999999"/>
    <n v="163.4"/>
    <n v="1919.0000000000002"/>
    <n v="183.4"/>
    <n v="156.30000000000001"/>
    <n v="151"/>
    <n v="155.5"/>
    <n v="307.3"/>
    <n v="155.69999999999999"/>
    <n v="147.5"/>
    <n v="152.80000000000001"/>
    <n v="160.4"/>
    <n v="146.1"/>
    <n v="153.6"/>
    <n v="161.6"/>
    <n v="156.19999999999999"/>
    <n v="154.5"/>
    <n v="930.7"/>
    <n v="159.80000000000001"/>
  </r>
  <r>
    <x v="1"/>
    <x v="7"/>
    <x v="11"/>
    <n v="149.69999999999999"/>
    <n v="195.5"/>
    <n v="176.9"/>
    <n v="153.9"/>
    <n v="138"/>
    <n v="150.5"/>
    <n v="245.3"/>
    <n v="158.69999999999999"/>
    <n v="117.2"/>
    <n v="161.4"/>
    <n v="141.5"/>
    <n v="165.1"/>
    <n v="167"/>
    <n v="1953.7"/>
    <n v="188.8"/>
    <n v="151.1"/>
    <n v="136.4"/>
    <n v="148.80000000000001"/>
    <n v="287.5"/>
    <n v="158"/>
    <n v="137.30000000000001"/>
    <n v="145.1"/>
    <n v="152"/>
    <n v="135.19999999999999"/>
    <n v="144.4"/>
    <n v="156.4"/>
    <n v="157.9"/>
    <n v="146.6"/>
    <n v="891"/>
    <n v="156.69999999999999"/>
  </r>
  <r>
    <x v="2"/>
    <x v="7"/>
    <x v="11"/>
    <n v="146.80000000000001"/>
    <n v="191"/>
    <n v="173.6"/>
    <n v="153.80000000000001"/>
    <n v="142.69999999999999"/>
    <n v="148.4"/>
    <n v="230"/>
    <n v="156.80000000000001"/>
    <n v="115.7"/>
    <n v="161.80000000000001"/>
    <n v="146.5"/>
    <n v="163.80000000000001"/>
    <n v="164.7"/>
    <n v="1930.9"/>
    <n v="184.8"/>
    <n v="154.30000000000001"/>
    <n v="144.9"/>
    <n v="152.80000000000001"/>
    <n v="299.20000000000005"/>
    <n v="158"/>
    <n v="143.6"/>
    <n v="149.19999999999999"/>
    <n v="157.19999999999999"/>
    <n v="140.4"/>
    <n v="148.4"/>
    <n v="158.6"/>
    <n v="156.9"/>
    <n v="150.69999999999999"/>
    <n v="910.69999999999993"/>
    <n v="158.4"/>
  </r>
  <r>
    <x v="0"/>
    <x v="7"/>
    <x v="12"/>
    <n v="144.6"/>
    <n v="188.5"/>
    <n v="173.4"/>
    <n v="154"/>
    <n v="150"/>
    <n v="145.9"/>
    <n v="225.2"/>
    <n v="159.5"/>
    <n v="114.4"/>
    <n v="163.5"/>
    <n v="153.4"/>
    <n v="163.6"/>
    <n v="164.5"/>
    <n v="1936"/>
    <n v="183.6"/>
    <n v="157"/>
    <n v="151.6"/>
    <n v="156.30000000000001"/>
    <n v="308.60000000000002"/>
    <n v="155.69999999999999"/>
    <n v="148.69999999999999"/>
    <n v="153.4"/>
    <n v="161.6"/>
    <n v="146.4"/>
    <n v="153.9"/>
    <n v="162.9"/>
    <n v="156.6"/>
    <n v="155.19999999999999"/>
    <n v="934.8"/>
    <n v="160.69999999999999"/>
  </r>
  <r>
    <x v="1"/>
    <x v="7"/>
    <x v="12"/>
    <n v="149"/>
    <n v="195.7"/>
    <n v="178.3"/>
    <n v="154.19999999999999"/>
    <n v="140.69999999999999"/>
    <n v="149.69999999999999"/>
    <n v="240.9"/>
    <n v="161.5"/>
    <n v="117.1"/>
    <n v="161.9"/>
    <n v="143.30000000000001"/>
    <n v="166.1"/>
    <n v="167"/>
    <n v="1958.4"/>
    <n v="190.2"/>
    <n v="151.9"/>
    <n v="136.69999999999999"/>
    <n v="149.6"/>
    <n v="288.60000000000002"/>
    <n v="158.4"/>
    <n v="137.9"/>
    <n v="145.5"/>
    <n v="152.9"/>
    <n v="135.5"/>
    <n v="144.30000000000001"/>
    <n v="156.9"/>
    <n v="157.9"/>
    <n v="146.9"/>
    <n v="893"/>
    <n v="156.9"/>
  </r>
  <r>
    <x v="2"/>
    <x v="7"/>
    <x v="12"/>
    <n v="146"/>
    <n v="191"/>
    <n v="175.3"/>
    <n v="154.1"/>
    <n v="146.6"/>
    <n v="147.69999999999999"/>
    <n v="230.5"/>
    <n v="160.19999999999999"/>
    <n v="115.3"/>
    <n v="163"/>
    <n v="149.19999999999999"/>
    <n v="164.8"/>
    <n v="165.4"/>
    <n v="1943.7"/>
    <n v="185.4"/>
    <n v="155"/>
    <n v="145.4"/>
    <n v="153.6"/>
    <n v="300.39999999999998"/>
    <n v="158.4"/>
    <n v="144.6"/>
    <n v="149.69999999999999"/>
    <n v="158.30000000000001"/>
    <n v="140.69999999999999"/>
    <n v="148.5"/>
    <n v="159.4"/>
    <n v="157.1"/>
    <n v="151.19999999999999"/>
    <n v="913.7"/>
    <n v="158.9"/>
  </r>
  <r>
    <x v="0"/>
    <x v="8"/>
    <x v="0"/>
    <n v="143.4"/>
    <n v="187.5"/>
    <n v="173.4"/>
    <n v="154"/>
    <n v="154.80000000000001"/>
    <n v="147"/>
    <n v="187.8"/>
    <n v="159.5"/>
    <n v="113.8"/>
    <n v="164.5"/>
    <n v="156.1"/>
    <n v="164.3"/>
    <n v="159.6"/>
    <n v="1906.0999999999997"/>
    <n v="184.6"/>
    <n v="157.5"/>
    <n v="152.4"/>
    <n v="156.80000000000001"/>
    <n v="309.89999999999998"/>
    <n v="161.4"/>
    <n v="150.9"/>
    <n v="153.9"/>
    <n v="162.5"/>
    <n v="147.5"/>
    <n v="155.1"/>
    <n v="163.5"/>
    <n v="156.19999999999999"/>
    <n v="155.9"/>
    <n v="938.7"/>
    <n v="158.5"/>
  </r>
  <r>
    <x v="1"/>
    <x v="8"/>
    <x v="0"/>
    <n v="148"/>
    <n v="194.8"/>
    <n v="178.4"/>
    <n v="154.4"/>
    <n v="144.1"/>
    <n v="152.6"/>
    <n v="206.8"/>
    <n v="162.1"/>
    <n v="116.3"/>
    <n v="163"/>
    <n v="145.9"/>
    <n v="167.2"/>
    <n v="163.4"/>
    <n v="1933.6000000000001"/>
    <n v="191.8"/>
    <n v="152.5"/>
    <n v="137.30000000000001"/>
    <n v="150.19999999999999"/>
    <n v="289.8"/>
    <n v="157.69999999999999"/>
    <n v="142.9"/>
    <n v="145.69999999999999"/>
    <n v="154.1"/>
    <n v="136.9"/>
    <n v="145.4"/>
    <n v="156.1"/>
    <n v="157.69999999999999"/>
    <n v="147.6"/>
    <n v="895.89999999999986"/>
    <n v="156"/>
  </r>
  <r>
    <x v="2"/>
    <x v="8"/>
    <x v="0"/>
    <n v="144.9"/>
    <n v="190.1"/>
    <n v="175.3"/>
    <n v="154.1"/>
    <n v="150.9"/>
    <n v="149.6"/>
    <n v="194.2"/>
    <n v="160.4"/>
    <n v="114.6"/>
    <n v="164"/>
    <n v="151.80000000000001"/>
    <n v="165.6"/>
    <n v="161"/>
    <n v="1915.4999999999998"/>
    <n v="186.5"/>
    <n v="155.5"/>
    <n v="146.1"/>
    <n v="154.19999999999999"/>
    <n v="301.60000000000002"/>
    <n v="157.69999999999999"/>
    <n v="147.9"/>
    <n v="150"/>
    <n v="159.30000000000001"/>
    <n v="141.9"/>
    <n v="149.6"/>
    <n v="159.19999999999999"/>
    <n v="156.80000000000001"/>
    <n v="151.9"/>
    <n v="916.8"/>
    <n v="157.30000000000001"/>
  </r>
  <r>
    <x v="0"/>
    <x v="8"/>
    <x v="1"/>
    <n v="142.80000000000001"/>
    <n v="184"/>
    <n v="168"/>
    <n v="154.4"/>
    <n v="163"/>
    <n v="147.80000000000001"/>
    <n v="149.69999999999999"/>
    <n v="158.30000000000001"/>
    <n v="111.8"/>
    <n v="165"/>
    <n v="160"/>
    <n v="165.8"/>
    <n v="154.69999999999999"/>
    <n v="1870.6"/>
    <n v="186.5"/>
    <n v="159.1"/>
    <n v="153.9"/>
    <n v="158.4"/>
    <n v="313"/>
    <n v="161.4"/>
    <n v="154.4"/>
    <n v="154.80000000000001"/>
    <n v="164.3"/>
    <n v="150.19999999999999"/>
    <n v="157"/>
    <n v="163.6"/>
    <n v="155.19999999999999"/>
    <n v="157.19999999999999"/>
    <n v="945.09999999999991"/>
    <n v="156.69999999999999"/>
  </r>
  <r>
    <x v="1"/>
    <x v="8"/>
    <x v="1"/>
    <n v="147.6"/>
    <n v="191.2"/>
    <n v="169.9"/>
    <n v="155.1"/>
    <n v="151.4"/>
    <n v="154"/>
    <n v="180.2"/>
    <n v="159.80000000000001"/>
    <n v="114.9"/>
    <n v="162.5"/>
    <n v="149.19999999999999"/>
    <n v="169.4"/>
    <n v="160.80000000000001"/>
    <n v="1905.2"/>
    <n v="193.3"/>
    <n v="154.19999999999999"/>
    <n v="138.19999999999999"/>
    <n v="151.80000000000001"/>
    <n v="292.39999999999998"/>
    <n v="159.80000000000001"/>
    <n v="149.1"/>
    <n v="146.5"/>
    <n v="156.30000000000001"/>
    <n v="140.5"/>
    <n v="147.30000000000001"/>
    <n v="156.6"/>
    <n v="156.69999999999999"/>
    <n v="149.30000000000001"/>
    <n v="903.90000000000009"/>
    <n v="156.5"/>
  </r>
  <r>
    <x v="2"/>
    <x v="8"/>
    <x v="1"/>
    <n v="144.30000000000001"/>
    <n v="186.5"/>
    <n v="168.7"/>
    <n v="154.69999999999999"/>
    <n v="158.69999999999999"/>
    <n v="150.69999999999999"/>
    <n v="160"/>
    <n v="158.80000000000001"/>
    <n v="112.8"/>
    <n v="164.2"/>
    <n v="155.5"/>
    <n v="167.5"/>
    <n v="156.9"/>
    <n v="1882.4"/>
    <n v="188.3"/>
    <n v="157.19999999999999"/>
    <n v="147.4"/>
    <n v="155.80000000000001"/>
    <n v="304.60000000000002"/>
    <n v="159.80000000000001"/>
    <n v="152.4"/>
    <n v="150.9"/>
    <n v="161.30000000000001"/>
    <n v="145.1"/>
    <n v="151.5"/>
    <n v="159.5"/>
    <n v="155.80000000000001"/>
    <n v="153.4"/>
    <n v="924.10000000000014"/>
    <n v="156.6"/>
  </r>
  <r>
    <x v="0"/>
    <x v="8"/>
    <x v="2"/>
    <n v="142.5"/>
    <n v="189.4"/>
    <n v="163.19999999999999"/>
    <n v="154.5"/>
    <n v="168.2"/>
    <n v="150.5"/>
    <n v="141"/>
    <n v="159.19999999999999"/>
    <n v="111.7"/>
    <n v="164"/>
    <n v="160.6"/>
    <n v="166.4"/>
    <n v="154.5"/>
    <n v="1871.2"/>
    <n v="186.1"/>
    <n v="159.6"/>
    <n v="154.4"/>
    <n v="158.9"/>
    <n v="314"/>
    <n v="161.4"/>
    <n v="156"/>
    <n v="154.80000000000001"/>
    <n v="164.6"/>
    <n v="151.30000000000001"/>
    <n v="157.80000000000001"/>
    <n v="163.80000000000001"/>
    <n v="153.1"/>
    <n v="157.30000000000001"/>
    <n v="945.4"/>
    <n v="156.69999999999999"/>
  </r>
  <r>
    <x v="1"/>
    <x v="8"/>
    <x v="2"/>
    <n v="147.5"/>
    <n v="197.5"/>
    <n v="164.7"/>
    <n v="155.6"/>
    <n v="156.4"/>
    <n v="157.30000000000001"/>
    <n v="166.1"/>
    <n v="161.1"/>
    <n v="114.3"/>
    <n v="162.6"/>
    <n v="150.69999999999999"/>
    <n v="170.3"/>
    <n v="160.4"/>
    <n v="1904.0999999999997"/>
    <n v="193.5"/>
    <n v="155.1"/>
    <n v="138.69999999999999"/>
    <n v="152.6"/>
    <n v="293.79999999999995"/>
    <n v="159.9"/>
    <n v="154.80000000000001"/>
    <n v="147.19999999999999"/>
    <n v="156.9"/>
    <n v="141.69999999999999"/>
    <n v="148.6"/>
    <n v="157.6"/>
    <n v="154.9"/>
    <n v="150"/>
    <n v="906.9"/>
    <n v="156.9"/>
  </r>
  <r>
    <x v="2"/>
    <x v="8"/>
    <x v="2"/>
    <n v="144.1"/>
    <n v="192.2"/>
    <n v="163.80000000000001"/>
    <n v="154.9"/>
    <n v="163.9"/>
    <n v="153.69999999999999"/>
    <n v="149.5"/>
    <n v="159.80000000000001"/>
    <n v="112.6"/>
    <n v="163.5"/>
    <n v="156.5"/>
    <n v="168.2"/>
    <n v="156.69999999999999"/>
    <n v="1882.6999999999998"/>
    <n v="188.1"/>
    <n v="157.80000000000001"/>
    <n v="147.9"/>
    <n v="156.4"/>
    <n v="305.70000000000005"/>
    <n v="159.9"/>
    <n v="155.5"/>
    <n v="151.19999999999999"/>
    <n v="161.69999999999999"/>
    <n v="146.19999999999999"/>
    <n v="152.6"/>
    <n v="160.19999999999999"/>
    <n v="153.80000000000001"/>
    <n v="153.80000000000001"/>
    <n v="925.69999999999982"/>
    <n v="156.80000000000001"/>
  </r>
  <r>
    <x v="0"/>
    <x v="8"/>
    <x v="3"/>
    <n v="142.69999999999999"/>
    <n v="195.5"/>
    <n v="163.4"/>
    <n v="155"/>
    <n v="175.2"/>
    <n v="160.6"/>
    <n v="135.1"/>
    <n v="161.1"/>
    <n v="112.2"/>
    <n v="164.4"/>
    <n v="161.9"/>
    <n v="166.8"/>
    <n v="155.6"/>
    <n v="1893.9"/>
    <n v="186.8"/>
    <n v="160.69999999999999"/>
    <n v="155.1"/>
    <n v="159.9"/>
    <n v="315.79999999999995"/>
    <n v="161.4"/>
    <n v="156"/>
    <n v="155.5"/>
    <n v="165.3"/>
    <n v="151.69999999999999"/>
    <n v="158.6"/>
    <n v="164.1"/>
    <n v="154.6"/>
    <n v="158"/>
    <n v="949.80000000000007"/>
    <n v="157.6"/>
  </r>
  <r>
    <x v="1"/>
    <x v="8"/>
    <x v="3"/>
    <n v="147.6"/>
    <n v="202.5"/>
    <n v="166.4"/>
    <n v="156"/>
    <n v="161.4"/>
    <n v="168.8"/>
    <n v="161.6"/>
    <n v="162.80000000000001"/>
    <n v="114.8"/>
    <n v="162.80000000000001"/>
    <n v="151.5"/>
    <n v="171.4"/>
    <n v="162"/>
    <n v="1927.6"/>
    <n v="194.4"/>
    <n v="155.9"/>
    <n v="139.30000000000001"/>
    <n v="153.4"/>
    <n v="295.20000000000005"/>
    <n v="161.4"/>
    <n v="154.9"/>
    <n v="147.6"/>
    <n v="157.5"/>
    <n v="142.1"/>
    <n v="149.1"/>
    <n v="157.6"/>
    <n v="156.6"/>
    <n v="150.5"/>
    <n v="910.50000000000011"/>
    <n v="158"/>
  </r>
  <r>
    <x v="2"/>
    <x v="8"/>
    <x v="3"/>
    <n v="144.30000000000001"/>
    <n v="198"/>
    <n v="164.6"/>
    <n v="155.4"/>
    <n v="170.1"/>
    <n v="164.4"/>
    <n v="144.1"/>
    <n v="161.69999999999999"/>
    <n v="113.1"/>
    <n v="163.9"/>
    <n v="157.6"/>
    <n v="168.9"/>
    <n v="158"/>
    <n v="1906.1"/>
    <n v="188.8"/>
    <n v="158.80000000000001"/>
    <n v="148.5"/>
    <n v="157.30000000000001"/>
    <n v="307.3"/>
    <n v="161.4"/>
    <n v="155.6"/>
    <n v="151.80000000000001"/>
    <n v="162.30000000000001"/>
    <n v="146.6"/>
    <n v="153.19999999999999"/>
    <n v="160.30000000000001"/>
    <n v="155.4"/>
    <n v="154.4"/>
    <n v="929.6"/>
    <n v="157.80000000000001"/>
  </r>
  <r>
    <x v="0"/>
    <x v="8"/>
    <x v="4"/>
    <n v="145.1"/>
    <n v="198.5"/>
    <n v="168.6"/>
    <n v="155.80000000000001"/>
    <n v="184.4"/>
    <n v="162.30000000000001"/>
    <n v="138.4"/>
    <n v="165.1"/>
    <n v="114.3"/>
    <n v="169.7"/>
    <n v="164.6"/>
    <n v="169.8"/>
    <n v="158.69999999999999"/>
    <n v="1936.6"/>
    <n v="189.6"/>
    <n v="165.3"/>
    <n v="160.6"/>
    <n v="164.5"/>
    <n v="325.89999999999998"/>
    <n v="161.4"/>
    <n v="161.69999999999999"/>
    <n v="158.80000000000001"/>
    <n v="169.1"/>
    <n v="153.19999999999999"/>
    <n v="160"/>
    <n v="167.6"/>
    <n v="159.30000000000001"/>
    <n v="161.1"/>
    <n v="968"/>
    <n v="161.1"/>
  </r>
  <r>
    <x v="1"/>
    <x v="8"/>
    <x v="4"/>
    <n v="148.80000000000001"/>
    <n v="204.3"/>
    <n v="173"/>
    <n v="156.5"/>
    <n v="168.8"/>
    <n v="172.5"/>
    <n v="166.5"/>
    <n v="165.9"/>
    <n v="115.9"/>
    <n v="165.2"/>
    <n v="152"/>
    <n v="171.1"/>
    <n v="164.2"/>
    <n v="1960.5000000000002"/>
    <n v="198.2"/>
    <n v="156.5"/>
    <n v="140.19999999999999"/>
    <n v="154.1"/>
    <n v="296.7"/>
    <n v="161.6"/>
    <n v="155.5"/>
    <n v="150.1"/>
    <n v="160.4"/>
    <n v="145"/>
    <n v="152.6"/>
    <n v="156.6"/>
    <n v="157.5"/>
    <n v="152.30000000000001"/>
    <n v="922.2"/>
    <n v="159.5"/>
  </r>
  <r>
    <x v="2"/>
    <x v="8"/>
    <x v="4"/>
    <n v="146.30000000000001"/>
    <n v="200.5"/>
    <n v="170.3"/>
    <n v="156.1"/>
    <n v="178.7"/>
    <n v="167.1"/>
    <n v="147.9"/>
    <n v="165.4"/>
    <n v="114.8"/>
    <n v="168.2"/>
    <n v="159.30000000000001"/>
    <n v="170.4"/>
    <n v="160.69999999999999"/>
    <n v="1945.0000000000002"/>
    <n v="191.9"/>
    <n v="161.80000000000001"/>
    <n v="152.1"/>
    <n v="160.4"/>
    <n v="313.89999999999998"/>
    <n v="161.6"/>
    <n v="159.4"/>
    <n v="154.69999999999999"/>
    <n v="165.8"/>
    <n v="148.9"/>
    <n v="155.80000000000001"/>
    <n v="161.19999999999999"/>
    <n v="158.6"/>
    <n v="156.80000000000001"/>
    <n v="945.00000000000011"/>
    <n v="160.4"/>
  </r>
  <r>
    <x v="0"/>
    <x v="8"/>
    <x v="5"/>
    <n v="145.6"/>
    <n v="200.1"/>
    <n v="179.3"/>
    <n v="156.1"/>
    <n v="190.4"/>
    <n v="158.6"/>
    <n v="144.69999999999999"/>
    <n v="165.5"/>
    <n v="114.6"/>
    <n v="170"/>
    <n v="165.5"/>
    <n v="171.7"/>
    <n v="160.5"/>
    <n v="1962.1"/>
    <n v="189.1"/>
    <n v="165.3"/>
    <n v="159.9"/>
    <n v="164.6"/>
    <n v="325.20000000000005"/>
    <n v="161.4"/>
    <n v="162.1"/>
    <n v="159.19999999999999"/>
    <n v="169.7"/>
    <n v="154.19999999999999"/>
    <n v="160.4"/>
    <n v="166.8"/>
    <n v="159.4"/>
    <n v="161.5"/>
    <n v="969.69999999999993"/>
    <n v="162.1"/>
  </r>
  <r>
    <x v="1"/>
    <x v="8"/>
    <x v="5"/>
    <n v="149.19999999999999"/>
    <n v="205.5"/>
    <n v="182.8"/>
    <n v="156.5"/>
    <n v="172.2"/>
    <n v="171.5"/>
    <n v="176.2"/>
    <n v="166.9"/>
    <n v="116.1"/>
    <n v="165.5"/>
    <n v="152.30000000000001"/>
    <n v="173.3"/>
    <n v="166.2"/>
    <n v="1988"/>
    <n v="195.6"/>
    <n v="157.30000000000001"/>
    <n v="140.5"/>
    <n v="154.80000000000001"/>
    <n v="297.8"/>
    <n v="160.5"/>
    <n v="156.1"/>
    <n v="149.80000000000001"/>
    <n v="160.80000000000001"/>
    <n v="147.5"/>
    <n v="150.69999999999999"/>
    <n v="158.1"/>
    <n v="158"/>
    <n v="153.4"/>
    <n v="924.9"/>
    <n v="160.4"/>
  </r>
  <r>
    <x v="2"/>
    <x v="8"/>
    <x v="5"/>
    <n v="146.69999999999999"/>
    <n v="202"/>
    <n v="180.7"/>
    <n v="156.19999999999999"/>
    <n v="183.7"/>
    <n v="164.6"/>
    <n v="155.4"/>
    <n v="166"/>
    <n v="115.1"/>
    <n v="168.5"/>
    <n v="160"/>
    <n v="172.4"/>
    <n v="162.6"/>
    <n v="1971.3"/>
    <n v="190.8"/>
    <n v="162.19999999999999"/>
    <n v="151.80000000000001"/>
    <n v="160.69999999999999"/>
    <n v="314"/>
    <n v="160.5"/>
    <n v="159.80000000000001"/>
    <n v="154.80000000000001"/>
    <n v="166.3"/>
    <n v="150.69999999999999"/>
    <n v="154.9"/>
    <n v="161.69999999999999"/>
    <n v="158.80000000000001"/>
    <n v="157.6"/>
    <n v="947.2"/>
    <n v="161.30000000000001"/>
  </r>
  <r>
    <x v="0"/>
    <x v="8"/>
    <x v="6"/>
    <n v="145.1"/>
    <n v="204.5"/>
    <n v="180.4"/>
    <n v="157.1"/>
    <n v="188.7"/>
    <n v="157.69999999999999"/>
    <n v="152.80000000000001"/>
    <n v="163.6"/>
    <n v="113.9"/>
    <n v="169.7"/>
    <n v="166.2"/>
    <n v="171"/>
    <n v="161.69999999999999"/>
    <n v="1970.7"/>
    <n v="189.7"/>
    <n v="166"/>
    <n v="161.1"/>
    <n v="165.3"/>
    <n v="327.10000000000002"/>
    <n v="161.4"/>
    <n v="162.5"/>
    <n v="160.30000000000001"/>
    <n v="170.4"/>
    <n v="157.1"/>
    <n v="160.69999999999999"/>
    <n v="167.2"/>
    <n v="160.4"/>
    <n v="162.80000000000001"/>
    <n v="976.1"/>
    <n v="163.19999999999999"/>
  </r>
  <r>
    <x v="1"/>
    <x v="8"/>
    <x v="6"/>
    <n v="149.1"/>
    <n v="210.9"/>
    <n v="185"/>
    <n v="158.19999999999999"/>
    <n v="170.6"/>
    <n v="170.9"/>
    <n v="186.4"/>
    <n v="164.7"/>
    <n v="115.7"/>
    <n v="165.5"/>
    <n v="153.4"/>
    <n v="173.5"/>
    <n v="167.9"/>
    <n v="2003.9000000000003"/>
    <n v="195.5"/>
    <n v="157.9"/>
    <n v="141.9"/>
    <n v="155.5"/>
    <n v="299.8"/>
    <n v="161.5"/>
    <n v="157.69999999999999"/>
    <n v="150.69999999999999"/>
    <n v="161.5"/>
    <n v="149.5"/>
    <n v="151.19999999999999"/>
    <n v="160.30000000000001"/>
    <n v="159.6"/>
    <n v="155"/>
    <n v="932.80000000000007"/>
    <n v="161.80000000000001"/>
  </r>
  <r>
    <x v="2"/>
    <x v="8"/>
    <x v="6"/>
    <n v="146.4"/>
    <n v="206.8"/>
    <n v="182.2"/>
    <n v="157.5"/>
    <n v="182.1"/>
    <n v="163.9"/>
    <n v="164.2"/>
    <n v="164"/>
    <n v="114.5"/>
    <n v="168.3"/>
    <n v="160.9"/>
    <n v="172.2"/>
    <n v="164"/>
    <n v="1983.0000000000002"/>
    <n v="191.2"/>
    <n v="162.80000000000001"/>
    <n v="153.1"/>
    <n v="161.4"/>
    <n v="315.89999999999998"/>
    <n v="161.5"/>
    <n v="160.69999999999999"/>
    <n v="155.80000000000001"/>
    <n v="167"/>
    <n v="153.1"/>
    <n v="155.30000000000001"/>
    <n v="163.19999999999999"/>
    <n v="160.1"/>
    <n v="159"/>
    <n v="954.50000000000011"/>
    <n v="162.5"/>
  </r>
  <r>
    <x v="0"/>
    <x v="8"/>
    <x v="7"/>
    <n v="144.9"/>
    <n v="202.3"/>
    <n v="176.5"/>
    <n v="157.5"/>
    <n v="190.9"/>
    <n v="155.69999999999999"/>
    <n v="153.9"/>
    <n v="162.80000000000001"/>
    <n v="115.2"/>
    <n v="169.8"/>
    <n v="167.6"/>
    <n v="171.9"/>
    <n v="161.80000000000001"/>
    <n v="1969"/>
    <n v="190.2"/>
    <n v="167"/>
    <n v="162.6"/>
    <n v="166.3"/>
    <n v="329.6"/>
    <n v="161.4"/>
    <n v="163.1"/>
    <n v="160.9"/>
    <n v="171.1"/>
    <n v="157.69999999999999"/>
    <n v="161.1"/>
    <n v="167.5"/>
    <n v="160.30000000000001"/>
    <n v="163.30000000000001"/>
    <n v="978.59999999999991"/>
    <n v="163.6"/>
  </r>
  <r>
    <x v="1"/>
    <x v="8"/>
    <x v="7"/>
    <n v="149.30000000000001"/>
    <n v="207.4"/>
    <n v="174.1"/>
    <n v="159.19999999999999"/>
    <n v="175"/>
    <n v="161.30000000000001"/>
    <n v="183.3"/>
    <n v="164.5"/>
    <n v="120.4"/>
    <n v="166.2"/>
    <n v="154.80000000000001"/>
    <n v="175.1"/>
    <n v="167.3"/>
    <n v="1990.6"/>
    <n v="196.5"/>
    <n v="159.80000000000001"/>
    <n v="143.6"/>
    <n v="157.30000000000001"/>
    <n v="303.39999999999998"/>
    <n v="162.1"/>
    <n v="160.69999999999999"/>
    <n v="153.19999999999999"/>
    <n v="162.80000000000001"/>
    <n v="150.4"/>
    <n v="153.69999999999999"/>
    <n v="160.4"/>
    <n v="159.6"/>
    <n v="156"/>
    <n v="940.09999999999991"/>
    <n v="162.30000000000001"/>
  </r>
  <r>
    <x v="2"/>
    <x v="8"/>
    <x v="7"/>
    <n v="146.6"/>
    <n v="204"/>
    <n v="172.8"/>
    <n v="158.4"/>
    <n v="188"/>
    <n v="156.80000000000001"/>
    <n v="162.19999999999999"/>
    <n v="164.1"/>
    <n v="119.7"/>
    <n v="168.8"/>
    <n v="162.69999999999999"/>
    <n v="173.9"/>
    <n v="164"/>
    <n v="1978.0000000000002"/>
    <n v="192.1"/>
    <n v="164.5"/>
    <n v="155.30000000000001"/>
    <n v="163.19999999999999"/>
    <n v="319.8"/>
    <n v="162.1"/>
    <n v="162.6"/>
    <n v="157.5"/>
    <n v="168.4"/>
    <n v="154"/>
    <n v="157.6"/>
    <n v="163.80000000000001"/>
    <n v="160"/>
    <n v="160"/>
    <n v="961.3"/>
    <n v="163.19999999999999"/>
  </r>
  <r>
    <x v="0"/>
    <x v="8"/>
    <x v="8"/>
    <n v="145.4"/>
    <n v="202.1"/>
    <n v="172"/>
    <n v="158"/>
    <n v="195.5"/>
    <n v="152.69999999999999"/>
    <n v="151.4"/>
    <n v="163.9"/>
    <n v="119.3"/>
    <n v="170.1"/>
    <n v="168.3"/>
    <n v="172.8"/>
    <n v="162.1"/>
    <n v="1971.5"/>
    <n v="190.5"/>
    <n v="167.7"/>
    <n v="163.6"/>
    <n v="167.1"/>
    <n v="331.29999999999995"/>
    <n v="161.4"/>
    <n v="163.69999999999999"/>
    <n v="161.30000000000001"/>
    <n v="171.9"/>
    <n v="157.80000000000001"/>
    <n v="162.69999999999999"/>
    <n v="168.5"/>
    <n v="160.19999999999999"/>
    <n v="163.80000000000001"/>
    <n v="982.40000000000009"/>
    <n v="164"/>
  </r>
  <r>
    <x v="1"/>
    <x v="8"/>
    <x v="8"/>
    <n v="149.30000000000001"/>
    <n v="207.4"/>
    <n v="174.1"/>
    <n v="159.1"/>
    <n v="175"/>
    <n v="161.19999999999999"/>
    <n v="183.5"/>
    <n v="164.5"/>
    <n v="120.4"/>
    <n v="166.2"/>
    <n v="154.80000000000001"/>
    <n v="175.1"/>
    <n v="167.3"/>
    <n v="1990.6000000000001"/>
    <n v="196.5"/>
    <n v="159.80000000000001"/>
    <n v="143.6"/>
    <n v="157.4"/>
    <n v="303.39999999999998"/>
    <n v="162.1"/>
    <n v="160.80000000000001"/>
    <n v="153.30000000000001"/>
    <n v="162.80000000000001"/>
    <n v="150.5"/>
    <n v="153.9"/>
    <n v="160.30000000000001"/>
    <n v="159.6"/>
    <n v="156"/>
    <n v="940.4"/>
    <n v="162.30000000000001"/>
  </r>
  <r>
    <x v="2"/>
    <x v="8"/>
    <x v="8"/>
    <n v="146.6"/>
    <n v="204"/>
    <n v="172.8"/>
    <n v="158.4"/>
    <n v="188"/>
    <n v="156.69999999999999"/>
    <n v="162.30000000000001"/>
    <n v="164.1"/>
    <n v="119.7"/>
    <n v="168.8"/>
    <n v="162.69999999999999"/>
    <n v="173.9"/>
    <n v="164"/>
    <n v="1978"/>
    <n v="192.1"/>
    <n v="164.6"/>
    <n v="155.30000000000001"/>
    <n v="163.30000000000001"/>
    <n v="319.89999999999998"/>
    <n v="162.1"/>
    <n v="162.6"/>
    <n v="157.5"/>
    <n v="168.4"/>
    <n v="154"/>
    <n v="157.69999999999999"/>
    <n v="163.69999999999999"/>
    <n v="160"/>
    <n v="160"/>
    <n v="961.3"/>
    <n v="163.19999999999999"/>
  </r>
  <r>
    <x v="0"/>
    <x v="8"/>
    <x v="9"/>
    <n v="146.1"/>
    <n v="202.5"/>
    <n v="170.1"/>
    <n v="158.4"/>
    <n v="198.8"/>
    <n v="152.6"/>
    <n v="170.4"/>
    <n v="165.2"/>
    <n v="121.6"/>
    <n v="170.6"/>
    <n v="168.8"/>
    <n v="173.6"/>
    <n v="165.5"/>
    <n v="1998.6999999999998"/>
    <n v="191.2"/>
    <n v="168.9"/>
    <n v="164.8"/>
    <n v="168.3"/>
    <n v="333.70000000000005"/>
    <n v="161.4"/>
    <n v="165.5"/>
    <n v="162"/>
    <n v="172.5"/>
    <n v="159.5"/>
    <n v="163.19999999999999"/>
    <n v="169"/>
    <n v="161.1"/>
    <n v="164.7"/>
    <n v="987.30000000000007"/>
    <n v="166.3"/>
  </r>
  <r>
    <x v="1"/>
    <x v="8"/>
    <x v="9"/>
    <n v="150.1"/>
    <n v="208.4"/>
    <n v="173"/>
    <n v="159.19999999999999"/>
    <n v="176.6"/>
    <n v="159.30000000000001"/>
    <n v="214.4"/>
    <n v="165.3"/>
    <n v="122.5"/>
    <n v="166.8"/>
    <n v="155.4"/>
    <n v="175.9"/>
    <n v="171.5"/>
    <n v="2026.9000000000003"/>
    <n v="197"/>
    <n v="160.80000000000001"/>
    <n v="144.4"/>
    <n v="158.30000000000001"/>
    <n v="305.20000000000005"/>
    <n v="163.6"/>
    <n v="162.19999999999999"/>
    <n v="154.30000000000001"/>
    <n v="163.5"/>
    <n v="152.19999999999999"/>
    <n v="155.1"/>
    <n v="160.30000000000001"/>
    <n v="160.30000000000001"/>
    <n v="157"/>
    <n v="945.7"/>
    <n v="164.6"/>
  </r>
  <r>
    <x v="2"/>
    <x v="8"/>
    <x v="9"/>
    <n v="147.4"/>
    <n v="204.6"/>
    <n v="171.2"/>
    <n v="158.69999999999999"/>
    <n v="190.6"/>
    <n v="155.69999999999999"/>
    <n v="185.3"/>
    <n v="165.2"/>
    <n v="121.9"/>
    <n v="169.3"/>
    <n v="163.19999999999999"/>
    <n v="174.7"/>
    <n v="167.7"/>
    <n v="2007.8000000000002"/>
    <n v="192.7"/>
    <n v="165.7"/>
    <n v="156.30000000000001"/>
    <n v="164.3"/>
    <n v="322"/>
    <n v="163.6"/>
    <n v="164.2"/>
    <n v="158.4"/>
    <n v="169.1"/>
    <n v="155.69999999999999"/>
    <n v="158.6"/>
    <n v="163.9"/>
    <n v="160.80000000000001"/>
    <n v="161"/>
    <n v="966.5"/>
    <n v="165.5"/>
  </r>
  <r>
    <x v="0"/>
    <x v="8"/>
    <x v="11"/>
    <n v="146.9"/>
    <n v="199.8"/>
    <n v="171.5"/>
    <n v="159.1"/>
    <n v="198.4"/>
    <n v="153.19999999999999"/>
    <n v="183.9"/>
    <n v="165.4"/>
    <n v="122.1"/>
    <n v="170.8"/>
    <n v="169.1"/>
    <n v="174.3"/>
    <n v="167.5"/>
    <n v="2014.5"/>
    <n v="191.4"/>
    <n v="170.4"/>
    <n v="166"/>
    <n v="169.8"/>
    <n v="336.4"/>
    <n v="161.4"/>
    <n v="165.3"/>
    <n v="162.9"/>
    <n v="173.4"/>
    <n v="158.9"/>
    <n v="163.80000000000001"/>
    <n v="169.3"/>
    <n v="162.4"/>
    <n v="165.2"/>
    <n v="990.69999999999993"/>
    <n v="167.6"/>
  </r>
  <r>
    <x v="1"/>
    <x v="8"/>
    <x v="11"/>
    <n v="151"/>
    <n v="204.9"/>
    <n v="175.4"/>
    <n v="159.6"/>
    <n v="175.8"/>
    <n v="160.30000000000001"/>
    <n v="229.1"/>
    <n v="165.1"/>
    <n v="123.1"/>
    <n v="167.2"/>
    <n v="156.1"/>
    <n v="176.8"/>
    <n v="173.5"/>
    <n v="2044.3999999999996"/>
    <n v="197"/>
    <n v="162.30000000000001"/>
    <n v="145.30000000000001"/>
    <n v="159.69999999999999"/>
    <n v="307.60000000000002"/>
    <n v="164.2"/>
    <n v="161.6"/>
    <n v="155.19999999999999"/>
    <n v="164.2"/>
    <n v="151.19999999999999"/>
    <n v="156.69999999999999"/>
    <n v="160.80000000000001"/>
    <n v="161.80000000000001"/>
    <n v="157.30000000000001"/>
    <n v="949.89999999999986"/>
    <n v="165.6"/>
  </r>
  <r>
    <x v="2"/>
    <x v="8"/>
    <x v="11"/>
    <n v="148.19999999999999"/>
    <n v="201.6"/>
    <n v="173"/>
    <n v="159.30000000000001"/>
    <n v="190.1"/>
    <n v="156.5"/>
    <n v="199.2"/>
    <n v="165.3"/>
    <n v="122.4"/>
    <n v="169.6"/>
    <n v="163.69999999999999"/>
    <n v="175.5"/>
    <n v="169.7"/>
    <n v="2024.3999999999999"/>
    <n v="192.9"/>
    <n v="167.2"/>
    <n v="157.4"/>
    <n v="165.8"/>
    <n v="324.60000000000002"/>
    <n v="164.2"/>
    <n v="163.9"/>
    <n v="159.30000000000001"/>
    <n v="169.9"/>
    <n v="154.80000000000001"/>
    <n v="159.80000000000001"/>
    <n v="164.3"/>
    <n v="162.19999999999999"/>
    <n v="161.4"/>
    <n v="970.30000000000018"/>
    <n v="166.7"/>
  </r>
  <r>
    <x v="0"/>
    <x v="8"/>
    <x v="12"/>
    <n v="147.4"/>
    <n v="197"/>
    <n v="176.5"/>
    <n v="159.80000000000001"/>
    <n v="195.8"/>
    <n v="152"/>
    <n v="172.3"/>
    <n v="164.5"/>
    <n v="120.6"/>
    <n v="171.7"/>
    <n v="169.7"/>
    <n v="175.1"/>
    <n v="165.8"/>
    <n v="2002.3999999999999"/>
    <n v="190.8"/>
    <n v="171.8"/>
    <n v="167.3"/>
    <n v="171.2"/>
    <n v="339.1"/>
    <n v="161.4"/>
    <n v="165.6"/>
    <n v="163.9"/>
    <n v="174"/>
    <n v="160.1"/>
    <n v="164.5"/>
    <n v="169.7"/>
    <n v="162.80000000000001"/>
    <n v="166"/>
    <n v="995"/>
    <n v="167"/>
  </r>
  <r>
    <x v="1"/>
    <x v="8"/>
    <x v="12"/>
    <n v="151.6"/>
    <n v="202.2"/>
    <n v="180"/>
    <n v="160"/>
    <n v="173.5"/>
    <n v="158.30000000000001"/>
    <n v="219.5"/>
    <n v="164.2"/>
    <n v="121.9"/>
    <n v="168.2"/>
    <n v="156.5"/>
    <n v="178.2"/>
    <n v="172.2"/>
    <n v="2034.1000000000001"/>
    <n v="196.8"/>
    <n v="163.30000000000001"/>
    <n v="146.69999999999999"/>
    <n v="160.69999999999999"/>
    <n v="310"/>
    <n v="163.4"/>
    <n v="161.69999999999999"/>
    <n v="156"/>
    <n v="165.1"/>
    <n v="151.80000000000001"/>
    <n v="157.6"/>
    <n v="160.6"/>
    <n v="162.4"/>
    <n v="157.80000000000001"/>
    <n v="953.5"/>
    <n v="165.2"/>
  </r>
  <r>
    <x v="2"/>
    <x v="8"/>
    <x v="12"/>
    <n v="148.69999999999999"/>
    <n v="198.8"/>
    <n v="177.9"/>
    <n v="159.9"/>
    <n v="187.6"/>
    <n v="154.9"/>
    <n v="188.3"/>
    <n v="164.4"/>
    <n v="121"/>
    <n v="170.5"/>
    <n v="164.2"/>
    <n v="176.5"/>
    <n v="168.2"/>
    <n v="2012.7"/>
    <n v="192.4"/>
    <n v="168.5"/>
    <n v="158.69999999999999"/>
    <n v="167"/>
    <n v="327.2"/>
    <n v="163.4"/>
    <n v="164.1"/>
    <n v="160.19999999999999"/>
    <n v="170.6"/>
    <n v="155.69999999999999"/>
    <n v="160.6"/>
    <n v="164.4"/>
    <n v="162.6"/>
    <n v="162"/>
    <n v="974.09999999999991"/>
    <n v="166.2"/>
  </r>
  <r>
    <x v="0"/>
    <x v="9"/>
    <x v="0"/>
    <n v="148.30000000000001"/>
    <n v="196.9"/>
    <n v="178"/>
    <n v="160.5"/>
    <n v="192.6"/>
    <n v="151.19999999999999"/>
    <n v="159.19999999999999"/>
    <n v="164"/>
    <n v="119.3"/>
    <n v="173.3"/>
    <n v="169.8"/>
    <n v="175.8"/>
    <n v="164.1"/>
    <n v="1988.8999999999999"/>
    <n v="190.7"/>
    <n v="173.2"/>
    <n v="169.3"/>
    <n v="172.7"/>
    <n v="342.5"/>
    <n v="168"/>
    <n v="165.8"/>
    <n v="164.9"/>
    <n v="174.7"/>
    <n v="160.80000000000001"/>
    <n v="164.9"/>
    <n v="169.9"/>
    <n v="163.19999999999999"/>
    <n v="166.6"/>
    <n v="998.40000000000009"/>
    <n v="166.4"/>
  </r>
  <r>
    <x v="1"/>
    <x v="9"/>
    <x v="0"/>
    <n v="152.19999999999999"/>
    <n v="202.1"/>
    <n v="180.1"/>
    <n v="160.4"/>
    <n v="171"/>
    <n v="156.5"/>
    <n v="203.6"/>
    <n v="163.80000000000001"/>
    <n v="121.3"/>
    <n v="169.8"/>
    <n v="156.6"/>
    <n v="179"/>
    <n v="170.3"/>
    <n v="2016.3999999999996"/>
    <n v="196.4"/>
    <n v="164.7"/>
    <n v="148.5"/>
    <n v="162.19999999999999"/>
    <n v="313.2"/>
    <n v="164.5"/>
    <n v="161.6"/>
    <n v="156.80000000000001"/>
    <n v="166.1"/>
    <n v="152.69999999999999"/>
    <n v="158.4"/>
    <n v="161"/>
    <n v="162.80000000000001"/>
    <n v="158.6"/>
    <n v="957.8"/>
    <n v="165"/>
  </r>
  <r>
    <x v="2"/>
    <x v="9"/>
    <x v="0"/>
    <n v="149.5"/>
    <n v="198.7"/>
    <n v="178.8"/>
    <n v="160.5"/>
    <n v="184.7"/>
    <n v="153.69999999999999"/>
    <n v="174.3"/>
    <n v="163.9"/>
    <n v="120"/>
    <n v="172.1"/>
    <n v="164.3"/>
    <n v="177.3"/>
    <n v="166.4"/>
    <n v="1997.8"/>
    <n v="192.2"/>
    <n v="169.9"/>
    <n v="160.69999999999999"/>
    <n v="168.5"/>
    <n v="330.6"/>
    <n v="164.5"/>
    <n v="164.2"/>
    <n v="161.1"/>
    <n v="171.4"/>
    <n v="156.5"/>
    <n v="161.19999999999999"/>
    <n v="164.7"/>
    <n v="163"/>
    <n v="162.69999999999999"/>
    <n v="977.90000000000009"/>
    <n v="165.7"/>
  </r>
  <r>
    <x v="0"/>
    <x v="9"/>
    <x v="1"/>
    <n v="148.80000000000001"/>
    <n v="198.1"/>
    <n v="175.5"/>
    <n v="160.69999999999999"/>
    <n v="192.6"/>
    <n v="151.4"/>
    <n v="155.19999999999999"/>
    <n v="163.9"/>
    <n v="118.1"/>
    <n v="175.4"/>
    <n v="170.5"/>
    <n v="176.3"/>
    <n v="163.9"/>
    <n v="1986.5"/>
    <n v="191.5"/>
    <n v="174.1"/>
    <n v="171"/>
    <n v="173.7"/>
    <n v="345.1"/>
    <n v="168"/>
    <n v="167.4"/>
    <n v="165.7"/>
    <n v="175.3"/>
    <n v="161.19999999999999"/>
    <n v="165.5"/>
    <n v="170.3"/>
    <n v="164.5"/>
    <n v="167.3"/>
    <n v="1002.5"/>
    <n v="166.7"/>
  </r>
  <r>
    <x v="1"/>
    <x v="9"/>
    <x v="1"/>
    <n v="152.5"/>
    <n v="205.2"/>
    <n v="176.4"/>
    <n v="160.6"/>
    <n v="171.5"/>
    <n v="156.4"/>
    <n v="198"/>
    <n v="163.19999999999999"/>
    <n v="120.6"/>
    <n v="172.2"/>
    <n v="156.69999999999999"/>
    <n v="180"/>
    <n v="170.2"/>
    <n v="2013.3"/>
    <n v="196.5"/>
    <n v="165.7"/>
    <n v="150.4"/>
    <n v="163.4"/>
    <n v="316.10000000000002"/>
    <n v="165.5"/>
    <n v="163"/>
    <n v="157.4"/>
    <n v="167.2"/>
    <n v="153.1"/>
    <n v="159.5"/>
    <n v="162"/>
    <n v="164.2"/>
    <n v="159.4"/>
    <n v="963.40000000000009"/>
    <n v="165.5"/>
  </r>
  <r>
    <x v="2"/>
    <x v="9"/>
    <x v="1"/>
    <n v="150"/>
    <n v="200.6"/>
    <n v="175.8"/>
    <n v="160.69999999999999"/>
    <n v="184.9"/>
    <n v="153.69999999999999"/>
    <n v="169.7"/>
    <n v="163.69999999999999"/>
    <n v="118.9"/>
    <n v="174.3"/>
    <n v="164.7"/>
    <n v="178"/>
    <n v="166.2"/>
    <n v="1995.0000000000002"/>
    <n v="192.8"/>
    <n v="170.8"/>
    <n v="162.4"/>
    <n v="169.6"/>
    <n v="333.20000000000005"/>
    <n v="165.5"/>
    <n v="165.7"/>
    <n v="161.80000000000001"/>
    <n v="172.2"/>
    <n v="156.9"/>
    <n v="162.1"/>
    <n v="165.4"/>
    <n v="164.4"/>
    <n v="163.5"/>
    <n v="982.8"/>
    <n v="166.1"/>
  </r>
  <r>
    <x v="0"/>
    <x v="9"/>
    <x v="2"/>
    <n v="150.19999999999999"/>
    <n v="208"/>
    <n v="167.9"/>
    <n v="162"/>
    <n v="203.1"/>
    <n v="155.9"/>
    <n v="155.80000000000001"/>
    <n v="164.2"/>
    <n v="118.1"/>
    <n v="178.7"/>
    <n v="171.2"/>
    <n v="177.4"/>
    <n v="166.6"/>
    <n v="2012.5000000000002"/>
    <n v="192.3"/>
    <n v="175.4"/>
    <n v="173.2"/>
    <n v="175.1"/>
    <n v="348.6"/>
    <n v="168"/>
    <n v="168.9"/>
    <n v="166.5"/>
    <n v="176"/>
    <n v="162"/>
    <n v="166.6"/>
    <n v="170.6"/>
    <n v="167.4"/>
    <n v="168.3"/>
    <n v="1009.1"/>
    <n v="168.7"/>
  </r>
  <r>
    <x v="1"/>
    <x v="9"/>
    <x v="2"/>
    <n v="153.69999999999999"/>
    <n v="215.8"/>
    <n v="167.7"/>
    <n v="162.6"/>
    <n v="180"/>
    <n v="159.6"/>
    <n v="188.4"/>
    <n v="163.4"/>
    <n v="120.3"/>
    <n v="174.7"/>
    <n v="157.1"/>
    <n v="181.5"/>
    <n v="171.5"/>
    <n v="2024.8000000000002"/>
    <n v="197.5"/>
    <n v="167.1"/>
    <n v="152.6"/>
    <n v="164.9"/>
    <n v="319.7"/>
    <n v="165.3"/>
    <n v="164.5"/>
    <n v="158.6"/>
    <n v="168.2"/>
    <n v="154.19999999999999"/>
    <n v="160.80000000000001"/>
    <n v="162.69999999999999"/>
    <n v="166.8"/>
    <n v="160.6"/>
    <n v="971.3"/>
    <n v="166.5"/>
  </r>
  <r>
    <x v="2"/>
    <x v="9"/>
    <x v="2"/>
    <n v="151.30000000000001"/>
    <n v="210.7"/>
    <n v="167.8"/>
    <n v="162.19999999999999"/>
    <n v="194.6"/>
    <n v="157.6"/>
    <n v="166.9"/>
    <n v="163.9"/>
    <n v="118.8"/>
    <n v="177.4"/>
    <n v="165.3"/>
    <n v="179.3"/>
    <n v="168.4"/>
    <n v="2015.8000000000002"/>
    <n v="193.7"/>
    <n v="172.1"/>
    <n v="164.6"/>
    <n v="171.1"/>
    <n v="336.7"/>
    <n v="165.3"/>
    <n v="167.2"/>
    <n v="162.80000000000001"/>
    <n v="173"/>
    <n v="157.9"/>
    <n v="163.30000000000001"/>
    <n v="166"/>
    <n v="167.2"/>
    <n v="164.6"/>
    <n v="990.2"/>
    <n v="167.7"/>
  </r>
  <r>
    <x v="0"/>
    <x v="9"/>
    <x v="3"/>
    <n v="151.80000000000001"/>
    <n v="209.7"/>
    <n v="164.5"/>
    <n v="163.80000000000001"/>
    <n v="207.4"/>
    <n v="169.7"/>
    <n v="153.6"/>
    <n v="165.1"/>
    <n v="118.2"/>
    <n v="182.9"/>
    <n v="172.4"/>
    <n v="178.9"/>
    <n v="168.6"/>
    <n v="2038"/>
    <n v="192.8"/>
    <n v="177.5"/>
    <n v="175.1"/>
    <n v="177.1"/>
    <n v="352.6"/>
    <n v="168"/>
    <n v="173.3"/>
    <n v="167.7"/>
    <n v="177"/>
    <n v="166.2"/>
    <n v="167.2"/>
    <n v="170.9"/>
    <n v="169"/>
    <n v="170.2"/>
    <n v="1017.9999999999999"/>
    <n v="170.8"/>
  </r>
  <r>
    <x v="1"/>
    <x v="9"/>
    <x v="3"/>
    <n v="155.4"/>
    <n v="215.8"/>
    <n v="164.6"/>
    <n v="164.2"/>
    <n v="186"/>
    <n v="175.9"/>
    <n v="190.7"/>
    <n v="164"/>
    <n v="120.5"/>
    <n v="178"/>
    <n v="157.5"/>
    <n v="183.3"/>
    <n v="174.5"/>
    <n v="2055.9"/>
    <n v="197.1"/>
    <n v="168.4"/>
    <n v="154.5"/>
    <n v="166.3"/>
    <n v="322.89999999999998"/>
    <n v="167"/>
    <n v="170.5"/>
    <n v="159.80000000000001"/>
    <n v="169"/>
    <n v="159.30000000000001"/>
    <n v="162.19999999999999"/>
    <n v="164"/>
    <n v="168.4"/>
    <n v="163.1"/>
    <n v="982.69999999999993"/>
    <n v="169.2"/>
  </r>
  <r>
    <x v="2"/>
    <x v="9"/>
    <x v="3"/>
    <n v="152.9"/>
    <n v="211.8"/>
    <n v="164.5"/>
    <n v="163.9"/>
    <n v="199.5"/>
    <n v="172.6"/>
    <n v="166.2"/>
    <n v="164.7"/>
    <n v="119"/>
    <n v="181.3"/>
    <n v="166.2"/>
    <n v="180.9"/>
    <n v="170.8"/>
    <n v="2043.5000000000002"/>
    <n v="193.9"/>
    <n v="173.9"/>
    <n v="166.5"/>
    <n v="172.8"/>
    <n v="340.4"/>
    <n v="167"/>
    <n v="172.2"/>
    <n v="164"/>
    <n v="174"/>
    <n v="162.6"/>
    <n v="164.4"/>
    <n v="166.9"/>
    <n v="168.8"/>
    <n v="166.8"/>
    <n v="1000.7"/>
    <n v="170.1"/>
  </r>
  <r>
    <x v="0"/>
    <x v="9"/>
    <x v="4"/>
    <n v="152.9"/>
    <n v="214.7"/>
    <n v="161.4"/>
    <n v="164.6"/>
    <n v="209.9"/>
    <n v="168"/>
    <n v="160.4"/>
    <n v="165"/>
    <n v="118.9"/>
    <n v="186.6"/>
    <n v="173.2"/>
    <n v="180.4"/>
    <n v="170.8"/>
    <n v="2056"/>
    <n v="192.9"/>
    <n v="179.3"/>
    <n v="177.2"/>
    <n v="179"/>
    <n v="356.5"/>
    <n v="168"/>
    <n v="175.3"/>
    <n v="168.9"/>
    <n v="177.7"/>
    <n v="167.1"/>
    <n v="167.6"/>
    <n v="171.8"/>
    <n v="168.5"/>
    <n v="170.9"/>
    <n v="1021.6000000000001"/>
    <n v="172.5"/>
  </r>
  <r>
    <x v="1"/>
    <x v="9"/>
    <x v="4"/>
    <n v="156.69999999999999"/>
    <n v="221.2"/>
    <n v="164.1"/>
    <n v="165.4"/>
    <n v="189.5"/>
    <n v="174.5"/>
    <n v="203.2"/>
    <n v="164.1"/>
    <n v="121.2"/>
    <n v="181.4"/>
    <n v="158.5"/>
    <n v="184.9"/>
    <n v="177.5"/>
    <n v="2084.7000000000003"/>
    <n v="197.5"/>
    <n v="170"/>
    <n v="155.9"/>
    <n v="167.8"/>
    <n v="325.89999999999998"/>
    <n v="167.5"/>
    <n v="173.5"/>
    <n v="161.1"/>
    <n v="170.1"/>
    <n v="159.4"/>
    <n v="163.19999999999999"/>
    <n v="165.2"/>
    <n v="168.2"/>
    <n v="163.80000000000001"/>
    <n v="987.2"/>
    <n v="170.8"/>
  </r>
  <r>
    <x v="2"/>
    <x v="9"/>
    <x v="4"/>
    <n v="154.1"/>
    <n v="217"/>
    <n v="162.4"/>
    <n v="164.9"/>
    <n v="202.4"/>
    <n v="171"/>
    <n v="174.9"/>
    <n v="164.7"/>
    <n v="119.7"/>
    <n v="184.9"/>
    <n v="167.1"/>
    <n v="182.5"/>
    <n v="173.3"/>
    <n v="2065.6000000000004"/>
    <n v="194.1"/>
    <n v="175.6"/>
    <n v="168.4"/>
    <n v="174.6"/>
    <n v="344"/>
    <n v="167.5"/>
    <n v="174.6"/>
    <n v="165.2"/>
    <n v="174.8"/>
    <n v="163"/>
    <n v="165.1"/>
    <n v="167.9"/>
    <n v="168.4"/>
    <n v="167.5"/>
    <n v="1004.4"/>
    <n v="171.7"/>
  </r>
  <r>
    <x v="0"/>
    <x v="9"/>
    <x v="5"/>
    <n v="153.80000000000001"/>
    <n v="217.2"/>
    <n v="169.6"/>
    <n v="165.4"/>
    <n v="208.1"/>
    <n v="165.8"/>
    <n v="167.3"/>
    <n v="164.6"/>
    <n v="119.1"/>
    <n v="188.9"/>
    <n v="174.2"/>
    <n v="181.9"/>
    <n v="172.4"/>
    <n v="2075.9"/>
    <n v="192.9"/>
    <n v="180.7"/>
    <n v="178.7"/>
    <n v="180.4"/>
    <n v="359.4"/>
    <n v="168"/>
    <n v="176.7"/>
    <n v="170.3"/>
    <n v="178.2"/>
    <n v="165.5"/>
    <n v="168"/>
    <n v="172.6"/>
    <n v="169.5"/>
    <n v="171"/>
    <n v="1024.0999999999999"/>
    <n v="173.6"/>
  </r>
  <r>
    <x v="1"/>
    <x v="9"/>
    <x v="5"/>
    <n v="157.5"/>
    <n v="223.4"/>
    <n v="172.8"/>
    <n v="166.4"/>
    <n v="188.6"/>
    <n v="174.1"/>
    <n v="211.5"/>
    <n v="163.6"/>
    <n v="121.4"/>
    <n v="183.5"/>
    <n v="159.1"/>
    <n v="186.3"/>
    <n v="179.3"/>
    <n v="2108.1999999999998"/>
    <n v="198.3"/>
    <n v="171.6"/>
    <n v="157.4"/>
    <n v="169.4"/>
    <n v="329"/>
    <n v="166.8"/>
    <n v="174.9"/>
    <n v="162.1"/>
    <n v="170.9"/>
    <n v="157.19999999999999"/>
    <n v="164.1"/>
    <n v="166.5"/>
    <n v="169.2"/>
    <n v="163.80000000000001"/>
    <n v="990"/>
    <n v="171.4"/>
  </r>
  <r>
    <x v="2"/>
    <x v="9"/>
    <x v="5"/>
    <n v="155"/>
    <n v="219.4"/>
    <n v="170.8"/>
    <n v="165.8"/>
    <n v="200.9"/>
    <n v="169.7"/>
    <n v="182.3"/>
    <n v="164.3"/>
    <n v="119.9"/>
    <n v="187.1"/>
    <n v="167.9"/>
    <n v="183.9"/>
    <n v="174.9"/>
    <n v="2087"/>
    <n v="194.3"/>
    <n v="177.1"/>
    <n v="169.9"/>
    <n v="176"/>
    <n v="347"/>
    <n v="166.8"/>
    <n v="176"/>
    <n v="166.4"/>
    <n v="175.4"/>
    <n v="161.1"/>
    <n v="165.8"/>
    <n v="169"/>
    <n v="169.4"/>
    <n v="167.5"/>
    <n v="1007.1"/>
    <n v="172.6"/>
  </r>
  <r>
    <x v="0"/>
    <x v="9"/>
    <x v="6"/>
    <n v="155.19999999999999"/>
    <n v="210.8"/>
    <n v="174.3"/>
    <n v="166.3"/>
    <n v="202.2"/>
    <n v="169.6"/>
    <n v="168.6"/>
    <n v="164.4"/>
    <n v="119.2"/>
    <n v="191.8"/>
    <n v="174.5"/>
    <n v="183.1"/>
    <n v="172.5"/>
    <n v="2080"/>
    <n v="193.2"/>
    <n v="182"/>
    <n v="180.3"/>
    <n v="181.7"/>
    <n v="362.3"/>
    <n v="168"/>
    <n v="179.6"/>
    <n v="171.3"/>
    <n v="178.8"/>
    <n v="166.3"/>
    <n v="168.6"/>
    <n v="174.7"/>
    <n v="169.7"/>
    <n v="171.8"/>
    <n v="1029.4000000000001"/>
    <n v="174.3"/>
  </r>
  <r>
    <x v="1"/>
    <x v="9"/>
    <x v="6"/>
    <n v="159.30000000000001"/>
    <n v="217.1"/>
    <n v="176.6"/>
    <n v="167.1"/>
    <n v="184.8"/>
    <n v="179.5"/>
    <n v="208.5"/>
    <n v="164"/>
    <n v="121.5"/>
    <n v="186.3"/>
    <n v="159.80000000000001"/>
    <n v="187.7"/>
    <n v="179.4"/>
    <n v="2112.1999999999998"/>
    <n v="198.6"/>
    <n v="172.7"/>
    <n v="158.69999999999999"/>
    <n v="170.6"/>
    <n v="331.4"/>
    <n v="167.8"/>
    <n v="179.5"/>
    <n v="163.1"/>
    <n v="171.7"/>
    <n v="157.4"/>
    <n v="164.6"/>
    <n v="169.1"/>
    <n v="169.8"/>
    <n v="164.7"/>
    <n v="995.7"/>
    <n v="172.3"/>
  </r>
  <r>
    <x v="2"/>
    <x v="9"/>
    <x v="6"/>
    <n v="156.5"/>
    <n v="213"/>
    <n v="175.2"/>
    <n v="166.6"/>
    <n v="195.8"/>
    <n v="174.2"/>
    <n v="182.1"/>
    <n v="164.3"/>
    <n v="120"/>
    <n v="190"/>
    <n v="168.4"/>
    <n v="185.2"/>
    <n v="175"/>
    <n v="2091.3000000000002"/>
    <n v="194.6"/>
    <n v="178.3"/>
    <n v="171.3"/>
    <n v="177.3"/>
    <n v="349.6"/>
    <n v="167.8"/>
    <n v="179.6"/>
    <n v="167.4"/>
    <n v="176.1"/>
    <n v="161.6"/>
    <n v="166.3"/>
    <n v="171.4"/>
    <n v="169.7"/>
    <n v="168.4"/>
    <n v="1012.5"/>
    <n v="173.4"/>
  </r>
  <r>
    <x v="0"/>
    <x v="9"/>
    <x v="7"/>
    <n v="159.5"/>
    <n v="204.1"/>
    <n v="168.3"/>
    <n v="167.9"/>
    <n v="198.1"/>
    <n v="169.2"/>
    <n v="173.1"/>
    <n v="167.1"/>
    <n v="120.2"/>
    <n v="195.6"/>
    <n v="174.8"/>
    <n v="184"/>
    <n v="173.9"/>
    <n v="2081.8999999999996"/>
    <n v="193.7"/>
    <n v="183.2"/>
    <n v="181.7"/>
    <n v="183"/>
    <n v="364.9"/>
    <n v="168"/>
    <n v="179.1"/>
    <n v="172.3"/>
    <n v="179.4"/>
    <n v="166.6"/>
    <n v="169.3"/>
    <n v="175.7"/>
    <n v="171.1"/>
    <n v="172.6"/>
    <n v="1034.4000000000001"/>
    <n v="175.3"/>
  </r>
  <r>
    <x v="1"/>
    <x v="9"/>
    <x v="7"/>
    <n v="162.1"/>
    <n v="210.9"/>
    <n v="170.6"/>
    <n v="168.4"/>
    <n v="182.5"/>
    <n v="177.1"/>
    <n v="213.1"/>
    <n v="167.3"/>
    <n v="122.2"/>
    <n v="189.7"/>
    <n v="160.5"/>
    <n v="188.9"/>
    <n v="180.4"/>
    <n v="2113.2999999999997"/>
    <n v="198.7"/>
    <n v="173.7"/>
    <n v="160"/>
    <n v="171.6"/>
    <n v="333.7"/>
    <n v="169"/>
    <n v="178.4"/>
    <n v="164.2"/>
    <n v="172.6"/>
    <n v="157.69999999999999"/>
    <n v="165.1"/>
    <n v="169.9"/>
    <n v="171.4"/>
    <n v="165.4"/>
    <n v="1000.8999999999999"/>
    <n v="173.1"/>
  </r>
  <r>
    <x v="2"/>
    <x v="9"/>
    <x v="7"/>
    <n v="160.30000000000001"/>
    <n v="206.5"/>
    <n v="169.2"/>
    <n v="168.1"/>
    <n v="192.4"/>
    <n v="172.9"/>
    <n v="186.7"/>
    <n v="167.2"/>
    <n v="120.9"/>
    <n v="193.6"/>
    <n v="168.8"/>
    <n v="186.3"/>
    <n v="176.3"/>
    <n v="2092.9"/>
    <n v="195"/>
    <n v="179.5"/>
    <n v="172.7"/>
    <n v="178.5"/>
    <n v="352.2"/>
    <n v="169"/>
    <n v="178.8"/>
    <n v="168.5"/>
    <n v="176.8"/>
    <n v="161.9"/>
    <n v="166.9"/>
    <n v="172.3"/>
    <n v="171.2"/>
    <n v="169.1"/>
    <n v="1017.6000000000001"/>
    <n v="174.3"/>
  </r>
  <r>
    <x v="0"/>
    <x v="9"/>
    <x v="8"/>
    <n v="162.9"/>
    <n v="206.7"/>
    <n v="169"/>
    <n v="169.5"/>
    <n v="194.1"/>
    <n v="164.1"/>
    <n v="176.9"/>
    <n v="169"/>
    <n v="120.8"/>
    <n v="199.1"/>
    <n v="175.4"/>
    <n v="184.8"/>
    <n v="175.5"/>
    <n v="2092.3000000000002"/>
    <n v="194.5"/>
    <n v="184.7"/>
    <n v="183.3"/>
    <n v="184.5"/>
    <n v="368"/>
    <n v="168"/>
    <n v="179.7"/>
    <n v="173.6"/>
    <n v="180.2"/>
    <n v="166.9"/>
    <n v="170"/>
    <n v="176.2"/>
    <n v="170.8"/>
    <n v="173.1"/>
    <n v="1037.6999999999998"/>
    <n v="176.4"/>
  </r>
  <r>
    <x v="1"/>
    <x v="9"/>
    <x v="8"/>
    <n v="164.9"/>
    <n v="213.7"/>
    <n v="170.9"/>
    <n v="170.1"/>
    <n v="179.3"/>
    <n v="167.5"/>
    <n v="220.8"/>
    <n v="169.2"/>
    <n v="123.1"/>
    <n v="193.6"/>
    <n v="161.1"/>
    <n v="190.4"/>
    <n v="181.8"/>
    <n v="2124.6"/>
    <n v="199.7"/>
    <n v="175"/>
    <n v="161.69999999999999"/>
    <n v="173"/>
    <n v="336.7"/>
    <n v="169.5"/>
    <n v="179.2"/>
    <n v="165"/>
    <n v="173.8"/>
    <n v="158.19999999999999"/>
    <n v="165.8"/>
    <n v="170.9"/>
    <n v="171.1"/>
    <n v="166.1"/>
    <n v="1004.8"/>
    <n v="174.1"/>
  </r>
  <r>
    <x v="2"/>
    <x v="9"/>
    <x v="8"/>
    <n v="163.5"/>
    <n v="209.2"/>
    <n v="169.7"/>
    <n v="169.7"/>
    <n v="188.7"/>
    <n v="165.7"/>
    <n v="191.8"/>
    <n v="169.1"/>
    <n v="121.6"/>
    <n v="197.3"/>
    <n v="169.4"/>
    <n v="187.4"/>
    <n v="177.8"/>
    <n v="2103.1"/>
    <n v="195.9"/>
    <n v="180.9"/>
    <n v="174.3"/>
    <n v="179.9"/>
    <n v="355.20000000000005"/>
    <n v="169.5"/>
    <n v="179.5"/>
    <n v="169.5"/>
    <n v="177.8"/>
    <n v="162.30000000000001"/>
    <n v="167.6"/>
    <n v="173.1"/>
    <n v="170.9"/>
    <n v="169.7"/>
    <n v="1021.2"/>
    <n v="175.3"/>
  </r>
  <r>
    <x v="0"/>
    <x v="9"/>
    <x v="9"/>
    <n v="164.7"/>
    <n v="208.8"/>
    <n v="170.3"/>
    <n v="170.9"/>
    <n v="191.6"/>
    <n v="162.19999999999999"/>
    <n v="184.8"/>
    <n v="169.7"/>
    <n v="121.1"/>
    <n v="201.6"/>
    <n v="175.8"/>
    <n v="185.6"/>
    <n v="177.4"/>
    <n v="2107.1"/>
    <n v="194.9"/>
    <n v="186.1"/>
    <n v="184.4"/>
    <n v="185.9"/>
    <n v="370.5"/>
    <n v="168"/>
    <n v="180.8"/>
    <n v="174.4"/>
    <n v="181.2"/>
    <n v="167.4"/>
    <n v="170.6"/>
    <n v="176.5"/>
    <n v="172"/>
    <n v="173.9"/>
    <n v="1042.0999999999999"/>
    <n v="177.9"/>
  </r>
  <r>
    <x v="1"/>
    <x v="9"/>
    <x v="9"/>
    <n v="166.4"/>
    <n v="214.9"/>
    <n v="171.9"/>
    <n v="171"/>
    <n v="177.7"/>
    <n v="165.7"/>
    <n v="228.6"/>
    <n v="169.9"/>
    <n v="123.4"/>
    <n v="196.4"/>
    <n v="161.6"/>
    <n v="191.5"/>
    <n v="183.3"/>
    <n v="2139"/>
    <n v="200.1"/>
    <n v="175.5"/>
    <n v="162.6"/>
    <n v="173.6"/>
    <n v="338.1"/>
    <n v="171.2"/>
    <n v="180"/>
    <n v="166"/>
    <n v="174.7"/>
    <n v="158.80000000000001"/>
    <n v="166.3"/>
    <n v="171.2"/>
    <n v="172.3"/>
    <n v="166.8"/>
    <n v="1009.3"/>
    <n v="175.3"/>
  </r>
  <r>
    <x v="2"/>
    <x v="9"/>
    <x v="9"/>
    <n v="165.2"/>
    <n v="210.9"/>
    <n v="170.9"/>
    <n v="170.9"/>
    <n v="186.5"/>
    <n v="163.80000000000001"/>
    <n v="199.7"/>
    <n v="169.8"/>
    <n v="121.9"/>
    <n v="199.9"/>
    <n v="169.9"/>
    <n v="188.3"/>
    <n v="179.6"/>
    <n v="2117.7000000000003"/>
    <n v="196.3"/>
    <n v="181.9"/>
    <n v="175.3"/>
    <n v="181"/>
    <n v="357.20000000000005"/>
    <n v="171.2"/>
    <n v="180.5"/>
    <n v="170.4"/>
    <n v="178.7"/>
    <n v="162.9"/>
    <n v="168.2"/>
    <n v="173.4"/>
    <n v="172.1"/>
    <n v="170.5"/>
    <n v="1025.7"/>
    <n v="176.7"/>
  </r>
  <r>
    <x v="0"/>
    <x v="9"/>
    <x v="11"/>
    <n v="166.9"/>
    <n v="207.2"/>
    <n v="180.2"/>
    <n v="172.3"/>
    <n v="194"/>
    <n v="159.1"/>
    <n v="171.6"/>
    <n v="170.2"/>
    <n v="121.5"/>
    <n v="204.8"/>
    <n v="176.4"/>
    <n v="186.9"/>
    <n v="176.6"/>
    <n v="2111.1"/>
    <n v="195.5"/>
    <n v="187.2"/>
    <n v="185.2"/>
    <n v="186.9"/>
    <n v="372.4"/>
    <n v="168"/>
    <n v="181.9"/>
    <n v="175.5"/>
    <n v="182.3"/>
    <n v="167.5"/>
    <n v="170.8"/>
    <n v="176.9"/>
    <n v="173.4"/>
    <n v="174.6"/>
    <n v="1046.3999999999999"/>
    <n v="177.8"/>
  </r>
  <r>
    <x v="1"/>
    <x v="9"/>
    <x v="11"/>
    <n v="168.4"/>
    <n v="213.4"/>
    <n v="183.2"/>
    <n v="172.3"/>
    <n v="180"/>
    <n v="162.6"/>
    <n v="205.5"/>
    <n v="171"/>
    <n v="123.4"/>
    <n v="198.8"/>
    <n v="162.1"/>
    <n v="192.4"/>
    <n v="181.3"/>
    <n v="2133.1"/>
    <n v="200.6"/>
    <n v="176.7"/>
    <n v="163.5"/>
    <n v="174.7"/>
    <n v="340.2"/>
    <n v="171.8"/>
    <n v="180.3"/>
    <n v="166.9"/>
    <n v="175.8"/>
    <n v="158.9"/>
    <n v="166.7"/>
    <n v="171.5"/>
    <n v="173.8"/>
    <n v="167.4"/>
    <n v="1013.5999999999999"/>
    <n v="174.1"/>
  </r>
  <r>
    <x v="2"/>
    <x v="9"/>
    <x v="11"/>
    <n v="167.4"/>
    <n v="209.4"/>
    <n v="181.4"/>
    <n v="172.3"/>
    <n v="188.9"/>
    <n v="160.69999999999999"/>
    <n v="183.1"/>
    <n v="170.5"/>
    <n v="122.1"/>
    <n v="202.8"/>
    <n v="170.4"/>
    <n v="189.5"/>
    <n v="178.3"/>
    <n v="2118.5"/>
    <n v="196.9"/>
    <n v="183.1"/>
    <n v="176.2"/>
    <n v="182.1"/>
    <n v="359.29999999999995"/>
    <n v="171.8"/>
    <n v="181.3"/>
    <n v="171.4"/>
    <n v="179.8"/>
    <n v="163"/>
    <n v="168.5"/>
    <n v="173.7"/>
    <n v="173.6"/>
    <n v="171.1"/>
    <n v="1030"/>
    <n v="176.5"/>
  </r>
  <r>
    <x v="0"/>
    <x v="9"/>
    <x v="12"/>
    <n v="168.8"/>
    <n v="206.9"/>
    <n v="189.1"/>
    <n v="173.4"/>
    <n v="193.9"/>
    <n v="156.69999999999999"/>
    <n v="150.19999999999999"/>
    <n v="170.5"/>
    <n v="121.2"/>
    <n v="207.5"/>
    <n v="176.8"/>
    <n v="187.7"/>
    <n v="174.4"/>
    <n v="2102.6999999999998"/>
    <n v="195.9"/>
    <n v="188.1"/>
    <n v="185.9"/>
    <n v="187.8"/>
    <n v="374"/>
    <n v="168"/>
    <n v="182.8"/>
    <n v="176.4"/>
    <n v="183.5"/>
    <n v="167.8"/>
    <n v="171.2"/>
    <n v="177.3"/>
    <n v="175.7"/>
    <n v="175.5"/>
    <n v="1051.9000000000001"/>
    <n v="177.1"/>
  </r>
  <r>
    <x v="1"/>
    <x v="9"/>
    <x v="12"/>
    <n v="170.2"/>
    <n v="212.9"/>
    <n v="191.9"/>
    <n v="173.9"/>
    <n v="179.1"/>
    <n v="159.5"/>
    <n v="178.7"/>
    <n v="171.3"/>
    <n v="123.1"/>
    <n v="200.5"/>
    <n v="162.80000000000001"/>
    <n v="193.3"/>
    <n v="178.6"/>
    <n v="2117.1999999999998"/>
    <n v="201.1"/>
    <n v="177.7"/>
    <n v="164.5"/>
    <n v="175.7"/>
    <n v="342.2"/>
    <n v="170.7"/>
    <n v="180.6"/>
    <n v="167.3"/>
    <n v="177.2"/>
    <n v="159.4"/>
    <n v="167.1"/>
    <n v="171.8"/>
    <n v="176"/>
    <n v="168.2"/>
    <n v="1018.8"/>
    <n v="174.1"/>
  </r>
  <r>
    <x v="2"/>
    <x v="9"/>
    <x v="12"/>
    <n v="169.2"/>
    <n v="209"/>
    <n v="190.2"/>
    <n v="173.6"/>
    <n v="188.5"/>
    <n v="158"/>
    <n v="159.9"/>
    <n v="170.8"/>
    <n v="121.8"/>
    <n v="205.2"/>
    <n v="171"/>
    <n v="190.3"/>
    <n v="175.9"/>
    <n v="2107.5"/>
    <n v="197.3"/>
    <n v="184"/>
    <n v="177"/>
    <n v="183"/>
    <n v="361"/>
    <n v="170.7"/>
    <n v="182"/>
    <n v="172.1"/>
    <n v="181.1"/>
    <n v="163.4"/>
    <n v="168.9"/>
    <n v="174.1"/>
    <n v="175.8"/>
    <n v="172"/>
    <n v="1035.4000000000001"/>
    <n v="175.7"/>
  </r>
  <r>
    <x v="0"/>
    <x v="10"/>
    <x v="0"/>
    <n v="174"/>
    <n v="208.3"/>
    <n v="192.9"/>
    <n v="174.3"/>
    <n v="192.6"/>
    <n v="156.30000000000001"/>
    <n v="142.9"/>
    <n v="170.7"/>
    <n v="120.3"/>
    <n v="210.5"/>
    <n v="176.9"/>
    <n v="188.5"/>
    <n v="175"/>
    <n v="2108.2000000000003"/>
    <n v="196.9"/>
    <n v="189"/>
    <n v="186.3"/>
    <n v="188.6"/>
    <n v="375.3"/>
    <n v="174"/>
    <n v="183.2"/>
    <n v="177.2"/>
    <n v="184.7"/>
    <n v="168.2"/>
    <n v="171.8"/>
    <n v="177.8"/>
    <n v="178.4"/>
    <n v="176.5"/>
    <n v="1058.0999999999999"/>
    <n v="177.8"/>
  </r>
  <r>
    <x v="1"/>
    <x v="10"/>
    <x v="0"/>
    <n v="173.3"/>
    <n v="215.2"/>
    <n v="197"/>
    <n v="175.2"/>
    <n v="178"/>
    <n v="160.5"/>
    <n v="175.3"/>
    <n v="171.2"/>
    <n v="122.7"/>
    <n v="204.3"/>
    <n v="163.69999999999999"/>
    <n v="194.3"/>
    <n v="179.5"/>
    <n v="2130.7000000000003"/>
    <n v="201.6"/>
    <n v="178.7"/>
    <n v="165.3"/>
    <n v="176.6"/>
    <n v="344"/>
    <n v="172.1"/>
    <n v="180.1"/>
    <n v="168"/>
    <n v="178.5"/>
    <n v="159.5"/>
    <n v="167.8"/>
    <n v="171.8"/>
    <n v="178.8"/>
    <n v="168.9"/>
    <n v="1024.3999999999999"/>
    <n v="174.9"/>
  </r>
  <r>
    <x v="2"/>
    <x v="10"/>
    <x v="0"/>
    <n v="173.8"/>
    <n v="210.7"/>
    <n v="194.5"/>
    <n v="174.6"/>
    <n v="187.2"/>
    <n v="158.30000000000001"/>
    <n v="153.9"/>
    <n v="170.9"/>
    <n v="121.1"/>
    <n v="208.4"/>
    <n v="171.4"/>
    <n v="191.2"/>
    <n v="176.7"/>
    <n v="2116"/>
    <n v="198.2"/>
    <n v="184.9"/>
    <n v="177.6"/>
    <n v="183.8"/>
    <n v="362.5"/>
    <n v="172.1"/>
    <n v="182"/>
    <n v="172.9"/>
    <n v="182.3"/>
    <n v="163.6"/>
    <n v="169.5"/>
    <n v="174.3"/>
    <n v="178.6"/>
    <n v="172.8"/>
    <n v="1041.2"/>
    <n v="176.5"/>
  </r>
  <r>
    <x v="0"/>
    <x v="10"/>
    <x v="1"/>
    <n v="174.2"/>
    <n v="205.2"/>
    <n v="173.9"/>
    <n v="177"/>
    <n v="183.4"/>
    <n v="167.2"/>
    <n v="140.9"/>
    <n v="170.4"/>
    <n v="119.1"/>
    <n v="212.1"/>
    <n v="177.6"/>
    <n v="189.9"/>
    <n v="174.8"/>
    <n v="2090.8999999999996"/>
    <n v="198.3"/>
    <n v="190"/>
    <n v="187"/>
    <n v="189.6"/>
    <n v="377"/>
    <n v="174"/>
    <n v="181.6"/>
    <n v="178.6"/>
    <n v="186.6"/>
    <n v="169"/>
    <n v="172.8"/>
    <n v="178.5"/>
    <n v="180.7"/>
    <n v="177.9"/>
    <n v="1066.2"/>
    <n v="178"/>
  </r>
  <r>
    <x v="1"/>
    <x v="10"/>
    <x v="1"/>
    <n v="174.7"/>
    <n v="212.2"/>
    <n v="177.2"/>
    <n v="177.9"/>
    <n v="172.2"/>
    <n v="172.1"/>
    <n v="175.8"/>
    <n v="172.2"/>
    <n v="121.9"/>
    <n v="204.8"/>
    <n v="164.9"/>
    <n v="196.6"/>
    <n v="180.7"/>
    <n v="2122.5"/>
    <n v="202.7"/>
    <n v="180.3"/>
    <n v="167"/>
    <n v="178.2"/>
    <n v="347.3"/>
    <n v="173.5"/>
    <n v="182.8"/>
    <n v="169.2"/>
    <n v="180.8"/>
    <n v="159.80000000000001"/>
    <n v="168.4"/>
    <n v="172.5"/>
    <n v="181.4"/>
    <n v="170"/>
    <n v="1032.1000000000001"/>
    <n v="176.3"/>
  </r>
  <r>
    <x v="2"/>
    <x v="10"/>
    <x v="1"/>
    <n v="174.4"/>
    <n v="207.7"/>
    <n v="175.2"/>
    <n v="177.3"/>
    <n v="179.3"/>
    <n v="169.5"/>
    <n v="152.69999999999999"/>
    <n v="171"/>
    <n v="120"/>
    <n v="209.7"/>
    <n v="172.3"/>
    <n v="193"/>
    <n v="177"/>
    <n v="2102.1"/>
    <n v="199.5"/>
    <n v="186.2"/>
    <n v="178.7"/>
    <n v="185.1"/>
    <n v="364.9"/>
    <n v="173.5"/>
    <n v="182.1"/>
    <n v="174.2"/>
    <n v="184.4"/>
    <n v="164.2"/>
    <n v="170.3"/>
    <n v="175"/>
    <n v="181"/>
    <n v="174.1"/>
    <n v="1049.0999999999999"/>
    <n v="177.2"/>
  </r>
  <r>
    <x v="0"/>
    <x v="10"/>
    <x v="2"/>
    <n v="174.3"/>
    <n v="205.2"/>
    <n v="173.9"/>
    <n v="177"/>
    <n v="183.3"/>
    <n v="167.2"/>
    <n v="140.9"/>
    <n v="170.5"/>
    <n v="119.1"/>
    <n v="212.1"/>
    <n v="177.6"/>
    <n v="189.9"/>
    <n v="174.8"/>
    <n v="2091"/>
    <n v="198.4"/>
    <n v="190"/>
    <n v="187"/>
    <n v="189.6"/>
    <n v="377"/>
    <n v="174"/>
    <n v="181.4"/>
    <n v="178.6"/>
    <n v="186.6"/>
    <n v="169"/>
    <n v="172.8"/>
    <n v="178.5"/>
    <n v="180.7"/>
    <n v="177.9"/>
    <n v="1066.2"/>
    <n v="178"/>
  </r>
  <r>
    <x v="1"/>
    <x v="10"/>
    <x v="2"/>
    <n v="174.7"/>
    <n v="212.2"/>
    <n v="177.2"/>
    <n v="177.9"/>
    <n v="172.2"/>
    <n v="172.1"/>
    <n v="175.9"/>
    <n v="172.2"/>
    <n v="121.9"/>
    <n v="204.8"/>
    <n v="164.9"/>
    <n v="196.6"/>
    <n v="180.8"/>
    <n v="2122.6"/>
    <n v="202.7"/>
    <n v="180.2"/>
    <n v="167"/>
    <n v="178.2"/>
    <n v="347.2"/>
    <n v="173.5"/>
    <n v="182.6"/>
    <n v="169.2"/>
    <n v="180.8"/>
    <n v="159.80000000000001"/>
    <n v="168.4"/>
    <n v="172.5"/>
    <n v="181.5"/>
    <n v="170"/>
    <n v="1032.2"/>
    <n v="176.3"/>
  </r>
  <r>
    <x v="2"/>
    <x v="10"/>
    <x v="2"/>
    <n v="174.4"/>
    <n v="207.7"/>
    <n v="175.2"/>
    <n v="177.3"/>
    <n v="179.2"/>
    <n v="169.5"/>
    <n v="152.80000000000001"/>
    <n v="171.1"/>
    <n v="120"/>
    <n v="209.7"/>
    <n v="172.3"/>
    <n v="193"/>
    <n v="177"/>
    <n v="2102.1999999999998"/>
    <n v="199.5"/>
    <n v="186.1"/>
    <n v="178.7"/>
    <n v="185.1"/>
    <n v="364.79999999999995"/>
    <n v="173.5"/>
    <n v="181.9"/>
    <n v="174.2"/>
    <n v="184.4"/>
    <n v="164.2"/>
    <n v="170.3"/>
    <n v="175"/>
    <n v="181"/>
    <n v="174.1"/>
    <n v="1049.0999999999999"/>
    <n v="177.2"/>
  </r>
  <r>
    <x v="0"/>
    <x v="10"/>
    <x v="3"/>
    <n v="173.3"/>
    <n v="206.9"/>
    <n v="167.9"/>
    <n v="178.2"/>
    <n v="178.5"/>
    <n v="173.7"/>
    <n v="142.80000000000001"/>
    <n v="172.8"/>
    <n v="120.4"/>
    <n v="215.5"/>
    <n v="178.2"/>
    <n v="190.5"/>
    <n v="175.5"/>
    <n v="2098.6999999999998"/>
    <n v="199.5"/>
    <n v="190.7"/>
    <n v="187.3"/>
    <n v="190.2"/>
    <n v="378"/>
    <n v="174"/>
    <n v="181.5"/>
    <n v="179.1"/>
    <n v="187.2"/>
    <n v="169.4"/>
    <n v="173.2"/>
    <n v="179.4"/>
    <n v="183.8"/>
    <n v="178.9"/>
    <n v="1072.0999999999999"/>
    <n v="178.8"/>
  </r>
  <r>
    <x v="1"/>
    <x v="10"/>
    <x v="3"/>
    <n v="174.8"/>
    <n v="213.7"/>
    <n v="172.4"/>
    <n v="178.8"/>
    <n v="168.7"/>
    <n v="179.2"/>
    <n v="179.9"/>
    <n v="174.7"/>
    <n v="123.1"/>
    <n v="207.8"/>
    <n v="165.5"/>
    <n v="197"/>
    <n v="182.1"/>
    <n v="2135.6000000000004"/>
    <n v="203.5"/>
    <n v="181"/>
    <n v="167.7"/>
    <n v="178.9"/>
    <n v="348.7"/>
    <n v="175.2"/>
    <n v="182.1"/>
    <n v="169.6"/>
    <n v="181.5"/>
    <n v="160.1"/>
    <n v="168.8"/>
    <n v="174.2"/>
    <n v="184.4"/>
    <n v="170.9"/>
    <n v="1038.6000000000001"/>
    <n v="177.4"/>
  </r>
  <r>
    <x v="2"/>
    <x v="10"/>
    <x v="3"/>
    <n v="173.8"/>
    <n v="209.3"/>
    <n v="169.6"/>
    <n v="178.4"/>
    <n v="174.9"/>
    <n v="176.3"/>
    <n v="155.4"/>
    <n v="173.4"/>
    <n v="121.3"/>
    <n v="212.9"/>
    <n v="172.9"/>
    <n v="193.5"/>
    <n v="177.9"/>
    <n v="2111.7000000000003"/>
    <n v="200.6"/>
    <n v="186.9"/>
    <n v="179.2"/>
    <n v="185.7"/>
    <n v="366.1"/>
    <n v="175.2"/>
    <n v="181.7"/>
    <n v="174.6"/>
    <n v="185"/>
    <n v="164.5"/>
    <n v="170.7"/>
    <n v="176.4"/>
    <n v="184"/>
    <n v="175"/>
    <n v="1055.1999999999998"/>
    <n v="178.1"/>
  </r>
  <r>
    <x v="0"/>
    <x v="10"/>
    <x v="4"/>
    <n v="173.2"/>
    <n v="211.5"/>
    <n v="171"/>
    <n v="179.6"/>
    <n v="173.3"/>
    <n v="169"/>
    <n v="148.69999999999999"/>
    <n v="174.9"/>
    <n v="121.9"/>
    <n v="221"/>
    <n v="178.7"/>
    <n v="191.1"/>
    <n v="176.8"/>
    <n v="2113.9000000000005"/>
    <n v="199.9"/>
    <n v="191.2"/>
    <n v="187.9"/>
    <n v="190.8"/>
    <n v="379.1"/>
    <n v="174"/>
    <n v="182.5"/>
    <n v="179.8"/>
    <n v="187.8"/>
    <n v="169.7"/>
    <n v="173.8"/>
    <n v="180.3"/>
    <n v="184.9"/>
    <n v="179.5"/>
    <n v="1076.3"/>
    <n v="179.8"/>
  </r>
  <r>
    <x v="1"/>
    <x v="10"/>
    <x v="4"/>
    <n v="174.7"/>
    <n v="219.4"/>
    <n v="176.7"/>
    <n v="179.4"/>
    <n v="164.4"/>
    <n v="175.8"/>
    <n v="185"/>
    <n v="176.9"/>
    <n v="124.2"/>
    <n v="211.9"/>
    <n v="165.9"/>
    <n v="197.7"/>
    <n v="183.1"/>
    <n v="2152"/>
    <n v="204.2"/>
    <n v="181.3"/>
    <n v="168.1"/>
    <n v="179.3"/>
    <n v="349.4"/>
    <n v="175.6"/>
    <n v="183.4"/>
    <n v="170.1"/>
    <n v="182.2"/>
    <n v="160.4"/>
    <n v="169.2"/>
    <n v="174.8"/>
    <n v="185.6"/>
    <n v="171.6"/>
    <n v="1042.2999999999997"/>
    <n v="178.2"/>
  </r>
  <r>
    <x v="2"/>
    <x v="10"/>
    <x v="4"/>
    <n v="173.7"/>
    <n v="214.3"/>
    <n v="173.2"/>
    <n v="179.5"/>
    <n v="170"/>
    <n v="172.2"/>
    <n v="161"/>
    <n v="175.6"/>
    <n v="122.7"/>
    <n v="218"/>
    <n v="173.4"/>
    <n v="194.2"/>
    <n v="179.1"/>
    <n v="2127.8000000000002"/>
    <n v="201"/>
    <n v="187.3"/>
    <n v="179.7"/>
    <n v="186.2"/>
    <n v="367"/>
    <n v="175.6"/>
    <n v="182.8"/>
    <n v="175.2"/>
    <n v="185.7"/>
    <n v="164.8"/>
    <n v="171.2"/>
    <n v="177.1"/>
    <n v="185.2"/>
    <n v="175.7"/>
    <n v="1059.2"/>
    <n v="17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266.1999999999998"/>
    <n v="105.1"/>
    <n v="106.5"/>
    <n v="105.8"/>
    <n v="106.4"/>
    <n v="212.3"/>
    <n v="105.6"/>
    <n v="105.5"/>
    <n v="104.8"/>
    <n v="104"/>
    <n v="103.3"/>
    <n v="103.4"/>
    <n v="103.8"/>
    <n v="104.7"/>
    <n v="104"/>
    <n v="624"/>
    <n v="105.1"/>
    <x v="0"/>
  </r>
  <r>
    <x v="1"/>
    <x v="0"/>
    <x v="0"/>
    <n v="110.5"/>
    <n v="109.1"/>
    <n v="113"/>
    <n v="103.6"/>
    <n v="103.4"/>
    <n v="102.3"/>
    <n v="102.9"/>
    <n v="105.8"/>
    <n v="105.1"/>
    <n v="101.8"/>
    <n v="105.1"/>
    <n v="107.9"/>
    <n v="105.9"/>
    <n v="1270.5"/>
    <n v="105.2"/>
    <n v="105.9"/>
    <n v="105"/>
    <n v="105.8"/>
    <n v="210.9"/>
    <n v="100.3"/>
    <n v="105.4"/>
    <n v="104.8"/>
    <n v="104.1"/>
    <n v="103.2"/>
    <n v="102.9"/>
    <n v="103.5"/>
    <n v="104.3"/>
    <n v="103.7"/>
    <n v="622.79999999999995"/>
    <n v="104"/>
    <x v="0"/>
  </r>
  <r>
    <x v="2"/>
    <x v="0"/>
    <x v="0"/>
    <n v="108.4"/>
    <n v="107.3"/>
    <n v="110"/>
    <n v="104.4"/>
    <n v="105.1"/>
    <n v="103.2"/>
    <n v="102.2"/>
    <n v="106"/>
    <n v="106.2"/>
    <n v="102.7"/>
    <n v="104.9"/>
    <n v="107.3"/>
    <n v="105.6"/>
    <n v="1267.7000000000003"/>
    <n v="105.1"/>
    <n v="106.3"/>
    <n v="105.5"/>
    <n v="106.2"/>
    <n v="211.8"/>
    <n v="100.3"/>
    <n v="105.5"/>
    <n v="104.8"/>
    <n v="104"/>
    <n v="103.2"/>
    <n v="103.1"/>
    <n v="103.6"/>
    <n v="104.5"/>
    <n v="103.9"/>
    <n v="623.20000000000005"/>
    <n v="104.6"/>
    <x v="0"/>
  </r>
  <r>
    <x v="0"/>
    <x v="0"/>
    <x v="1"/>
    <n v="109.2"/>
    <n v="108.7"/>
    <n v="110.2"/>
    <n v="105.4"/>
    <n v="106.7"/>
    <n v="104"/>
    <n v="102.4"/>
    <n v="105.9"/>
    <n v="105.7"/>
    <n v="103.1"/>
    <n v="105.1"/>
    <n v="107.7"/>
    <n v="106.3"/>
    <n v="1274.0999999999999"/>
    <n v="105.6"/>
    <n v="107.1"/>
    <n v="106.3"/>
    <n v="107"/>
    <n v="213.39999999999998"/>
    <n v="105.6"/>
    <n v="106.2"/>
    <n v="105.2"/>
    <n v="104.4"/>
    <n v="103.9"/>
    <n v="104"/>
    <n v="104.1"/>
    <n v="104.6"/>
    <n v="104.4"/>
    <n v="626.20000000000005"/>
    <n v="105.8"/>
    <x v="1"/>
  </r>
  <r>
    <x v="1"/>
    <x v="0"/>
    <x v="1"/>
    <n v="112.9"/>
    <n v="112.9"/>
    <n v="116.9"/>
    <n v="104"/>
    <n v="103.5"/>
    <n v="103.1"/>
    <n v="104.9"/>
    <n v="104.1"/>
    <n v="103.8"/>
    <n v="102.3"/>
    <n v="106"/>
    <n v="109"/>
    <n v="107.2"/>
    <n v="1283.4000000000001"/>
    <n v="106"/>
    <n v="106.6"/>
    <n v="105.5"/>
    <n v="106.4"/>
    <n v="212.1"/>
    <n v="100.4"/>
    <n v="105.7"/>
    <n v="105.2"/>
    <n v="104.7"/>
    <n v="104.4"/>
    <n v="103.3"/>
    <n v="103.7"/>
    <n v="104.3"/>
    <n v="104.3"/>
    <n v="625.6"/>
    <n v="104.7"/>
    <x v="1"/>
  </r>
  <r>
    <x v="2"/>
    <x v="0"/>
    <x v="1"/>
    <n v="110.4"/>
    <n v="110.2"/>
    <n v="112.8"/>
    <n v="104.9"/>
    <n v="105.5"/>
    <n v="103.6"/>
    <n v="103.2"/>
    <n v="105.3"/>
    <n v="105.1"/>
    <n v="102.8"/>
    <n v="105.5"/>
    <n v="108.3"/>
    <n v="106.6"/>
    <n v="1277.6000000000001"/>
    <n v="105.7"/>
    <n v="106.9"/>
    <n v="106"/>
    <n v="106.8"/>
    <n v="212.9"/>
    <n v="100.4"/>
    <n v="106"/>
    <n v="105.2"/>
    <n v="104.5"/>
    <n v="104.2"/>
    <n v="103.6"/>
    <n v="103.9"/>
    <n v="104.5"/>
    <n v="104.4"/>
    <n v="625.9"/>
    <n v="105.3"/>
    <x v="1"/>
  </r>
  <r>
    <x v="0"/>
    <x v="0"/>
    <x v="2"/>
    <n v="110.2"/>
    <n v="108.8"/>
    <n v="109.9"/>
    <n v="105.6"/>
    <n v="106.2"/>
    <n v="105.7"/>
    <n v="101.4"/>
    <n v="105.7"/>
    <n v="105"/>
    <n v="103.3"/>
    <n v="105.6"/>
    <n v="108.2"/>
    <n v="106.6"/>
    <n v="1275.6000000000001"/>
    <n v="106.5"/>
    <n v="107.6"/>
    <n v="106.8"/>
    <n v="107.5"/>
    <n v="214.39999999999998"/>
    <n v="105.6"/>
    <n v="106.1"/>
    <n v="105.6"/>
    <n v="104.7"/>
    <n v="104.6"/>
    <n v="104"/>
    <n v="104.3"/>
    <n v="104.3"/>
    <n v="104.6"/>
    <n v="627.49999999999989"/>
    <n v="106"/>
    <x v="2"/>
  </r>
  <r>
    <x v="1"/>
    <x v="0"/>
    <x v="2"/>
    <n v="113.9"/>
    <n v="111.4"/>
    <n v="113.2"/>
    <n v="104.3"/>
    <n v="102.7"/>
    <n v="104.9"/>
    <n v="103.8"/>
    <n v="103.5"/>
    <n v="102.6"/>
    <n v="102.4"/>
    <n v="107"/>
    <n v="109.8"/>
    <n v="107.3"/>
    <n v="1279.5"/>
    <n v="106.8"/>
    <n v="107.2"/>
    <n v="106"/>
    <n v="107"/>
    <n v="213.2"/>
    <n v="100.4"/>
    <n v="106"/>
    <n v="105.7"/>
    <n v="105.2"/>
    <n v="105.5"/>
    <n v="103.5"/>
    <n v="103.8"/>
    <n v="104.2"/>
    <n v="104.9"/>
    <n v="627.9"/>
    <n v="105"/>
    <x v="2"/>
  </r>
  <r>
    <x v="2"/>
    <x v="0"/>
    <x v="2"/>
    <n v="111.4"/>
    <n v="109.7"/>
    <n v="111.2"/>
    <n v="105.1"/>
    <n v="104.9"/>
    <n v="105.3"/>
    <n v="102.2"/>
    <n v="105"/>
    <n v="104.2"/>
    <n v="103"/>
    <n v="106.2"/>
    <n v="108.9"/>
    <n v="106.9"/>
    <n v="1277.1000000000001"/>
    <n v="106.6"/>
    <n v="107.4"/>
    <n v="106.5"/>
    <n v="107.3"/>
    <n v="213.9"/>
    <n v="100.4"/>
    <n v="106.1"/>
    <n v="105.6"/>
    <n v="104.9"/>
    <n v="105.1"/>
    <n v="103.7"/>
    <n v="104"/>
    <n v="104.3"/>
    <n v="104.7"/>
    <n v="627.59999999999991"/>
    <n v="105.5"/>
    <x v="2"/>
  </r>
  <r>
    <x v="0"/>
    <x v="0"/>
    <x v="3"/>
    <n v="110.2"/>
    <n v="109.5"/>
    <n v="106.9"/>
    <n v="106.3"/>
    <n v="105.7"/>
    <n v="108.3"/>
    <n v="103.4"/>
    <n v="105.7"/>
    <n v="104.2"/>
    <n v="103.2"/>
    <n v="106.5"/>
    <n v="108.8"/>
    <n v="107.1"/>
    <n v="1278.7"/>
    <n v="107.1"/>
    <n v="108.1"/>
    <n v="107.4"/>
    <n v="108"/>
    <n v="215.5"/>
    <n v="105.6"/>
    <n v="106.5"/>
    <n v="106.1"/>
    <n v="105.1"/>
    <n v="104.4"/>
    <n v="104.5"/>
    <n v="104.8"/>
    <n v="102.7"/>
    <n v="104.6"/>
    <n v="627.6"/>
    <n v="106.4"/>
    <x v="3"/>
  </r>
  <r>
    <x v="1"/>
    <x v="0"/>
    <x v="3"/>
    <n v="114.6"/>
    <n v="113.4"/>
    <n v="106"/>
    <n v="104.7"/>
    <n v="102.1"/>
    <n v="109.5"/>
    <n v="109.7"/>
    <n v="104.6"/>
    <n v="102"/>
    <n v="103.5"/>
    <n v="108.2"/>
    <n v="110.6"/>
    <n v="108.8"/>
    <n v="1288.8999999999999"/>
    <n v="108.5"/>
    <n v="107.9"/>
    <n v="106.4"/>
    <n v="107.7"/>
    <n v="214.3"/>
    <n v="100.5"/>
    <n v="106.4"/>
    <n v="106.5"/>
    <n v="105.7"/>
    <n v="105"/>
    <n v="104"/>
    <n v="105.2"/>
    <n v="103.2"/>
    <n v="105.1"/>
    <n v="629.6"/>
    <n v="105.7"/>
    <x v="3"/>
  </r>
  <r>
    <x v="2"/>
    <x v="0"/>
    <x v="3"/>
    <n v="111.6"/>
    <n v="110.9"/>
    <n v="106.6"/>
    <n v="105.7"/>
    <n v="104.4"/>
    <n v="108.9"/>
    <n v="105.5"/>
    <n v="105.3"/>
    <n v="103.5"/>
    <n v="103.3"/>
    <n v="107.2"/>
    <n v="109.6"/>
    <n v="107.7"/>
    <n v="1282.5"/>
    <n v="107.5"/>
    <n v="108"/>
    <n v="107"/>
    <n v="107.9"/>
    <n v="215"/>
    <n v="100.5"/>
    <n v="106.5"/>
    <n v="106.3"/>
    <n v="105.3"/>
    <n v="104.7"/>
    <n v="104.2"/>
    <n v="105"/>
    <n v="102.9"/>
    <n v="104.8"/>
    <n v="628.4"/>
    <n v="106.1"/>
    <x v="3"/>
  </r>
  <r>
    <x v="0"/>
    <x v="0"/>
    <x v="4"/>
    <n v="110.9"/>
    <n v="109.8"/>
    <n v="105.9"/>
    <n v="107.5"/>
    <n v="105.3"/>
    <n v="108.1"/>
    <n v="107.3"/>
    <n v="106.1"/>
    <n v="103.7"/>
    <n v="104"/>
    <n v="107.4"/>
    <n v="109.9"/>
    <n v="108.1"/>
    <n v="1285.9000000000001"/>
    <n v="108.1"/>
    <n v="108.8"/>
    <n v="107.9"/>
    <n v="108.6"/>
    <n v="216.7"/>
    <n v="105.6"/>
    <n v="107.5"/>
    <n v="106.8"/>
    <n v="105.7"/>
    <n v="104.1"/>
    <n v="105"/>
    <n v="105.5"/>
    <n v="102.1"/>
    <n v="104.8"/>
    <n v="629.20000000000005"/>
    <n v="107.2"/>
    <x v="4"/>
  </r>
  <r>
    <x v="1"/>
    <x v="0"/>
    <x v="4"/>
    <n v="115.4"/>
    <n v="114.2"/>
    <n v="102.7"/>
    <n v="105.5"/>
    <n v="101.5"/>
    <n v="110.6"/>
    <n v="123.7"/>
    <n v="105.2"/>
    <n v="101.9"/>
    <n v="105"/>
    <n v="109.1"/>
    <n v="111.3"/>
    <n v="111.1"/>
    <n v="1306.0999999999999"/>
    <n v="109.8"/>
    <n v="108.5"/>
    <n v="106.7"/>
    <n v="108.3"/>
    <n v="215.2"/>
    <n v="100.5"/>
    <n v="107.2"/>
    <n v="107.1"/>
    <n v="106.2"/>
    <n v="103.9"/>
    <n v="104.6"/>
    <n v="105.7"/>
    <n v="102.6"/>
    <n v="104.9"/>
    <n v="630.10000000000014"/>
    <n v="106.6"/>
    <x v="4"/>
  </r>
  <r>
    <x v="2"/>
    <x v="0"/>
    <x v="4"/>
    <n v="112.3"/>
    <n v="111.3"/>
    <n v="104.7"/>
    <n v="106.8"/>
    <n v="103.9"/>
    <n v="109.3"/>
    <n v="112.9"/>
    <n v="105.8"/>
    <n v="103.1"/>
    <n v="104.3"/>
    <n v="108.1"/>
    <n v="110.5"/>
    <n v="109.2"/>
    <n v="1292.9999999999998"/>
    <n v="108.6"/>
    <n v="108.7"/>
    <n v="107.4"/>
    <n v="108.5"/>
    <n v="216.10000000000002"/>
    <n v="100.5"/>
    <n v="107.4"/>
    <n v="106.9"/>
    <n v="105.9"/>
    <n v="104"/>
    <n v="104.8"/>
    <n v="105.6"/>
    <n v="102.3"/>
    <n v="104.8"/>
    <n v="629.5"/>
    <n v="106.9"/>
    <x v="4"/>
  </r>
  <r>
    <x v="0"/>
    <x v="0"/>
    <x v="5"/>
    <n v="112.3"/>
    <n v="112.1"/>
    <n v="108.1"/>
    <n v="108.3"/>
    <n v="105.9"/>
    <n v="109.2"/>
    <n v="118"/>
    <n v="106.8"/>
    <n v="104.1"/>
    <n v="105.4"/>
    <n v="108.2"/>
    <n v="111"/>
    <n v="110.6"/>
    <n v="1309.4000000000001"/>
    <n v="109"/>
    <n v="109.7"/>
    <n v="108.8"/>
    <n v="109.5"/>
    <n v="218.5"/>
    <n v="105.6"/>
    <n v="108.5"/>
    <n v="107.5"/>
    <n v="106.3"/>
    <n v="105"/>
    <n v="105.6"/>
    <n v="106.5"/>
    <n v="102.5"/>
    <n v="105.5"/>
    <n v="633.4"/>
    <n v="108.9"/>
    <x v="5"/>
  </r>
  <r>
    <x v="1"/>
    <x v="0"/>
    <x v="5"/>
    <n v="117"/>
    <n v="120.1"/>
    <n v="112.5"/>
    <n v="107.3"/>
    <n v="101.3"/>
    <n v="112.4"/>
    <n v="143.6"/>
    <n v="105.4"/>
    <n v="101.4"/>
    <n v="106.4"/>
    <n v="110"/>
    <n v="112.2"/>
    <n v="115"/>
    <n v="1349.6000000000001"/>
    <n v="110.9"/>
    <n v="109.2"/>
    <n v="107.2"/>
    <n v="108.9"/>
    <n v="216.4"/>
    <n v="106.6"/>
    <n v="108"/>
    <n v="107.7"/>
    <n v="106.5"/>
    <n v="105.2"/>
    <n v="105.2"/>
    <n v="108.1"/>
    <n v="103.3"/>
    <n v="106.1"/>
    <n v="635.99999999999989"/>
    <n v="109.7"/>
    <x v="5"/>
  </r>
  <r>
    <x v="2"/>
    <x v="0"/>
    <x v="5"/>
    <n v="113.8"/>
    <n v="114.9"/>
    <n v="109.8"/>
    <n v="107.9"/>
    <n v="104.2"/>
    <n v="110.7"/>
    <n v="126.7"/>
    <n v="106.3"/>
    <n v="103.2"/>
    <n v="105.7"/>
    <n v="109"/>
    <n v="111.6"/>
    <n v="112.2"/>
    <n v="1323.8"/>
    <n v="109.5"/>
    <n v="109.5"/>
    <n v="108.1"/>
    <n v="109.3"/>
    <n v="217.6"/>
    <n v="106.6"/>
    <n v="108.3"/>
    <n v="107.6"/>
    <n v="106.4"/>
    <n v="105.1"/>
    <n v="105.4"/>
    <n v="107.4"/>
    <n v="102.8"/>
    <n v="105.8"/>
    <n v="634.69999999999993"/>
    <n v="109.3"/>
    <x v="5"/>
  </r>
  <r>
    <x v="0"/>
    <x v="0"/>
    <x v="6"/>
    <n v="113.4"/>
    <n v="114.9"/>
    <n v="110.5"/>
    <n v="109.3"/>
    <n v="106.2"/>
    <n v="110.3"/>
    <n v="129.19999999999999"/>
    <n v="107.1"/>
    <n v="104.3"/>
    <n v="106.4"/>
    <n v="109.1"/>
    <n v="112.1"/>
    <n v="113.1"/>
    <n v="1332.7999999999997"/>
    <n v="109.8"/>
    <n v="110.5"/>
    <n v="109.5"/>
    <n v="110.3"/>
    <n v="220"/>
    <n v="105.6"/>
    <n v="109.5"/>
    <n v="108.3"/>
    <n v="106.9"/>
    <n v="106.8"/>
    <n v="106.4"/>
    <n v="107.8"/>
    <n v="102.5"/>
    <n v="106.5"/>
    <n v="638.69999999999993"/>
    <n v="110.7"/>
    <x v="6"/>
  </r>
  <r>
    <x v="1"/>
    <x v="0"/>
    <x v="6"/>
    <n v="117.8"/>
    <n v="119.2"/>
    <n v="114"/>
    <n v="108.3"/>
    <n v="101.1"/>
    <n v="113.2"/>
    <n v="160.9"/>
    <n v="105.1"/>
    <n v="101.3"/>
    <n v="107.5"/>
    <n v="110.4"/>
    <n v="113.1"/>
    <n v="117.5"/>
    <n v="1371.9"/>
    <n v="111.7"/>
    <n v="109.8"/>
    <n v="107.8"/>
    <n v="109.5"/>
    <n v="217.6"/>
    <n v="107.7"/>
    <n v="108.6"/>
    <n v="108.1"/>
    <n v="107.1"/>
    <n v="107.3"/>
    <n v="105.9"/>
    <n v="110.1"/>
    <n v="103.2"/>
    <n v="107.3"/>
    <n v="641.70000000000005"/>
    <n v="111.4"/>
    <x v="6"/>
  </r>
  <r>
    <x v="2"/>
    <x v="0"/>
    <x v="6"/>
    <n v="114.8"/>
    <n v="116.4"/>
    <n v="111.9"/>
    <n v="108.9"/>
    <n v="104.3"/>
    <n v="111.7"/>
    <n v="140"/>
    <n v="106.4"/>
    <n v="103.3"/>
    <n v="106.8"/>
    <n v="109.6"/>
    <n v="112.6"/>
    <n v="114.7"/>
    <n v="1346.6999999999998"/>
    <n v="110.3"/>
    <n v="110.2"/>
    <n v="108.8"/>
    <n v="110"/>
    <n v="219"/>
    <n v="107.7"/>
    <n v="109.2"/>
    <n v="108.2"/>
    <n v="107"/>
    <n v="107.1"/>
    <n v="106.1"/>
    <n v="109.1"/>
    <n v="102.8"/>
    <n v="106.9"/>
    <n v="640.29999999999995"/>
    <n v="111"/>
    <x v="6"/>
  </r>
  <r>
    <x v="0"/>
    <x v="0"/>
    <x v="7"/>
    <n v="114.3"/>
    <n v="115.4"/>
    <n v="111.1"/>
    <n v="110"/>
    <n v="106.4"/>
    <n v="110.8"/>
    <n v="138.9"/>
    <n v="107.4"/>
    <n v="104.1"/>
    <n v="106.9"/>
    <n v="109.7"/>
    <n v="112.6"/>
    <n v="114.9"/>
    <n v="1347.6"/>
    <n v="110.7"/>
    <n v="111.3"/>
    <n v="110.2"/>
    <n v="111.1"/>
    <n v="221.5"/>
    <n v="105.6"/>
    <n v="109.9"/>
    <n v="108.7"/>
    <n v="107.5"/>
    <n v="107.8"/>
    <n v="106.8"/>
    <n v="108.7"/>
    <n v="105"/>
    <n v="107.5"/>
    <n v="644.5"/>
    <n v="112.1"/>
    <x v="7"/>
  </r>
  <r>
    <x v="1"/>
    <x v="0"/>
    <x v="7"/>
    <n v="118.3"/>
    <n v="120.4"/>
    <n v="112.7"/>
    <n v="108.9"/>
    <n v="101.1"/>
    <n v="108.7"/>
    <n v="177"/>
    <n v="104.7"/>
    <n v="101"/>
    <n v="108.5"/>
    <n v="110.9"/>
    <n v="114.3"/>
    <n v="119.6"/>
    <n v="1386.5000000000002"/>
    <n v="112.4"/>
    <n v="110.6"/>
    <n v="108.3"/>
    <n v="110.2"/>
    <n v="218.89999999999998"/>
    <n v="108.9"/>
    <n v="109.3"/>
    <n v="108.7"/>
    <n v="107.6"/>
    <n v="108.1"/>
    <n v="106.5"/>
    <n v="110.8"/>
    <n v="106"/>
    <n v="108.3"/>
    <n v="647.69999999999993"/>
    <n v="112.7"/>
    <x v="7"/>
  </r>
  <r>
    <x v="2"/>
    <x v="0"/>
    <x v="7"/>
    <n v="115.6"/>
    <n v="117.2"/>
    <n v="111.7"/>
    <n v="109.6"/>
    <n v="104.5"/>
    <n v="109.8"/>
    <n v="151.80000000000001"/>
    <n v="106.5"/>
    <n v="103.1"/>
    <n v="107.4"/>
    <n v="110.2"/>
    <n v="113.4"/>
    <n v="116.6"/>
    <n v="1360.8000000000002"/>
    <n v="111.2"/>
    <n v="111"/>
    <n v="109.4"/>
    <n v="110.7"/>
    <n v="220.4"/>
    <n v="108.9"/>
    <n v="109.7"/>
    <n v="108.7"/>
    <n v="107.5"/>
    <n v="108"/>
    <n v="106.6"/>
    <n v="109.9"/>
    <n v="105.4"/>
    <n v="107.9"/>
    <n v="646.09999999999991"/>
    <n v="112.4"/>
    <x v="7"/>
  </r>
  <r>
    <x v="0"/>
    <x v="0"/>
    <x v="8"/>
    <n v="115.4"/>
    <n v="115.7"/>
    <n v="111.7"/>
    <n v="111"/>
    <n v="107.4"/>
    <n v="110.9"/>
    <n v="154"/>
    <n v="108.1"/>
    <n v="104.2"/>
    <n v="107.9"/>
    <n v="110.4"/>
    <n v="114"/>
    <n v="117.8"/>
    <n v="1370.7000000000003"/>
    <n v="111.7"/>
    <n v="112.7"/>
    <n v="111.4"/>
    <n v="112.5"/>
    <n v="224.10000000000002"/>
    <n v="105.6"/>
    <n v="111.1"/>
    <n v="109.6"/>
    <n v="108.3"/>
    <n v="109.3"/>
    <n v="107.7"/>
    <n v="109.8"/>
    <n v="106.7"/>
    <n v="108.7"/>
    <n v="651.4"/>
    <n v="114.2"/>
    <x v="8"/>
  </r>
  <r>
    <x v="1"/>
    <x v="0"/>
    <x v="8"/>
    <n v="118.6"/>
    <n v="119.1"/>
    <n v="113.2"/>
    <n v="109.6"/>
    <n v="101.7"/>
    <n v="103.2"/>
    <n v="174.3"/>
    <n v="105.1"/>
    <n v="100.8"/>
    <n v="109.1"/>
    <n v="111.1"/>
    <n v="115.4"/>
    <n v="119.2"/>
    <n v="1381.2"/>
    <n v="112.9"/>
    <n v="111.4"/>
    <n v="109"/>
    <n v="111.1"/>
    <n v="220.4"/>
    <n v="109.7"/>
    <n v="109.5"/>
    <n v="109.6"/>
    <n v="107.9"/>
    <n v="110.4"/>
    <n v="107.4"/>
    <n v="111.2"/>
    <n v="106.9"/>
    <n v="109.4"/>
    <n v="653.4"/>
    <n v="113.2"/>
    <x v="8"/>
  </r>
  <r>
    <x v="2"/>
    <x v="0"/>
    <x v="8"/>
    <n v="116.4"/>
    <n v="116.9"/>
    <n v="112.3"/>
    <n v="110.5"/>
    <n v="105.3"/>
    <n v="107.3"/>
    <n v="160.9"/>
    <n v="107.1"/>
    <n v="103.1"/>
    <n v="108.3"/>
    <n v="110.7"/>
    <n v="114.6"/>
    <n v="118.3"/>
    <n v="1373.3999999999999"/>
    <n v="112"/>
    <n v="112.2"/>
    <n v="110.4"/>
    <n v="111.9"/>
    <n v="222.60000000000002"/>
    <n v="109.7"/>
    <n v="110.5"/>
    <n v="109.6"/>
    <n v="108.1"/>
    <n v="109.9"/>
    <n v="107.5"/>
    <n v="110.6"/>
    <n v="106.8"/>
    <n v="109"/>
    <n v="652.5"/>
    <n v="113.7"/>
    <x v="8"/>
  </r>
  <r>
    <x v="0"/>
    <x v="0"/>
    <x v="9"/>
    <n v="116.3"/>
    <n v="115.4"/>
    <n v="112.6"/>
    <n v="111.7"/>
    <n v="107.7"/>
    <n v="113.2"/>
    <n v="164.9"/>
    <n v="108.3"/>
    <n v="103.9"/>
    <n v="108.2"/>
    <n v="111.1"/>
    <n v="114.9"/>
    <n v="119.8"/>
    <n v="1388.2"/>
    <n v="112.2"/>
    <n v="113.6"/>
    <n v="112.3"/>
    <n v="113.4"/>
    <n v="225.89999999999998"/>
    <n v="105.6"/>
    <n v="111.6"/>
    <n v="110.4"/>
    <n v="108.9"/>
    <n v="109.3"/>
    <n v="108.3"/>
    <n v="110.2"/>
    <n v="107.5"/>
    <n v="109.1"/>
    <n v="654.6"/>
    <n v="115.5"/>
    <x v="9"/>
  </r>
  <r>
    <x v="1"/>
    <x v="0"/>
    <x v="9"/>
    <n v="118.9"/>
    <n v="118.1"/>
    <n v="114.5"/>
    <n v="110.4"/>
    <n v="102.3"/>
    <n v="106.2"/>
    <n v="183.5"/>
    <n v="105.3"/>
    <n v="100.2"/>
    <n v="109.6"/>
    <n v="111.4"/>
    <n v="116"/>
    <n v="120.8"/>
    <n v="1396.3999999999999"/>
    <n v="113.5"/>
    <n v="112.5"/>
    <n v="109.7"/>
    <n v="112"/>
    <n v="222.2"/>
    <n v="110.5"/>
    <n v="109.7"/>
    <n v="110.2"/>
    <n v="108.2"/>
    <n v="109.7"/>
    <n v="108"/>
    <n v="111.3"/>
    <n v="107.3"/>
    <n v="109.4"/>
    <n v="654.69999999999993"/>
    <n v="114"/>
    <x v="9"/>
  </r>
  <r>
    <x v="2"/>
    <x v="0"/>
    <x v="9"/>
    <n v="117.1"/>
    <n v="116.3"/>
    <n v="113.3"/>
    <n v="111.2"/>
    <n v="105.7"/>
    <n v="109.9"/>
    <n v="171.2"/>
    <n v="107.3"/>
    <n v="102.7"/>
    <n v="108.7"/>
    <n v="111.2"/>
    <n v="115.4"/>
    <n v="120.2"/>
    <n v="1390.0000000000002"/>
    <n v="112.5"/>
    <n v="113.2"/>
    <n v="111.2"/>
    <n v="112.8"/>
    <n v="224.4"/>
    <n v="110.5"/>
    <n v="110.9"/>
    <n v="110.3"/>
    <n v="108.6"/>
    <n v="109.5"/>
    <n v="108.1"/>
    <n v="110.8"/>
    <n v="107.4"/>
    <n v="109.2"/>
    <n v="654.69999999999993"/>
    <n v="114.8"/>
    <x v="9"/>
  </r>
  <r>
    <x v="0"/>
    <x v="0"/>
    <x v="10"/>
    <n v="117.3"/>
    <n v="114.9"/>
    <n v="116.2"/>
    <n v="112.8"/>
    <n v="108.9"/>
    <n v="116.6"/>
    <n v="178.1"/>
    <n v="109.1"/>
    <n v="103.6"/>
    <n v="109"/>
    <n v="111.8"/>
    <n v="116"/>
    <n v="122.5"/>
    <n v="1414.3"/>
    <n v="112.8"/>
    <n v="114.6"/>
    <n v="113.1"/>
    <n v="114.4"/>
    <n v="227.7"/>
    <n v="105.6"/>
    <n v="112.6"/>
    <n v="111.3"/>
    <n v="109.7"/>
    <n v="109.6"/>
    <n v="108.7"/>
    <n v="111"/>
    <n v="108.2"/>
    <n v="109.8"/>
    <n v="658.5"/>
    <n v="117.4"/>
    <x v="10"/>
  </r>
  <r>
    <x v="1"/>
    <x v="0"/>
    <x v="11"/>
    <n v="119.8"/>
    <n v="116.3"/>
    <n v="122.6"/>
    <n v="112"/>
    <n v="103.2"/>
    <n v="110"/>
    <n v="192.8"/>
    <n v="106.3"/>
    <n v="99.5"/>
    <n v="110.3"/>
    <n v="111.8"/>
    <n v="117.1"/>
    <n v="122.9"/>
    <n v="1421.6999999999998"/>
    <n v="114.1"/>
    <n v="113.5"/>
    <n v="110.3"/>
    <n v="113"/>
    <n v="223.8"/>
    <n v="111.1"/>
    <n v="110"/>
    <n v="110.9"/>
    <n v="108.6"/>
    <n v="109.5"/>
    <n v="108.5"/>
    <n v="111.3"/>
    <n v="107.9"/>
    <n v="109.6"/>
    <n v="656.69999999999993"/>
    <n v="115"/>
    <x v="11"/>
  </r>
  <r>
    <x v="2"/>
    <x v="0"/>
    <x v="11"/>
    <n v="118.1"/>
    <n v="115.4"/>
    <n v="118.7"/>
    <n v="112.5"/>
    <n v="106.8"/>
    <n v="113.5"/>
    <n v="183.1"/>
    <n v="108.2"/>
    <n v="102.2"/>
    <n v="109.4"/>
    <n v="111.8"/>
    <n v="116.5"/>
    <n v="122.6"/>
    <n v="1416.2"/>
    <n v="113.1"/>
    <n v="114.2"/>
    <n v="111.9"/>
    <n v="113.8"/>
    <n v="226.10000000000002"/>
    <n v="111.1"/>
    <n v="111.6"/>
    <n v="111.1"/>
    <n v="109.3"/>
    <n v="109.5"/>
    <n v="108.6"/>
    <n v="111.2"/>
    <n v="108.1"/>
    <n v="109.7"/>
    <n v="657.80000000000007"/>
    <n v="116.3"/>
    <x v="11"/>
  </r>
  <r>
    <x v="0"/>
    <x v="0"/>
    <x v="12"/>
    <n v="118.4"/>
    <n v="115.9"/>
    <n v="120.4"/>
    <n v="113.8"/>
    <n v="109.5"/>
    <n v="115.5"/>
    <n v="145.69999999999999"/>
    <n v="109.5"/>
    <n v="102.9"/>
    <n v="109.8"/>
    <n v="112.1"/>
    <n v="116.8"/>
    <n v="118.7"/>
    <n v="1390.3"/>
    <n v="113.6"/>
    <n v="115.8"/>
    <n v="114"/>
    <n v="115.5"/>
    <n v="229.8"/>
    <n v="105.6"/>
    <n v="112.8"/>
    <n v="112.1"/>
    <n v="110.1"/>
    <n v="109.9"/>
    <n v="109.2"/>
    <n v="111.6"/>
    <n v="108.1"/>
    <n v="110.1"/>
    <n v="661"/>
    <n v="115.5"/>
    <x v="12"/>
  </r>
  <r>
    <x v="1"/>
    <x v="0"/>
    <x v="12"/>
    <n v="120.5"/>
    <n v="118.1"/>
    <n v="128.5"/>
    <n v="112.8"/>
    <n v="103.4"/>
    <n v="110.7"/>
    <n v="144.80000000000001"/>
    <n v="107.1"/>
    <n v="98.6"/>
    <n v="111.9"/>
    <n v="112.1"/>
    <n v="118.1"/>
    <n v="117.8"/>
    <n v="1386.6000000000001"/>
    <n v="115"/>
    <n v="114.2"/>
    <n v="110.9"/>
    <n v="113.7"/>
    <n v="225.10000000000002"/>
    <n v="110.7"/>
    <n v="110.4"/>
    <n v="111.3"/>
    <n v="109"/>
    <n v="109.7"/>
    <n v="108.9"/>
    <n v="111.4"/>
    <n v="107.7"/>
    <n v="109.8"/>
    <n v="658"/>
    <n v="113.3"/>
    <x v="12"/>
  </r>
  <r>
    <x v="2"/>
    <x v="0"/>
    <x v="12"/>
    <n v="119.1"/>
    <n v="116.7"/>
    <n v="123.5"/>
    <n v="113.4"/>
    <n v="107.3"/>
    <n v="113.3"/>
    <n v="145.4"/>
    <n v="108.7"/>
    <n v="101.5"/>
    <n v="110.5"/>
    <n v="112.1"/>
    <n v="117.4"/>
    <n v="118.4"/>
    <n v="1388.9"/>
    <n v="114"/>
    <n v="115.2"/>
    <n v="112.7"/>
    <n v="114.8"/>
    <n v="227.9"/>
    <n v="110.7"/>
    <n v="111.9"/>
    <n v="111.7"/>
    <n v="109.7"/>
    <n v="109.8"/>
    <n v="109"/>
    <n v="111.5"/>
    <n v="107.9"/>
    <n v="110"/>
    <n v="659.6"/>
    <n v="114.5"/>
    <x v="12"/>
  </r>
  <r>
    <x v="0"/>
    <x v="1"/>
    <x v="0"/>
    <n v="118.9"/>
    <n v="117.1"/>
    <n v="120.5"/>
    <n v="114.4"/>
    <n v="109"/>
    <n v="115.5"/>
    <n v="123.9"/>
    <n v="109.6"/>
    <n v="101.8"/>
    <n v="110.2"/>
    <n v="112.4"/>
    <n v="117.3"/>
    <n v="116"/>
    <n v="1370.6000000000001"/>
    <n v="114"/>
    <n v="116.5"/>
    <n v="114.5"/>
    <n v="116.2"/>
    <n v="231"/>
    <n v="114.6"/>
    <n v="113"/>
    <n v="112.6"/>
    <n v="110.6"/>
    <n v="110.5"/>
    <n v="109.6"/>
    <n v="111.8"/>
    <n v="108.3"/>
    <n v="110.6"/>
    <n v="663.39999999999986"/>
    <n v="114.2"/>
    <x v="13"/>
  </r>
  <r>
    <x v="1"/>
    <x v="1"/>
    <x v="0"/>
    <n v="121.2"/>
    <n v="122"/>
    <n v="129.9"/>
    <n v="113.6"/>
    <n v="102.9"/>
    <n v="112.1"/>
    <n v="118.9"/>
    <n v="107.5"/>
    <n v="96.9"/>
    <n v="112.7"/>
    <n v="112.1"/>
    <n v="119"/>
    <n v="115.5"/>
    <n v="1368.8"/>
    <n v="115.7"/>
    <n v="114.8"/>
    <n v="111.3"/>
    <n v="114.3"/>
    <n v="226.1"/>
    <n v="111.6"/>
    <n v="111"/>
    <n v="111.9"/>
    <n v="109.7"/>
    <n v="110.8"/>
    <n v="109.8"/>
    <n v="111.5"/>
    <n v="108"/>
    <n v="110.5"/>
    <n v="661.7"/>
    <n v="112.9"/>
    <x v="13"/>
  </r>
  <r>
    <x v="2"/>
    <x v="1"/>
    <x v="0"/>
    <n v="119.6"/>
    <n v="118.8"/>
    <n v="124.1"/>
    <n v="114.1"/>
    <n v="106.8"/>
    <n v="113.9"/>
    <n v="122.2"/>
    <n v="108.9"/>
    <n v="100.2"/>
    <n v="111"/>
    <n v="112.3"/>
    <n v="118.1"/>
    <n v="115.8"/>
    <n v="1369.9999999999998"/>
    <n v="114.5"/>
    <n v="115.8"/>
    <n v="113.2"/>
    <n v="115.4"/>
    <n v="229"/>
    <n v="111.6"/>
    <n v="112.2"/>
    <n v="112.3"/>
    <n v="110.3"/>
    <n v="110.7"/>
    <n v="109.7"/>
    <n v="111.6"/>
    <n v="108.2"/>
    <n v="110.6"/>
    <n v="662.80000000000007"/>
    <n v="113.6"/>
    <x v="13"/>
  </r>
  <r>
    <x v="0"/>
    <x v="1"/>
    <x v="1"/>
    <n v="119.4"/>
    <n v="117.7"/>
    <n v="121.2"/>
    <n v="115"/>
    <n v="109"/>
    <n v="116.6"/>
    <n v="116"/>
    <n v="109.8"/>
    <n v="101.1"/>
    <n v="110.4"/>
    <n v="112.9"/>
    <n v="117.8"/>
    <n v="115.3"/>
    <n v="1366.9"/>
    <n v="114.2"/>
    <n v="117.1"/>
    <n v="114.5"/>
    <n v="116.7"/>
    <n v="231.6"/>
    <n v="114.6"/>
    <n v="113.2"/>
    <n v="112.9"/>
    <n v="110.9"/>
    <n v="110.8"/>
    <n v="109.9"/>
    <n v="112"/>
    <n v="108.7"/>
    <n v="110.9"/>
    <n v="665.2"/>
    <n v="114"/>
    <x v="14"/>
  </r>
  <r>
    <x v="1"/>
    <x v="1"/>
    <x v="1"/>
    <n v="121.9"/>
    <n v="122"/>
    <n v="124.5"/>
    <n v="115.2"/>
    <n v="102.5"/>
    <n v="114.1"/>
    <n v="111.5"/>
    <n v="108.2"/>
    <n v="95.4"/>
    <n v="113.5"/>
    <n v="112.1"/>
    <n v="119.9"/>
    <n v="115.2"/>
    <n v="1360.8"/>
    <n v="116.2"/>
    <n v="115.3"/>
    <n v="111.7"/>
    <n v="114.7"/>
    <n v="227"/>
    <n v="112.5"/>
    <n v="111.1"/>
    <n v="112.6"/>
    <n v="110.4"/>
    <n v="111.3"/>
    <n v="110.3"/>
    <n v="111.6"/>
    <n v="108.7"/>
    <n v="111"/>
    <n v="664.90000000000009"/>
    <n v="113.1"/>
    <x v="14"/>
  </r>
  <r>
    <x v="2"/>
    <x v="1"/>
    <x v="1"/>
    <n v="120.2"/>
    <n v="119.2"/>
    <n v="122.5"/>
    <n v="115.1"/>
    <n v="106.6"/>
    <n v="115.4"/>
    <n v="114.5"/>
    <n v="109.3"/>
    <n v="99.2"/>
    <n v="111.4"/>
    <n v="112.6"/>
    <n v="118.8"/>
    <n v="115.3"/>
    <n v="1364.8"/>
    <n v="114.7"/>
    <n v="116.4"/>
    <n v="113.3"/>
    <n v="115.9"/>
    <n v="229.7"/>
    <n v="112.5"/>
    <n v="112.4"/>
    <n v="112.8"/>
    <n v="110.7"/>
    <n v="111.1"/>
    <n v="110.1"/>
    <n v="111.8"/>
    <n v="108.7"/>
    <n v="110.9"/>
    <n v="665.2"/>
    <n v="113.6"/>
    <x v="14"/>
  </r>
  <r>
    <x v="0"/>
    <x v="1"/>
    <x v="2"/>
    <n v="120.1"/>
    <n v="118.1"/>
    <n v="120.7"/>
    <n v="116.1"/>
    <n v="109.3"/>
    <n v="119.6"/>
    <n v="117.9"/>
    <n v="110.2"/>
    <n v="101.2"/>
    <n v="110.7"/>
    <n v="113"/>
    <n v="118.3"/>
    <n v="116.2"/>
    <n v="1375.2"/>
    <n v="114.6"/>
    <n v="117.5"/>
    <n v="114.9"/>
    <n v="117.2"/>
    <n v="232.4"/>
    <n v="114.6"/>
    <n v="113.4"/>
    <n v="113.4"/>
    <n v="111.4"/>
    <n v="111.2"/>
    <n v="110.2"/>
    <n v="112.4"/>
    <n v="108.9"/>
    <n v="111.3"/>
    <n v="667.5"/>
    <n v="114.6"/>
    <x v="15"/>
  </r>
  <r>
    <x v="1"/>
    <x v="1"/>
    <x v="2"/>
    <n v="122.1"/>
    <n v="121.4"/>
    <n v="121.5"/>
    <n v="116.2"/>
    <n v="102.8"/>
    <n v="117.7"/>
    <n v="113.3"/>
    <n v="108.9"/>
    <n v="96.3"/>
    <n v="114.1"/>
    <n v="112.2"/>
    <n v="120.5"/>
    <n v="116"/>
    <n v="1367"/>
    <n v="116.7"/>
    <n v="115.8"/>
    <n v="112.1"/>
    <n v="115.2"/>
    <n v="227.89999999999998"/>
    <n v="113.2"/>
    <n v="110.9"/>
    <n v="113"/>
    <n v="110.8"/>
    <n v="111.6"/>
    <n v="110.9"/>
    <n v="111.8"/>
    <n v="109.2"/>
    <n v="111.4"/>
    <n v="667.3"/>
    <n v="113.7"/>
    <x v="15"/>
  </r>
  <r>
    <x v="2"/>
    <x v="1"/>
    <x v="2"/>
    <n v="120.7"/>
    <n v="119.3"/>
    <n v="121"/>
    <n v="116.1"/>
    <n v="106.9"/>
    <n v="118.7"/>
    <n v="116.3"/>
    <n v="109.8"/>
    <n v="99.6"/>
    <n v="111.8"/>
    <n v="112.7"/>
    <n v="119.3"/>
    <n v="116.1"/>
    <n v="1372.1999999999998"/>
    <n v="115.2"/>
    <n v="116.8"/>
    <n v="113.7"/>
    <n v="116.4"/>
    <n v="230.5"/>
    <n v="113.2"/>
    <n v="112.5"/>
    <n v="113.2"/>
    <n v="111.2"/>
    <n v="111.4"/>
    <n v="110.6"/>
    <n v="112"/>
    <n v="109"/>
    <n v="111.3"/>
    <n v="667.4"/>
    <n v="114.2"/>
    <x v="15"/>
  </r>
  <r>
    <x v="0"/>
    <x v="1"/>
    <x v="3"/>
    <n v="120.2"/>
    <n v="118.9"/>
    <n v="118.1"/>
    <n v="117"/>
    <n v="109.7"/>
    <n v="125.5"/>
    <n v="120.5"/>
    <n v="111"/>
    <n v="102.6"/>
    <n v="111.2"/>
    <n v="113.5"/>
    <n v="118.7"/>
    <n v="117.2"/>
    <n v="1386.9"/>
    <n v="115.4"/>
    <n v="118.1"/>
    <n v="116.1"/>
    <n v="117.8"/>
    <n v="234.2"/>
    <n v="114.6"/>
    <n v="113.4"/>
    <n v="113.7"/>
    <n v="111.8"/>
    <n v="111.2"/>
    <n v="110.5"/>
    <n v="113"/>
    <n v="108.9"/>
    <n v="111.5"/>
    <n v="669.1"/>
    <n v="115.4"/>
    <x v="16"/>
  </r>
  <r>
    <x v="1"/>
    <x v="1"/>
    <x v="3"/>
    <n v="122.5"/>
    <n v="121.7"/>
    <n v="113.3"/>
    <n v="117"/>
    <n v="103.1"/>
    <n v="126.7"/>
    <n v="121.2"/>
    <n v="111"/>
    <n v="100.3"/>
    <n v="115.3"/>
    <n v="112.7"/>
    <n v="121"/>
    <n v="118.2"/>
    <n v="1385.8000000000002"/>
    <n v="117.6"/>
    <n v="116.3"/>
    <n v="112.5"/>
    <n v="115.7"/>
    <n v="228.8"/>
    <n v="113.9"/>
    <n v="110.9"/>
    <n v="113.4"/>
    <n v="111"/>
    <n v="111.2"/>
    <n v="111.2"/>
    <n v="112.5"/>
    <n v="109.1"/>
    <n v="111.4"/>
    <n v="668.4"/>
    <n v="114.7"/>
    <x v="16"/>
  </r>
  <r>
    <x v="2"/>
    <x v="1"/>
    <x v="3"/>
    <n v="120.9"/>
    <n v="119.9"/>
    <n v="116.2"/>
    <n v="117"/>
    <n v="107.3"/>
    <n v="126.1"/>
    <n v="120.7"/>
    <n v="111"/>
    <n v="101.8"/>
    <n v="112.6"/>
    <n v="113.2"/>
    <n v="119.8"/>
    <n v="117.6"/>
    <n v="1386.5"/>
    <n v="116"/>
    <n v="117.4"/>
    <n v="114.6"/>
    <n v="117"/>
    <n v="232"/>
    <n v="113.9"/>
    <n v="112.5"/>
    <n v="113.6"/>
    <n v="111.5"/>
    <n v="111.2"/>
    <n v="110.9"/>
    <n v="112.7"/>
    <n v="109"/>
    <n v="111.5"/>
    <n v="668.90000000000009"/>
    <n v="115.1"/>
    <x v="16"/>
  </r>
  <r>
    <x v="0"/>
    <x v="1"/>
    <x v="4"/>
    <n v="120.3"/>
    <n v="120.2"/>
    <n v="116.9"/>
    <n v="118"/>
    <n v="110.1"/>
    <n v="126.3"/>
    <n v="123.9"/>
    <n v="111.5"/>
    <n v="103.5"/>
    <n v="111.6"/>
    <n v="114.2"/>
    <n v="119.2"/>
    <n v="118.2"/>
    <n v="1395.6999999999998"/>
    <n v="116.3"/>
    <n v="118.7"/>
    <n v="116.8"/>
    <n v="118.5"/>
    <n v="235.5"/>
    <n v="114.6"/>
    <n v="113.4"/>
    <n v="114.1"/>
    <n v="112.1"/>
    <n v="111.4"/>
    <n v="110.9"/>
    <n v="113.1"/>
    <n v="108.9"/>
    <n v="111.8"/>
    <n v="670.5"/>
    <n v="116"/>
    <x v="17"/>
  </r>
  <r>
    <x v="1"/>
    <x v="1"/>
    <x v="4"/>
    <n v="122.7"/>
    <n v="124.1"/>
    <n v="114.2"/>
    <n v="119.1"/>
    <n v="103.5"/>
    <n v="129.19999999999999"/>
    <n v="127"/>
    <n v="112.6"/>
    <n v="101.3"/>
    <n v="117"/>
    <n v="112.9"/>
    <n v="121.7"/>
    <n v="120"/>
    <n v="1405.3000000000002"/>
    <n v="118.3"/>
    <n v="116.8"/>
    <n v="112.9"/>
    <n v="116.2"/>
    <n v="229.7"/>
    <n v="114.3"/>
    <n v="111.1"/>
    <n v="114.1"/>
    <n v="111.2"/>
    <n v="111.3"/>
    <n v="111.5"/>
    <n v="112.9"/>
    <n v="109.3"/>
    <n v="111.7"/>
    <n v="670.3"/>
    <n v="115.6"/>
    <x v="17"/>
  </r>
  <r>
    <x v="2"/>
    <x v="1"/>
    <x v="4"/>
    <n v="121.1"/>
    <n v="121.6"/>
    <n v="115.9"/>
    <n v="118.4"/>
    <n v="107.7"/>
    <n v="127.7"/>
    <n v="125"/>
    <n v="111.9"/>
    <n v="102.8"/>
    <n v="113.4"/>
    <n v="113.7"/>
    <n v="120.4"/>
    <n v="118.9"/>
    <n v="1399.6000000000004"/>
    <n v="116.8"/>
    <n v="118"/>
    <n v="115.2"/>
    <n v="117.6"/>
    <n v="233.2"/>
    <n v="114.3"/>
    <n v="112.5"/>
    <n v="114.1"/>
    <n v="111.8"/>
    <n v="111.3"/>
    <n v="111.2"/>
    <n v="113"/>
    <n v="109.1"/>
    <n v="111.8"/>
    <n v="670.5"/>
    <n v="115.8"/>
    <x v="17"/>
  </r>
  <r>
    <x v="0"/>
    <x v="1"/>
    <x v="5"/>
    <n v="120.7"/>
    <n v="121.6"/>
    <n v="116.1"/>
    <n v="119.3"/>
    <n v="110.3"/>
    <n v="125.8"/>
    <n v="129.30000000000001"/>
    <n v="112.2"/>
    <n v="103.6"/>
    <n v="112.3"/>
    <n v="114.9"/>
    <n v="120.1"/>
    <n v="119.5"/>
    <n v="1406.1999999999998"/>
    <n v="117.3"/>
    <n v="119.7"/>
    <n v="117.3"/>
    <n v="119.3"/>
    <n v="237"/>
    <n v="114.6"/>
    <n v="114.4"/>
    <n v="114.9"/>
    <n v="112.8"/>
    <n v="112.2"/>
    <n v="111.4"/>
    <n v="114.3"/>
    <n v="108"/>
    <n v="112.3"/>
    <n v="673.59999999999991"/>
    <n v="117"/>
    <x v="18"/>
  </r>
  <r>
    <x v="1"/>
    <x v="1"/>
    <x v="5"/>
    <n v="123.1"/>
    <n v="125.9"/>
    <n v="115.4"/>
    <n v="120.4"/>
    <n v="103.4"/>
    <n v="131.19999999999999"/>
    <n v="137.5"/>
    <n v="112.8"/>
    <n v="101.4"/>
    <n v="118.3"/>
    <n v="113.2"/>
    <n v="122.4"/>
    <n v="122"/>
    <n v="1425"/>
    <n v="119"/>
    <n v="117.4"/>
    <n v="113.2"/>
    <n v="116.7"/>
    <n v="230.60000000000002"/>
    <n v="113.9"/>
    <n v="111.2"/>
    <n v="114.3"/>
    <n v="111.4"/>
    <n v="111.5"/>
    <n v="111.8"/>
    <n v="115.1"/>
    <n v="108.7"/>
    <n v="112.2"/>
    <n v="672.80000000000007"/>
    <n v="116.4"/>
    <x v="18"/>
  </r>
  <r>
    <x v="2"/>
    <x v="1"/>
    <x v="5"/>
    <n v="121.5"/>
    <n v="123.1"/>
    <n v="115.8"/>
    <n v="119.7"/>
    <n v="107.8"/>
    <n v="128.30000000000001"/>
    <n v="132.1"/>
    <n v="112.4"/>
    <n v="102.9"/>
    <n v="114.3"/>
    <n v="114.2"/>
    <n v="121.2"/>
    <n v="120.4"/>
    <n v="1413.3000000000002"/>
    <n v="117.8"/>
    <n v="118.8"/>
    <n v="115.6"/>
    <n v="118.3"/>
    <n v="234.39999999999998"/>
    <n v="113.9"/>
    <n v="113.2"/>
    <n v="114.6"/>
    <n v="112.3"/>
    <n v="111.8"/>
    <n v="111.6"/>
    <n v="114.8"/>
    <n v="108.3"/>
    <n v="112.3"/>
    <n v="673.39999999999986"/>
    <n v="116.7"/>
    <x v="18"/>
  </r>
  <r>
    <x v="0"/>
    <x v="1"/>
    <x v="6"/>
    <n v="121.7"/>
    <n v="122.5"/>
    <n v="117.7"/>
    <n v="120.6"/>
    <n v="110.4"/>
    <n v="129.1"/>
    <n v="150.1"/>
    <n v="113.2"/>
    <n v="104.8"/>
    <n v="113.3"/>
    <n v="115.6"/>
    <n v="120.9"/>
    <n v="123.3"/>
    <n v="1439.9"/>
    <n v="118"/>
    <n v="120.7"/>
    <n v="118.3"/>
    <n v="120.3"/>
    <n v="239"/>
    <n v="114.6"/>
    <n v="115.3"/>
    <n v="115.4"/>
    <n v="113.4"/>
    <n v="113.2"/>
    <n v="111.8"/>
    <n v="115.5"/>
    <n v="108.8"/>
    <n v="113.1"/>
    <n v="678.09999999999991"/>
    <n v="119.5"/>
    <x v="19"/>
  </r>
  <r>
    <x v="1"/>
    <x v="1"/>
    <x v="6"/>
    <n v="123.8"/>
    <n v="126.4"/>
    <n v="118"/>
    <n v="121.6"/>
    <n v="103.5"/>
    <n v="133.69999999999999"/>
    <n v="172.4"/>
    <n v="113.1"/>
    <n v="102.7"/>
    <n v="120"/>
    <n v="113.8"/>
    <n v="123.4"/>
    <n v="127.1"/>
    <n v="1472.4"/>
    <n v="121"/>
    <n v="118"/>
    <n v="113.6"/>
    <n v="117.4"/>
    <n v="231.6"/>
    <n v="114.8"/>
    <n v="111.6"/>
    <n v="114.9"/>
    <n v="111.5"/>
    <n v="113"/>
    <n v="112.4"/>
    <n v="117.8"/>
    <n v="109.7"/>
    <n v="113.5"/>
    <n v="679.3"/>
    <n v="118.9"/>
    <x v="19"/>
  </r>
  <r>
    <x v="2"/>
    <x v="1"/>
    <x v="6"/>
    <n v="122.4"/>
    <n v="123.9"/>
    <n v="117.8"/>
    <n v="121"/>
    <n v="107.9"/>
    <n v="131.19999999999999"/>
    <n v="157.69999999999999"/>
    <n v="113.2"/>
    <n v="104.1"/>
    <n v="115.5"/>
    <n v="114.8"/>
    <n v="122.1"/>
    <n v="124.7"/>
    <n v="1451.6"/>
    <n v="118.8"/>
    <n v="119.6"/>
    <n v="116.3"/>
    <n v="119.1"/>
    <n v="235.89999999999998"/>
    <n v="114.8"/>
    <n v="113.9"/>
    <n v="115.2"/>
    <n v="112.7"/>
    <n v="113.1"/>
    <n v="112.1"/>
    <n v="116.8"/>
    <n v="109.2"/>
    <n v="113.3"/>
    <n v="679.1"/>
    <n v="119.2"/>
    <x v="19"/>
  </r>
  <r>
    <x v="0"/>
    <x v="1"/>
    <x v="7"/>
    <n v="121.8"/>
    <n v="122.8"/>
    <n v="117.8"/>
    <n v="121.9"/>
    <n v="110.6"/>
    <n v="129.69999999999999"/>
    <n v="161.1"/>
    <n v="114.1"/>
    <n v="105.1"/>
    <n v="114.6"/>
    <n v="115.8"/>
    <n v="121.7"/>
    <n v="125.3"/>
    <n v="1456.9999999999998"/>
    <n v="118.8"/>
    <n v="120.9"/>
    <n v="118.8"/>
    <n v="120.7"/>
    <n v="239.7"/>
    <n v="114.6"/>
    <n v="115.4"/>
    <n v="115.9"/>
    <n v="114"/>
    <n v="113.2"/>
    <n v="112.2"/>
    <n v="116.2"/>
    <n v="109.4"/>
    <n v="113.5"/>
    <n v="680.9"/>
    <n v="120.7"/>
    <x v="20"/>
  </r>
  <r>
    <x v="1"/>
    <x v="1"/>
    <x v="7"/>
    <n v="124.8"/>
    <n v="127.3"/>
    <n v="116.5"/>
    <n v="122.2"/>
    <n v="103.6"/>
    <n v="132.69999999999999"/>
    <n v="181.9"/>
    <n v="115.2"/>
    <n v="102.7"/>
    <n v="122.1"/>
    <n v="114.4"/>
    <n v="124.7"/>
    <n v="128.9"/>
    <n v="1488.1"/>
    <n v="123"/>
    <n v="118.6"/>
    <n v="114.1"/>
    <n v="117.9"/>
    <n v="232.7"/>
    <n v="115.5"/>
    <n v="111.8"/>
    <n v="115.3"/>
    <n v="112.2"/>
    <n v="112.5"/>
    <n v="112.9"/>
    <n v="119.2"/>
    <n v="110.5"/>
    <n v="113.9"/>
    <n v="682.6"/>
    <n v="119.9"/>
    <x v="20"/>
  </r>
  <r>
    <x v="2"/>
    <x v="1"/>
    <x v="7"/>
    <n v="122.7"/>
    <n v="124.4"/>
    <n v="117.3"/>
    <n v="122"/>
    <n v="108"/>
    <n v="131.1"/>
    <n v="168.2"/>
    <n v="114.5"/>
    <n v="104.3"/>
    <n v="117.1"/>
    <n v="115.2"/>
    <n v="123.1"/>
    <n v="126.6"/>
    <n v="1467.8999999999999"/>
    <n v="119.9"/>
    <n v="120"/>
    <n v="116.8"/>
    <n v="119.6"/>
    <n v="236.8"/>
    <n v="115.5"/>
    <n v="114"/>
    <n v="115.6"/>
    <n v="113.3"/>
    <n v="112.8"/>
    <n v="112.6"/>
    <n v="118"/>
    <n v="109.9"/>
    <n v="113.7"/>
    <n v="682.19999999999993"/>
    <n v="120.3"/>
    <x v="20"/>
  </r>
  <r>
    <x v="0"/>
    <x v="1"/>
    <x v="8"/>
    <n v="122.3"/>
    <n v="122.4"/>
    <n v="117.8"/>
    <n v="122.7"/>
    <n v="110.4"/>
    <n v="129.80000000000001"/>
    <n v="158.80000000000001"/>
    <n v="115"/>
    <n v="104.7"/>
    <n v="114.9"/>
    <n v="116.5"/>
    <n v="122.6"/>
    <n v="125.3"/>
    <n v="1457.9"/>
    <n v="119.5"/>
    <n v="121.7"/>
    <n v="119.2"/>
    <n v="121.3"/>
    <n v="240.9"/>
    <n v="114.6"/>
    <n v="115.8"/>
    <n v="116.7"/>
    <n v="114.5"/>
    <n v="112.8"/>
    <n v="112.6"/>
    <n v="116.6"/>
    <n v="109.1"/>
    <n v="113.7"/>
    <n v="682.30000000000007"/>
    <n v="120.9"/>
    <x v="21"/>
  </r>
  <r>
    <x v="1"/>
    <x v="1"/>
    <x v="8"/>
    <n v="124.2"/>
    <n v="125.4"/>
    <n v="116.4"/>
    <n v="122.7"/>
    <n v="103.5"/>
    <n v="124.5"/>
    <n v="168.6"/>
    <n v="116.9"/>
    <n v="101.9"/>
    <n v="122.9"/>
    <n v="114.8"/>
    <n v="125.2"/>
    <n v="126.7"/>
    <n v="1467.0000000000002"/>
    <n v="124.3"/>
    <n v="119.2"/>
    <n v="114.5"/>
    <n v="118.4"/>
    <n v="233.7"/>
    <n v="116.1"/>
    <n v="111.8"/>
    <n v="115.5"/>
    <n v="112.3"/>
    <n v="111.2"/>
    <n v="113.4"/>
    <n v="120"/>
    <n v="110"/>
    <n v="113.6"/>
    <n v="682.4"/>
    <n v="119.2"/>
    <x v="21"/>
  </r>
  <r>
    <x v="2"/>
    <x v="1"/>
    <x v="8"/>
    <n v="122.9"/>
    <n v="123.5"/>
    <n v="117.3"/>
    <n v="122.7"/>
    <n v="107.9"/>
    <n v="127.3"/>
    <n v="162.1"/>
    <n v="115.6"/>
    <n v="103.8"/>
    <n v="117.6"/>
    <n v="115.8"/>
    <n v="123.8"/>
    <n v="125.8"/>
    <n v="1460.2999999999997"/>
    <n v="120.8"/>
    <n v="120.7"/>
    <n v="117.2"/>
    <n v="120.1"/>
    <n v="237.9"/>
    <n v="116.1"/>
    <n v="114.3"/>
    <n v="116.1"/>
    <n v="113.7"/>
    <n v="112"/>
    <n v="113.1"/>
    <n v="118.6"/>
    <n v="109.5"/>
    <n v="113.7"/>
    <n v="683"/>
    <n v="120.1"/>
    <x v="21"/>
  </r>
  <r>
    <x v="0"/>
    <x v="1"/>
    <x v="9"/>
    <n v="122.6"/>
    <n v="122.5"/>
    <n v="118.3"/>
    <n v="123.2"/>
    <n v="110.5"/>
    <n v="128.9"/>
    <n v="155.30000000000001"/>
    <n v="115.5"/>
    <n v="104"/>
    <n v="115.3"/>
    <n v="116.8"/>
    <n v="123.2"/>
    <n v="125.1"/>
    <n v="1456.1"/>
    <n v="120"/>
    <n v="122.7"/>
    <n v="120.3"/>
    <n v="122.3"/>
    <n v="243"/>
    <n v="114.6"/>
    <n v="116.4"/>
    <n v="117.5"/>
    <n v="115.3"/>
    <n v="112.6"/>
    <n v="113"/>
    <n v="116.9"/>
    <n v="109.3"/>
    <n v="114"/>
    <n v="684.59999999999991"/>
    <n v="121"/>
    <x v="22"/>
  </r>
  <r>
    <x v="1"/>
    <x v="1"/>
    <x v="9"/>
    <n v="124.6"/>
    <n v="126.1"/>
    <n v="117.8"/>
    <n v="123.1"/>
    <n v="103.5"/>
    <n v="123.5"/>
    <n v="159.6"/>
    <n v="117.4"/>
    <n v="101.2"/>
    <n v="123.8"/>
    <n v="115.2"/>
    <n v="125.9"/>
    <n v="125.8"/>
    <n v="1461.7"/>
    <n v="124.3"/>
    <n v="119.6"/>
    <n v="114.9"/>
    <n v="118.9"/>
    <n v="234.5"/>
    <n v="116.7"/>
    <n v="112"/>
    <n v="115.8"/>
    <n v="112.6"/>
    <n v="111"/>
    <n v="113.6"/>
    <n v="120.2"/>
    <n v="110.1"/>
    <n v="113.7"/>
    <n v="683.30000000000007"/>
    <n v="119.1"/>
    <x v="22"/>
  </r>
  <r>
    <x v="2"/>
    <x v="1"/>
    <x v="9"/>
    <n v="123.2"/>
    <n v="123.8"/>
    <n v="118.1"/>
    <n v="123.2"/>
    <n v="107.9"/>
    <n v="126.4"/>
    <n v="156.80000000000001"/>
    <n v="116.1"/>
    <n v="103.1"/>
    <n v="118.1"/>
    <n v="116.1"/>
    <n v="124.5"/>
    <n v="125.4"/>
    <n v="1457.3"/>
    <n v="121.1"/>
    <n v="121.5"/>
    <n v="118.1"/>
    <n v="121"/>
    <n v="239.6"/>
    <n v="116.7"/>
    <n v="114.7"/>
    <n v="116.7"/>
    <n v="114.3"/>
    <n v="111.8"/>
    <n v="113.3"/>
    <n v="118.8"/>
    <n v="109.6"/>
    <n v="113.9"/>
    <n v="684.5"/>
    <n v="120.1"/>
    <x v="22"/>
  </r>
  <r>
    <x v="0"/>
    <x v="1"/>
    <x v="11"/>
    <n v="122.7"/>
    <n v="122.6"/>
    <n v="119.9"/>
    <n v="124"/>
    <n v="110.5"/>
    <n v="128.80000000000001"/>
    <n v="152"/>
    <n v="116.2"/>
    <n v="103.3"/>
    <n v="115.8"/>
    <n v="116.8"/>
    <n v="124.5"/>
    <n v="124.9"/>
    <n v="1457.1"/>
    <n v="120.8"/>
    <n v="123.3"/>
    <n v="120.5"/>
    <n v="122.9"/>
    <n v="243.8"/>
    <n v="114.6"/>
    <n v="117.3"/>
    <n v="118.1"/>
    <n v="115.9"/>
    <n v="112"/>
    <n v="113.3"/>
    <n v="117.2"/>
    <n v="108.8"/>
    <n v="114.1"/>
    <n v="685.3"/>
    <n v="121.1"/>
    <x v="23"/>
  </r>
  <r>
    <x v="1"/>
    <x v="1"/>
    <x v="11"/>
    <n v="124.5"/>
    <n v="125.6"/>
    <n v="122.7"/>
    <n v="124.6"/>
    <n v="103.2"/>
    <n v="122.2"/>
    <n v="153.19999999999999"/>
    <n v="119.3"/>
    <n v="99.8"/>
    <n v="124.6"/>
    <n v="115.8"/>
    <n v="126.9"/>
    <n v="125.4"/>
    <n v="1462.3999999999999"/>
    <n v="125.8"/>
    <n v="120.3"/>
    <n v="115.4"/>
    <n v="119.5"/>
    <n v="235.7"/>
    <n v="117.1"/>
    <n v="112.6"/>
    <n v="116.4"/>
    <n v="113"/>
    <n v="109.7"/>
    <n v="114"/>
    <n v="120.3"/>
    <n v="109.6"/>
    <n v="113.4"/>
    <n v="683"/>
    <n v="119"/>
    <x v="23"/>
  </r>
  <r>
    <x v="2"/>
    <x v="1"/>
    <x v="11"/>
    <n v="123.3"/>
    <n v="123.7"/>
    <n v="121"/>
    <n v="124.2"/>
    <n v="107.8"/>
    <n v="125.7"/>
    <n v="152.4"/>
    <n v="117.2"/>
    <n v="102.1"/>
    <n v="118.7"/>
    <n v="116.4"/>
    <n v="125.6"/>
    <n v="125.1"/>
    <n v="1458.1000000000001"/>
    <n v="122.1"/>
    <n v="122.1"/>
    <n v="118.4"/>
    <n v="121.6"/>
    <n v="240.5"/>
    <n v="117.1"/>
    <n v="115.5"/>
    <n v="117.3"/>
    <n v="114.8"/>
    <n v="110.8"/>
    <n v="113.7"/>
    <n v="119"/>
    <n v="109.1"/>
    <n v="113.8"/>
    <n v="684.69999999999993"/>
    <n v="120.1"/>
    <x v="23"/>
  </r>
  <r>
    <x v="0"/>
    <x v="1"/>
    <x v="12"/>
    <n v="122.4"/>
    <n v="122.4"/>
    <n v="121.8"/>
    <n v="124.2"/>
    <n v="110.2"/>
    <n v="128.6"/>
    <n v="140.30000000000001"/>
    <n v="116.3"/>
    <n v="102"/>
    <n v="116"/>
    <n v="117.3"/>
    <n v="124.8"/>
    <n v="123.3"/>
    <n v="1446.3"/>
    <n v="121.7"/>
    <n v="123.8"/>
    <n v="120.6"/>
    <n v="123.3"/>
    <n v="244.39999999999998"/>
    <n v="114.6"/>
    <n v="117.4"/>
    <n v="118.2"/>
    <n v="116.2"/>
    <n v="111.5"/>
    <n v="113.3"/>
    <n v="117.7"/>
    <n v="109.4"/>
    <n v="114.2"/>
    <n v="686.3"/>
    <n v="120.3"/>
    <x v="24"/>
  </r>
  <r>
    <x v="1"/>
    <x v="1"/>
    <x v="12"/>
    <n v="124"/>
    <n v="124.7"/>
    <n v="126.3"/>
    <n v="124.9"/>
    <n v="103"/>
    <n v="122.3"/>
    <n v="141"/>
    <n v="120.1"/>
    <n v="97.8"/>
    <n v="125.4"/>
    <n v="116.1"/>
    <n v="127.6"/>
    <n v="124"/>
    <n v="1453.1999999999998"/>
    <n v="126.4"/>
    <n v="120.7"/>
    <n v="115.8"/>
    <n v="120"/>
    <n v="236.5"/>
    <n v="116.5"/>
    <n v="113"/>
    <n v="116.8"/>
    <n v="113.2"/>
    <n v="108.8"/>
    <n v="114.3"/>
    <n v="120.7"/>
    <n v="110.4"/>
    <n v="113.4"/>
    <n v="684.2"/>
    <n v="118.4"/>
    <x v="24"/>
  </r>
  <r>
    <x v="2"/>
    <x v="1"/>
    <x v="12"/>
    <n v="122.9"/>
    <n v="123.2"/>
    <n v="123.5"/>
    <n v="124.5"/>
    <n v="107.6"/>
    <n v="125.7"/>
    <n v="140.5"/>
    <n v="117.6"/>
    <n v="100.6"/>
    <n v="119.1"/>
    <n v="116.8"/>
    <n v="126.1"/>
    <n v="123.6"/>
    <n v="1448.1"/>
    <n v="123"/>
    <n v="122.6"/>
    <n v="118.6"/>
    <n v="122"/>
    <n v="241.2"/>
    <n v="116.5"/>
    <n v="115.7"/>
    <n v="117.5"/>
    <n v="115.1"/>
    <n v="110.1"/>
    <n v="113.9"/>
    <n v="119.5"/>
    <n v="109.8"/>
    <n v="113.8"/>
    <n v="685.9"/>
    <n v="119.4"/>
    <x v="24"/>
  </r>
  <r>
    <x v="0"/>
    <x v="2"/>
    <x v="0"/>
    <n v="123.1"/>
    <n v="123.1"/>
    <n v="122.1"/>
    <n v="124.9"/>
    <n v="111"/>
    <n v="130.4"/>
    <n v="132.30000000000001"/>
    <n v="117.2"/>
    <n v="100.5"/>
    <n v="117.2"/>
    <n v="117.9"/>
    <n v="125.6"/>
    <n v="122.8"/>
    <n v="1445.3"/>
    <n v="122.7"/>
    <n v="124.4"/>
    <n v="121.6"/>
    <n v="124"/>
    <n v="246"/>
    <n v="120.1"/>
    <n v="118.4"/>
    <n v="118.9"/>
    <n v="116.6"/>
    <n v="111"/>
    <n v="114"/>
    <n v="118.2"/>
    <n v="110.2"/>
    <n v="114.5"/>
    <n v="688.90000000000009"/>
    <n v="120.3"/>
    <x v="25"/>
  </r>
  <r>
    <x v="1"/>
    <x v="2"/>
    <x v="0"/>
    <n v="124"/>
    <n v="125.5"/>
    <n v="126.6"/>
    <n v="125.2"/>
    <n v="104.3"/>
    <n v="121.3"/>
    <n v="134.4"/>
    <n v="122.9"/>
    <n v="96.1"/>
    <n v="126.6"/>
    <n v="116.5"/>
    <n v="128"/>
    <n v="123.5"/>
    <n v="1451.3999999999999"/>
    <n v="127.4"/>
    <n v="121"/>
    <n v="116.1"/>
    <n v="120.2"/>
    <n v="237.1"/>
    <n v="117.3"/>
    <n v="113.4"/>
    <n v="117.2"/>
    <n v="113.7"/>
    <n v="107.9"/>
    <n v="114.6"/>
    <n v="120.8"/>
    <n v="111.4"/>
    <n v="113.4"/>
    <n v="685.59999999999991"/>
    <n v="118.5"/>
    <x v="25"/>
  </r>
  <r>
    <x v="2"/>
    <x v="2"/>
    <x v="0"/>
    <n v="123.4"/>
    <n v="123.9"/>
    <n v="123.8"/>
    <n v="125"/>
    <n v="108.5"/>
    <n v="126.2"/>
    <n v="133"/>
    <n v="119.1"/>
    <n v="99"/>
    <n v="120.3"/>
    <n v="117.3"/>
    <n v="126.7"/>
    <n v="123.1"/>
    <n v="1446.2"/>
    <n v="124"/>
    <n v="123.1"/>
    <n v="119.3"/>
    <n v="122.5"/>
    <n v="242.39999999999998"/>
    <n v="117.3"/>
    <n v="116.5"/>
    <n v="118.1"/>
    <n v="115.5"/>
    <n v="109.4"/>
    <n v="114.3"/>
    <n v="119.7"/>
    <n v="110.7"/>
    <n v="114"/>
    <n v="687.7"/>
    <n v="119.5"/>
    <x v="25"/>
  </r>
  <r>
    <x v="0"/>
    <x v="2"/>
    <x v="1"/>
    <n v="123.4"/>
    <n v="124.4"/>
    <n v="122.1"/>
    <n v="125.8"/>
    <n v="111.5"/>
    <n v="129.4"/>
    <n v="128.19999999999999"/>
    <n v="118.8"/>
    <n v="100"/>
    <n v="118.6"/>
    <n v="118.8"/>
    <n v="126.8"/>
    <n v="122.8"/>
    <n v="1447.7999999999997"/>
    <n v="124.2"/>
    <n v="125.4"/>
    <n v="122.7"/>
    <n v="125"/>
    <n v="248.10000000000002"/>
    <n v="120.1"/>
    <n v="120"/>
    <n v="119.6"/>
    <n v="117.7"/>
    <n v="110.9"/>
    <n v="114.8"/>
    <n v="118.7"/>
    <n v="110.8"/>
    <n v="115"/>
    <n v="692.5"/>
    <n v="120.6"/>
    <x v="26"/>
  </r>
  <r>
    <x v="1"/>
    <x v="2"/>
    <x v="1"/>
    <n v="124.3"/>
    <n v="126.5"/>
    <n v="119.5"/>
    <n v="125.6"/>
    <n v="104.9"/>
    <n v="121.6"/>
    <n v="131.80000000000001"/>
    <n v="125.1"/>
    <n v="95"/>
    <n v="127.7"/>
    <n v="116.8"/>
    <n v="128.6"/>
    <n v="123.7"/>
    <n v="1447.4"/>
    <n v="128.1"/>
    <n v="121.3"/>
    <n v="116.5"/>
    <n v="120.6"/>
    <n v="237.8"/>
    <n v="118.1"/>
    <n v="114"/>
    <n v="117.7"/>
    <n v="114.1"/>
    <n v="106.8"/>
    <n v="114.9"/>
    <n v="120.4"/>
    <n v="111.7"/>
    <n v="113.2"/>
    <n v="685.6"/>
    <n v="118.7"/>
    <x v="26"/>
  </r>
  <r>
    <x v="2"/>
    <x v="2"/>
    <x v="1"/>
    <n v="123.7"/>
    <n v="125.1"/>
    <n v="121.1"/>
    <n v="125.7"/>
    <n v="109.1"/>
    <n v="125.8"/>
    <n v="129.4"/>
    <n v="120.9"/>
    <n v="98.3"/>
    <n v="121.6"/>
    <n v="118"/>
    <n v="127.6"/>
    <n v="123.1"/>
    <n v="1446.2999999999997"/>
    <n v="125.2"/>
    <n v="123.8"/>
    <n v="120.1"/>
    <n v="123.3"/>
    <n v="243.89999999999998"/>
    <n v="118.1"/>
    <n v="117.7"/>
    <n v="118.7"/>
    <n v="116.3"/>
    <n v="108.7"/>
    <n v="114.9"/>
    <n v="119.7"/>
    <n v="111.2"/>
    <n v="114.1"/>
    <n v="689.50000000000011"/>
    <n v="119.7"/>
    <x v="26"/>
  </r>
  <r>
    <x v="0"/>
    <x v="2"/>
    <x v="2"/>
    <n v="123.3"/>
    <n v="124.7"/>
    <n v="118.9"/>
    <n v="126"/>
    <n v="111.8"/>
    <n v="130.9"/>
    <n v="128"/>
    <n v="119.9"/>
    <n v="98.9"/>
    <n v="119.4"/>
    <n v="118.9"/>
    <n v="127.7"/>
    <n v="123.1"/>
    <n v="1448.4"/>
    <n v="124.7"/>
    <n v="126"/>
    <n v="122.9"/>
    <n v="125.5"/>
    <n v="248.9"/>
    <n v="120.1"/>
    <n v="120.6"/>
    <n v="120.2"/>
    <n v="118.2"/>
    <n v="111.6"/>
    <n v="115.5"/>
    <n v="119.4"/>
    <n v="110.8"/>
    <n v="115.5"/>
    <n v="695.69999999999993"/>
    <n v="121.1"/>
    <x v="27"/>
  </r>
  <r>
    <x v="1"/>
    <x v="2"/>
    <x v="2"/>
    <n v="124"/>
    <n v="126.7"/>
    <n v="113.5"/>
    <n v="125.9"/>
    <n v="104.8"/>
    <n v="123.8"/>
    <n v="131.4"/>
    <n v="127.2"/>
    <n v="93.2"/>
    <n v="127.4"/>
    <n v="117"/>
    <n v="129.19999999999999"/>
    <n v="123.9"/>
    <n v="1444.1000000000001"/>
    <n v="128.80000000000001"/>
    <n v="121.7"/>
    <n v="116.9"/>
    <n v="120.9"/>
    <n v="238.60000000000002"/>
    <n v="118.6"/>
    <n v="114.4"/>
    <n v="118"/>
    <n v="114.3"/>
    <n v="108.4"/>
    <n v="115.4"/>
    <n v="120.6"/>
    <n v="111.3"/>
    <n v="113.8"/>
    <n v="688"/>
    <n v="119.1"/>
    <x v="27"/>
  </r>
  <r>
    <x v="2"/>
    <x v="2"/>
    <x v="2"/>
    <n v="123.5"/>
    <n v="125.4"/>
    <n v="116.8"/>
    <n v="126"/>
    <n v="109.2"/>
    <n v="127.6"/>
    <n v="129.19999999999999"/>
    <n v="122.4"/>
    <n v="97"/>
    <n v="122.1"/>
    <n v="118.1"/>
    <n v="128.4"/>
    <n v="123.4"/>
    <n v="1445.6999999999998"/>
    <n v="125.8"/>
    <n v="124.3"/>
    <n v="120.4"/>
    <n v="123.7"/>
    <n v="244.7"/>
    <n v="118.6"/>
    <n v="118.3"/>
    <n v="119.2"/>
    <n v="116.7"/>
    <n v="109.9"/>
    <n v="115.4"/>
    <n v="120.1"/>
    <n v="111"/>
    <n v="114.7"/>
    <n v="692.30000000000007"/>
    <n v="120.2"/>
    <x v="27"/>
  </r>
  <r>
    <x v="0"/>
    <x v="2"/>
    <x v="3"/>
    <n v="123.3"/>
    <n v="125.5"/>
    <n v="117.2"/>
    <n v="126.8"/>
    <n v="111.9"/>
    <n v="134.19999999999999"/>
    <n v="127.5"/>
    <n v="121.5"/>
    <n v="97.8"/>
    <n v="119.8"/>
    <n v="119.4"/>
    <n v="128.69999999999999"/>
    <n v="123.6"/>
    <n v="1453.6000000000001"/>
    <n v="125.7"/>
    <n v="126.4"/>
    <n v="123.3"/>
    <n v="126"/>
    <n v="249.7"/>
    <n v="120.1"/>
    <n v="121.2"/>
    <n v="120.9"/>
    <n v="118.6"/>
    <n v="111.9"/>
    <n v="116.2"/>
    <n v="119.9"/>
    <n v="111.6"/>
    <n v="116"/>
    <n v="699.1"/>
    <n v="121.5"/>
    <x v="28"/>
  </r>
  <r>
    <x v="1"/>
    <x v="2"/>
    <x v="3"/>
    <n v="123.8"/>
    <n v="128.19999999999999"/>
    <n v="110"/>
    <n v="126.3"/>
    <n v="104.5"/>
    <n v="130.6"/>
    <n v="130.80000000000001"/>
    <n v="131.30000000000001"/>
    <n v="91.6"/>
    <n v="127.7"/>
    <n v="117.2"/>
    <n v="129.5"/>
    <n v="124.6"/>
    <n v="1451.5"/>
    <n v="130.1"/>
    <n v="122.1"/>
    <n v="117.2"/>
    <n v="121.3"/>
    <n v="239.3"/>
    <n v="119.2"/>
    <n v="114.7"/>
    <n v="118.4"/>
    <n v="114.6"/>
    <n v="108.4"/>
    <n v="115.6"/>
    <n v="121.7"/>
    <n v="111.8"/>
    <n v="114.2"/>
    <n v="690.5"/>
    <n v="119.7"/>
    <x v="28"/>
  </r>
  <r>
    <x v="2"/>
    <x v="2"/>
    <x v="3"/>
    <n v="123.5"/>
    <n v="126.4"/>
    <n v="114.4"/>
    <n v="126.6"/>
    <n v="109.2"/>
    <n v="132.5"/>
    <n v="128.6"/>
    <n v="124.8"/>
    <n v="95.7"/>
    <n v="122.4"/>
    <n v="118.5"/>
    <n v="129.1"/>
    <n v="124"/>
    <n v="1451.7"/>
    <n v="126.9"/>
    <n v="124.7"/>
    <n v="120.8"/>
    <n v="124.1"/>
    <n v="245.5"/>
    <n v="119.2"/>
    <n v="118.7"/>
    <n v="119.7"/>
    <n v="117.1"/>
    <n v="110.1"/>
    <n v="115.9"/>
    <n v="121"/>
    <n v="111.7"/>
    <n v="115.1"/>
    <n v="695.5"/>
    <n v="120.7"/>
    <x v="28"/>
  </r>
  <r>
    <x v="0"/>
    <x v="2"/>
    <x v="4"/>
    <n v="123.5"/>
    <n v="127.1"/>
    <n v="117.3"/>
    <n v="127.7"/>
    <n v="112.5"/>
    <n v="134.1"/>
    <n v="128.5"/>
    <n v="124.3"/>
    <n v="97.6"/>
    <n v="120.7"/>
    <n v="120.2"/>
    <n v="129.80000000000001"/>
    <n v="124.4"/>
    <n v="1463.3"/>
    <n v="126.7"/>
    <n v="127.3"/>
    <n v="124.1"/>
    <n v="126.8"/>
    <n v="251.39999999999998"/>
    <n v="120.1"/>
    <n v="121.9"/>
    <n v="121.5"/>
    <n v="119.4"/>
    <n v="113.3"/>
    <n v="116.7"/>
    <n v="120.5"/>
    <n v="112.3"/>
    <n v="116.9"/>
    <n v="703.69999999999993"/>
    <n v="122.4"/>
    <x v="29"/>
  </r>
  <r>
    <x v="1"/>
    <x v="2"/>
    <x v="4"/>
    <n v="123.8"/>
    <n v="129.69999999999999"/>
    <n v="111.3"/>
    <n v="126.6"/>
    <n v="105.2"/>
    <n v="130.80000000000001"/>
    <n v="135.6"/>
    <n v="142.6"/>
    <n v="90.8"/>
    <n v="128.80000000000001"/>
    <n v="117.7"/>
    <n v="129.9"/>
    <n v="126.1"/>
    <n v="1472.8000000000002"/>
    <n v="131.30000000000001"/>
    <n v="122.4"/>
    <n v="117.4"/>
    <n v="121.6"/>
    <n v="239.8"/>
    <n v="119.6"/>
    <n v="114.9"/>
    <n v="118.7"/>
    <n v="114.9"/>
    <n v="110.8"/>
    <n v="116"/>
    <n v="122"/>
    <n v="112.4"/>
    <n v="115.2"/>
    <n v="694.80000000000007"/>
    <n v="120.7"/>
    <x v="29"/>
  </r>
  <r>
    <x v="2"/>
    <x v="2"/>
    <x v="4"/>
    <n v="123.6"/>
    <n v="128"/>
    <n v="115"/>
    <n v="127.3"/>
    <n v="109.8"/>
    <n v="132.6"/>
    <n v="130.9"/>
    <n v="130.5"/>
    <n v="95.3"/>
    <n v="123.4"/>
    <n v="119.2"/>
    <n v="129.80000000000001"/>
    <n v="125"/>
    <n v="1465.4"/>
    <n v="127.9"/>
    <n v="125.4"/>
    <n v="121.3"/>
    <n v="124.7"/>
    <n v="246.7"/>
    <n v="119.6"/>
    <n v="119.2"/>
    <n v="120.2"/>
    <n v="117.7"/>
    <n v="112"/>
    <n v="116.3"/>
    <n v="121.4"/>
    <n v="112.3"/>
    <n v="116.1"/>
    <n v="699.9"/>
    <n v="121.6"/>
    <x v="29"/>
  </r>
  <r>
    <x v="0"/>
    <x v="2"/>
    <x v="5"/>
    <n v="124.1"/>
    <n v="130.4"/>
    <n v="122.1"/>
    <n v="128.69999999999999"/>
    <n v="114.1"/>
    <n v="133.19999999999999"/>
    <n v="135.19999999999999"/>
    <n v="131.9"/>
    <n v="96.3"/>
    <n v="123"/>
    <n v="121.1"/>
    <n v="131.19999999999999"/>
    <n v="126.6"/>
    <n v="1491.3"/>
    <n v="128.19999999999999"/>
    <n v="128.4"/>
    <n v="125.1"/>
    <n v="128"/>
    <n v="253.5"/>
    <n v="120.1"/>
    <n v="122.6"/>
    <n v="122.8"/>
    <n v="120.4"/>
    <n v="114.2"/>
    <n v="117.9"/>
    <n v="122"/>
    <n v="113"/>
    <n v="117.9"/>
    <n v="710.3"/>
    <n v="124.1"/>
    <x v="30"/>
  </r>
  <r>
    <x v="1"/>
    <x v="2"/>
    <x v="5"/>
    <n v="123.6"/>
    <n v="134.4"/>
    <n v="120.9"/>
    <n v="127.3"/>
    <n v="106"/>
    <n v="132.30000000000001"/>
    <n v="146.69999999999999"/>
    <n v="148.1"/>
    <n v="89.8"/>
    <n v="130.5"/>
    <n v="118"/>
    <n v="130.5"/>
    <n v="128.5"/>
    <n v="1508.1"/>
    <n v="132.1"/>
    <n v="123.2"/>
    <n v="117.6"/>
    <n v="122.3"/>
    <n v="240.8"/>
    <n v="119"/>
    <n v="115.1"/>
    <n v="119.2"/>
    <n v="115.4"/>
    <n v="111.7"/>
    <n v="116.2"/>
    <n v="123.8"/>
    <n v="112.5"/>
    <n v="116"/>
    <n v="698.8"/>
    <n v="121.7"/>
    <x v="30"/>
  </r>
  <r>
    <x v="2"/>
    <x v="2"/>
    <x v="5"/>
    <n v="123.9"/>
    <n v="131.80000000000001"/>
    <n v="121.6"/>
    <n v="128.19999999999999"/>
    <n v="111.1"/>
    <n v="132.80000000000001"/>
    <n v="139.1"/>
    <n v="137.4"/>
    <n v="94.1"/>
    <n v="125.5"/>
    <n v="119.8"/>
    <n v="130.9"/>
    <n v="127.3"/>
    <n v="1496.2"/>
    <n v="129.19999999999999"/>
    <n v="126.4"/>
    <n v="122"/>
    <n v="125.7"/>
    <n v="248.4"/>
    <n v="119"/>
    <n v="119.8"/>
    <n v="121.1"/>
    <n v="118.5"/>
    <n v="112.9"/>
    <n v="116.9"/>
    <n v="123.1"/>
    <n v="112.8"/>
    <n v="117"/>
    <n v="705.3"/>
    <n v="123"/>
    <x v="30"/>
  </r>
  <r>
    <x v="0"/>
    <x v="2"/>
    <x v="6"/>
    <n v="124"/>
    <n v="131.5"/>
    <n v="122"/>
    <n v="128.69999999999999"/>
    <n v="113.5"/>
    <n v="133.30000000000001"/>
    <n v="140.80000000000001"/>
    <n v="133.80000000000001"/>
    <n v="94.1"/>
    <n v="123.4"/>
    <n v="121"/>
    <n v="131.69999999999999"/>
    <n v="127.5"/>
    <n v="1497.8"/>
    <n v="129.4"/>
    <n v="128.80000000000001"/>
    <n v="125.5"/>
    <n v="128.30000000000001"/>
    <n v="254.3"/>
    <n v="120.1"/>
    <n v="123"/>
    <n v="123"/>
    <n v="120.8"/>
    <n v="114.1"/>
    <n v="118"/>
    <n v="122.9"/>
    <n v="112.7"/>
    <n v="118.1"/>
    <n v="711.5"/>
    <n v="124.7"/>
    <x v="31"/>
  </r>
  <r>
    <x v="1"/>
    <x v="2"/>
    <x v="6"/>
    <n v="123.2"/>
    <n v="134.30000000000001"/>
    <n v="119.5"/>
    <n v="127.7"/>
    <n v="106.3"/>
    <n v="132.80000000000001"/>
    <n v="153.5"/>
    <n v="149.5"/>
    <n v="85.7"/>
    <n v="131.5"/>
    <n v="118.3"/>
    <n v="131.1"/>
    <n v="129.5"/>
    <n v="1513.3999999999999"/>
    <n v="133.1"/>
    <n v="123.5"/>
    <n v="117.9"/>
    <n v="122.7"/>
    <n v="241.4"/>
    <n v="119.9"/>
    <n v="115.3"/>
    <n v="119.5"/>
    <n v="116"/>
    <n v="111.5"/>
    <n v="116.6"/>
    <n v="125.4"/>
    <n v="111.7"/>
    <n v="116.3"/>
    <n v="700.7"/>
    <n v="122.4"/>
    <x v="31"/>
  </r>
  <r>
    <x v="2"/>
    <x v="2"/>
    <x v="6"/>
    <n v="123.7"/>
    <n v="132.5"/>
    <n v="121"/>
    <n v="128.30000000000001"/>
    <n v="110.9"/>
    <n v="133.1"/>
    <n v="145.1"/>
    <n v="139.1"/>
    <n v="91.3"/>
    <n v="126.1"/>
    <n v="119.9"/>
    <n v="131.4"/>
    <n v="128.19999999999999"/>
    <n v="1502.4"/>
    <n v="130.4"/>
    <n v="126.7"/>
    <n v="122.3"/>
    <n v="126.1"/>
    <n v="249"/>
    <n v="119.9"/>
    <n v="120.1"/>
    <n v="121.3"/>
    <n v="119"/>
    <n v="112.7"/>
    <n v="117.2"/>
    <n v="124.4"/>
    <n v="112.3"/>
    <n v="117.2"/>
    <n v="706.9"/>
    <n v="123.6"/>
    <x v="31"/>
  </r>
  <r>
    <x v="0"/>
    <x v="2"/>
    <x v="7"/>
    <n v="124.7"/>
    <n v="131.30000000000001"/>
    <n v="121.3"/>
    <n v="128.80000000000001"/>
    <n v="114"/>
    <n v="134.19999999999999"/>
    <n v="153.6"/>
    <n v="137.9"/>
    <n v="93.1"/>
    <n v="123.9"/>
    <n v="121.5"/>
    <n v="132.5"/>
    <n v="129.80000000000001"/>
    <n v="1516.8"/>
    <n v="130.1"/>
    <n v="129.5"/>
    <n v="126.3"/>
    <n v="129"/>
    <n v="255.8"/>
    <n v="120.1"/>
    <n v="123.8"/>
    <n v="123.7"/>
    <n v="121.1"/>
    <n v="113.6"/>
    <n v="118.5"/>
    <n v="123.6"/>
    <n v="112.5"/>
    <n v="118.2"/>
    <n v="713"/>
    <n v="126.1"/>
    <x v="32"/>
  </r>
  <r>
    <x v="1"/>
    <x v="2"/>
    <x v="7"/>
    <n v="123.1"/>
    <n v="131.69999999999999"/>
    <n v="118.1"/>
    <n v="128"/>
    <n v="106.8"/>
    <n v="130.1"/>
    <n v="165.5"/>
    <n v="156"/>
    <n v="85.3"/>
    <n v="132.69999999999999"/>
    <n v="118.8"/>
    <n v="131.69999999999999"/>
    <n v="131.1"/>
    <n v="1527.8"/>
    <n v="134.19999999999999"/>
    <n v="123.7"/>
    <n v="118.2"/>
    <n v="122.9"/>
    <n v="241.9"/>
    <n v="120.9"/>
    <n v="115.3"/>
    <n v="120"/>
    <n v="116.6"/>
    <n v="109.9"/>
    <n v="117.2"/>
    <n v="126.2"/>
    <n v="112"/>
    <n v="116.2"/>
    <n v="701.9"/>
    <n v="123.2"/>
    <x v="32"/>
  </r>
  <r>
    <x v="2"/>
    <x v="2"/>
    <x v="7"/>
    <n v="124.2"/>
    <n v="131.4"/>
    <n v="120.1"/>
    <n v="128.5"/>
    <n v="111.4"/>
    <n v="132.30000000000001"/>
    <n v="157.6"/>
    <n v="144"/>
    <n v="90.5"/>
    <n v="126.8"/>
    <n v="120.4"/>
    <n v="132.1"/>
    <n v="130.30000000000001"/>
    <n v="1519.3"/>
    <n v="131.19999999999999"/>
    <n v="127.2"/>
    <n v="122.9"/>
    <n v="126.6"/>
    <n v="250.10000000000002"/>
    <n v="120.9"/>
    <n v="120.6"/>
    <n v="122"/>
    <n v="119.4"/>
    <n v="111.7"/>
    <n v="117.8"/>
    <n v="125.1"/>
    <n v="112.3"/>
    <n v="117.2"/>
    <n v="708.3"/>
    <n v="124.8"/>
    <x v="32"/>
  </r>
  <r>
    <x v="0"/>
    <x v="2"/>
    <x v="8"/>
    <n v="125.1"/>
    <n v="131.1"/>
    <n v="120.7"/>
    <n v="129.19999999999999"/>
    <n v="114.7"/>
    <n v="132.30000000000001"/>
    <n v="158.9"/>
    <n v="142.1"/>
    <n v="92.5"/>
    <n v="125.4"/>
    <n v="121.9"/>
    <n v="132.69999999999999"/>
    <n v="131"/>
    <n v="1526.6000000000001"/>
    <n v="131"/>
    <n v="130.4"/>
    <n v="126.8"/>
    <n v="129.9"/>
    <n v="257.2"/>
    <n v="120.1"/>
    <n v="123.7"/>
    <n v="124.5"/>
    <n v="121.4"/>
    <n v="113.8"/>
    <n v="119.6"/>
    <n v="124.5"/>
    <n v="113.7"/>
    <n v="118.8"/>
    <n v="717.5"/>
    <n v="127"/>
    <x v="33"/>
  </r>
  <r>
    <x v="1"/>
    <x v="2"/>
    <x v="8"/>
    <n v="123.4"/>
    <n v="129"/>
    <n v="115.6"/>
    <n v="128.30000000000001"/>
    <n v="107"/>
    <n v="124"/>
    <n v="168.5"/>
    <n v="165.4"/>
    <n v="86.3"/>
    <n v="134.4"/>
    <n v="119.1"/>
    <n v="132.30000000000001"/>
    <n v="131.5"/>
    <n v="1533.3"/>
    <n v="134.69999999999999"/>
    <n v="124"/>
    <n v="118.6"/>
    <n v="123.2"/>
    <n v="242.6"/>
    <n v="121.6"/>
    <n v="115.1"/>
    <n v="120.4"/>
    <n v="117.1"/>
    <n v="109.1"/>
    <n v="117.3"/>
    <n v="126.5"/>
    <n v="112.9"/>
    <n v="116.2"/>
    <n v="703.30000000000007"/>
    <n v="123.5"/>
    <x v="33"/>
  </r>
  <r>
    <x v="2"/>
    <x v="2"/>
    <x v="8"/>
    <n v="124.6"/>
    <n v="130.4"/>
    <n v="118.7"/>
    <n v="128.9"/>
    <n v="111.9"/>
    <n v="128.4"/>
    <n v="162.19999999999999"/>
    <n v="150"/>
    <n v="90.4"/>
    <n v="128.4"/>
    <n v="120.7"/>
    <n v="132.5"/>
    <n v="131.19999999999999"/>
    <n v="1527.1000000000001"/>
    <n v="132"/>
    <n v="127.9"/>
    <n v="123.4"/>
    <n v="127.2"/>
    <n v="251.3"/>
    <n v="121.6"/>
    <n v="120.4"/>
    <n v="122.6"/>
    <n v="119.8"/>
    <n v="111.3"/>
    <n v="118.3"/>
    <n v="125.7"/>
    <n v="113.4"/>
    <n v="117.5"/>
    <n v="711.1"/>
    <n v="125.4"/>
    <x v="33"/>
  </r>
  <r>
    <x v="0"/>
    <x v="2"/>
    <x v="9"/>
    <n v="125.6"/>
    <n v="130.4"/>
    <n v="120.8"/>
    <n v="129.4"/>
    <n v="115.8"/>
    <n v="133.19999999999999"/>
    <n v="157.69999999999999"/>
    <n v="154.19999999999999"/>
    <n v="93.7"/>
    <n v="126.6"/>
    <n v="122.3"/>
    <n v="133.1"/>
    <n v="131.80000000000001"/>
    <n v="1542.8"/>
    <n v="131.5"/>
    <n v="131.1"/>
    <n v="127.3"/>
    <n v="130.6"/>
    <n v="258.39999999999998"/>
    <n v="120.1"/>
    <n v="124.4"/>
    <n v="125.1"/>
    <n v="122"/>
    <n v="113.8"/>
    <n v="120.1"/>
    <n v="125.1"/>
    <n v="114.2"/>
    <n v="119.2"/>
    <n v="720.30000000000007"/>
    <n v="127.7"/>
    <x v="34"/>
  </r>
  <r>
    <x v="1"/>
    <x v="2"/>
    <x v="9"/>
    <n v="123.6"/>
    <n v="128.6"/>
    <n v="115.9"/>
    <n v="128.5"/>
    <n v="109"/>
    <n v="124.1"/>
    <n v="165.8"/>
    <n v="187.2"/>
    <n v="89.4"/>
    <n v="135.80000000000001"/>
    <n v="119.4"/>
    <n v="132.9"/>
    <n v="132.6"/>
    <n v="1560.2000000000003"/>
    <n v="135.30000000000001"/>
    <n v="124.4"/>
    <n v="118.8"/>
    <n v="123.6"/>
    <n v="243.2"/>
    <n v="122.4"/>
    <n v="114.9"/>
    <n v="120.7"/>
    <n v="117.7"/>
    <n v="109.3"/>
    <n v="117.7"/>
    <n v="126.5"/>
    <n v="113.5"/>
    <n v="116.5"/>
    <n v="705.4"/>
    <n v="124.2"/>
    <x v="34"/>
  </r>
  <r>
    <x v="2"/>
    <x v="2"/>
    <x v="9"/>
    <n v="125"/>
    <n v="129.80000000000001"/>
    <n v="118.9"/>
    <n v="129.1"/>
    <n v="113.3"/>
    <n v="129"/>
    <n v="160.4"/>
    <n v="165.3"/>
    <n v="92.3"/>
    <n v="129.69999999999999"/>
    <n v="121.1"/>
    <n v="133"/>
    <n v="132.1"/>
    <n v="1546.8999999999999"/>
    <n v="132.5"/>
    <n v="128.5"/>
    <n v="123.8"/>
    <n v="127.8"/>
    <n v="252.3"/>
    <n v="122.4"/>
    <n v="120.8"/>
    <n v="123"/>
    <n v="120.4"/>
    <n v="111.4"/>
    <n v="118.7"/>
    <n v="125.9"/>
    <n v="113.9"/>
    <n v="117.9"/>
    <n v="713.3"/>
    <n v="126.1"/>
    <x v="34"/>
  </r>
  <r>
    <x v="0"/>
    <x v="2"/>
    <x v="11"/>
    <n v="126.1"/>
    <n v="130.6"/>
    <n v="121.7"/>
    <n v="129.5"/>
    <n v="117.8"/>
    <n v="132.1"/>
    <n v="155.19999999999999"/>
    <n v="160.80000000000001"/>
    <n v="94.5"/>
    <n v="128.30000000000001"/>
    <n v="123.1"/>
    <n v="134.19999999999999"/>
    <n v="132.4"/>
    <n v="1553.8999999999999"/>
    <n v="132.19999999999999"/>
    <n v="132.1"/>
    <n v="128.19999999999999"/>
    <n v="131.5"/>
    <n v="260.29999999999995"/>
    <n v="120.1"/>
    <n v="125.6"/>
    <n v="125.6"/>
    <n v="122.6"/>
    <n v="114"/>
    <n v="120.9"/>
    <n v="125.8"/>
    <n v="114.2"/>
    <n v="119.6"/>
    <n v="723.1"/>
    <n v="128.30000000000001"/>
    <x v="35"/>
  </r>
  <r>
    <x v="1"/>
    <x v="2"/>
    <x v="11"/>
    <n v="124"/>
    <n v="129.80000000000001"/>
    <n v="121.5"/>
    <n v="128.6"/>
    <n v="110"/>
    <n v="123.7"/>
    <n v="164.6"/>
    <n v="191.6"/>
    <n v="90.8"/>
    <n v="137.1"/>
    <n v="119.8"/>
    <n v="133.69999999999999"/>
    <n v="133.30000000000001"/>
    <n v="1575.1999999999998"/>
    <n v="137.6"/>
    <n v="125"/>
    <n v="119.3"/>
    <n v="124.2"/>
    <n v="244.3"/>
    <n v="122.9"/>
    <n v="115.1"/>
    <n v="121"/>
    <n v="118.1"/>
    <n v="109.3"/>
    <n v="117.9"/>
    <n v="126.6"/>
    <n v="113.3"/>
    <n v="116.6"/>
    <n v="706.19999999999993"/>
    <n v="124.6"/>
    <x v="35"/>
  </r>
  <r>
    <x v="2"/>
    <x v="2"/>
    <x v="11"/>
    <n v="125.4"/>
    <n v="130.30000000000001"/>
    <n v="121.6"/>
    <n v="129.19999999999999"/>
    <n v="114.9"/>
    <n v="128.19999999999999"/>
    <n v="158.4"/>
    <n v="171.2"/>
    <n v="93.3"/>
    <n v="131.19999999999999"/>
    <n v="121.7"/>
    <n v="134"/>
    <n v="132.69999999999999"/>
    <n v="1559.3999999999999"/>
    <n v="133.6"/>
    <n v="129.30000000000001"/>
    <n v="124.5"/>
    <n v="128.6"/>
    <n v="253.8"/>
    <n v="122.9"/>
    <n v="121.6"/>
    <n v="123.4"/>
    <n v="120.9"/>
    <n v="111.5"/>
    <n v="119.2"/>
    <n v="126.3"/>
    <n v="113.8"/>
    <n v="118.1"/>
    <n v="715.09999999999991"/>
    <n v="126.6"/>
    <x v="35"/>
  </r>
  <r>
    <x v="0"/>
    <x v="2"/>
    <x v="12"/>
    <n v="126.3"/>
    <n v="131.30000000000001"/>
    <n v="123.3"/>
    <n v="129.80000000000001"/>
    <n v="118.3"/>
    <n v="131.6"/>
    <n v="145.5"/>
    <n v="162.1"/>
    <n v="95.4"/>
    <n v="128.9"/>
    <n v="123.3"/>
    <n v="135.1"/>
    <n v="131.4"/>
    <n v="1550.9"/>
    <n v="133.1"/>
    <n v="132.5"/>
    <n v="128.5"/>
    <n v="131.9"/>
    <n v="261"/>
    <n v="120.1"/>
    <n v="125.7"/>
    <n v="126"/>
    <n v="123.1"/>
    <n v="114"/>
    <n v="121.6"/>
    <n v="125.6"/>
    <n v="114.1"/>
    <n v="119.8"/>
    <n v="724.40000000000009"/>
    <n v="127.9"/>
    <x v="36"/>
  </r>
  <r>
    <x v="1"/>
    <x v="2"/>
    <x v="12"/>
    <n v="124.3"/>
    <n v="131.69999999999999"/>
    <n v="127.1"/>
    <n v="128.6"/>
    <n v="110"/>
    <n v="120.8"/>
    <n v="149"/>
    <n v="190.1"/>
    <n v="92.7"/>
    <n v="138.6"/>
    <n v="120.2"/>
    <n v="134.19999999999999"/>
    <n v="131.5"/>
    <n v="1567.3"/>
    <n v="138.19999999999999"/>
    <n v="125.4"/>
    <n v="119.5"/>
    <n v="124.5"/>
    <n v="244.9"/>
    <n v="122.4"/>
    <n v="116"/>
    <n v="121"/>
    <n v="118.6"/>
    <n v="109.3"/>
    <n v="118.1"/>
    <n v="126.6"/>
    <n v="113.2"/>
    <n v="116.7"/>
    <n v="706.80000000000007"/>
    <n v="124"/>
    <x v="36"/>
  </r>
  <r>
    <x v="2"/>
    <x v="2"/>
    <x v="12"/>
    <n v="125.7"/>
    <n v="131.4"/>
    <n v="124.8"/>
    <n v="129.4"/>
    <n v="115.3"/>
    <n v="126.6"/>
    <n v="146.69999999999999"/>
    <n v="171.5"/>
    <n v="94.5"/>
    <n v="132.1"/>
    <n v="122"/>
    <n v="134.69999999999999"/>
    <n v="131.4"/>
    <n v="1554.7"/>
    <n v="134.5"/>
    <n v="129.69999999999999"/>
    <n v="124.8"/>
    <n v="129"/>
    <n v="254.5"/>
    <n v="122.4"/>
    <n v="122"/>
    <n v="123.6"/>
    <n v="121.4"/>
    <n v="111.5"/>
    <n v="119.6"/>
    <n v="126.2"/>
    <n v="113.7"/>
    <n v="118.3"/>
    <n v="716.00000000000011"/>
    <n v="126.1"/>
    <x v="36"/>
  </r>
  <r>
    <x v="0"/>
    <x v="3"/>
    <x v="0"/>
    <n v="126.8"/>
    <n v="133.19999999999999"/>
    <n v="126.5"/>
    <n v="130.30000000000001"/>
    <n v="118.9"/>
    <n v="131.6"/>
    <n v="140.1"/>
    <n v="163.80000000000001"/>
    <n v="97.7"/>
    <n v="129.6"/>
    <n v="124.3"/>
    <n v="135.9"/>
    <n v="131.4"/>
    <n v="1558.7"/>
    <n v="133.6"/>
    <n v="133.19999999999999"/>
    <n v="128.9"/>
    <n v="132.6"/>
    <n v="262.10000000000002"/>
    <n v="126.5"/>
    <n v="126.2"/>
    <n v="126.6"/>
    <n v="123.7"/>
    <n v="113.6"/>
    <n v="121.4"/>
    <n v="126.2"/>
    <n v="114.9"/>
    <n v="120.1"/>
    <n v="726.4"/>
    <n v="128.1"/>
    <x v="37"/>
  </r>
  <r>
    <x v="1"/>
    <x v="3"/>
    <x v="0"/>
    <n v="124.7"/>
    <n v="135.9"/>
    <n v="132"/>
    <n v="129.19999999999999"/>
    <n v="109.7"/>
    <n v="119"/>
    <n v="144.1"/>
    <n v="184.2"/>
    <n v="96.7"/>
    <n v="139.5"/>
    <n v="120.5"/>
    <n v="134.69999999999999"/>
    <n v="131.19999999999999"/>
    <n v="1570.2"/>
    <n v="139.5"/>
    <n v="125.8"/>
    <n v="119.8"/>
    <n v="124.9"/>
    <n v="245.6"/>
    <n v="123.4"/>
    <n v="116.9"/>
    <n v="121.6"/>
    <n v="119.1"/>
    <n v="108.9"/>
    <n v="118.5"/>
    <n v="126.4"/>
    <n v="114"/>
    <n v="116.8"/>
    <n v="708.5"/>
    <n v="124.2"/>
    <x v="37"/>
  </r>
  <r>
    <x v="2"/>
    <x v="3"/>
    <x v="0"/>
    <n v="126.1"/>
    <n v="134.1"/>
    <n v="128.6"/>
    <n v="129.9"/>
    <n v="115.5"/>
    <n v="125.7"/>
    <n v="141.5"/>
    <n v="170.7"/>
    <n v="97.4"/>
    <n v="132.9"/>
    <n v="122.7"/>
    <n v="135.30000000000001"/>
    <n v="131.30000000000001"/>
    <n v="1560.4"/>
    <n v="135.19999999999999"/>
    <n v="130.30000000000001"/>
    <n v="125.1"/>
    <n v="129.5"/>
    <n v="255.4"/>
    <n v="123.4"/>
    <n v="122.7"/>
    <n v="124.2"/>
    <n v="122"/>
    <n v="111.1"/>
    <n v="119.8"/>
    <n v="126.3"/>
    <n v="114.5"/>
    <n v="118.5"/>
    <n v="717.9"/>
    <n v="126.3"/>
    <x v="37"/>
  </r>
  <r>
    <x v="0"/>
    <x v="3"/>
    <x v="1"/>
    <n v="127.1"/>
    <n v="133.69999999999999"/>
    <n v="127.7"/>
    <n v="130.69999999999999"/>
    <n v="118.5"/>
    <n v="130.4"/>
    <n v="130.9"/>
    <n v="162.80000000000001"/>
    <n v="98.7"/>
    <n v="130.6"/>
    <n v="124.8"/>
    <n v="136.4"/>
    <n v="130.30000000000001"/>
    <n v="1552.3"/>
    <n v="134.4"/>
    <n v="133.9"/>
    <n v="129.80000000000001"/>
    <n v="133.4"/>
    <n v="263.70000000000005"/>
    <n v="126.5"/>
    <n v="127.5"/>
    <n v="127.1"/>
    <n v="124.3"/>
    <n v="113.9"/>
    <n v="122.3"/>
    <n v="127.1"/>
    <n v="116.8"/>
    <n v="120.9"/>
    <n v="731.49999999999989"/>
    <n v="127.9"/>
    <x v="38"/>
  </r>
  <r>
    <x v="1"/>
    <x v="3"/>
    <x v="1"/>
    <n v="124.8"/>
    <n v="135.1"/>
    <n v="130.30000000000001"/>
    <n v="129.6"/>
    <n v="108.4"/>
    <n v="118.6"/>
    <n v="129.19999999999999"/>
    <n v="176.4"/>
    <n v="99.1"/>
    <n v="139.69999999999999"/>
    <n v="120.6"/>
    <n v="135.19999999999999"/>
    <n v="129.1"/>
    <n v="1547"/>
    <n v="140"/>
    <n v="126.2"/>
    <n v="120.1"/>
    <n v="125.3"/>
    <n v="246.3"/>
    <n v="124.4"/>
    <n v="116"/>
    <n v="121.8"/>
    <n v="119.5"/>
    <n v="109.1"/>
    <n v="118.8"/>
    <n v="126.3"/>
    <n v="116.2"/>
    <n v="117.2"/>
    <n v="711.7"/>
    <n v="123.8"/>
    <x v="38"/>
  </r>
  <r>
    <x v="2"/>
    <x v="3"/>
    <x v="1"/>
    <n v="126.4"/>
    <n v="134.19999999999999"/>
    <n v="128.69999999999999"/>
    <n v="130.30000000000001"/>
    <n v="114.8"/>
    <n v="124.9"/>
    <n v="130.30000000000001"/>
    <n v="167.4"/>
    <n v="98.8"/>
    <n v="133.6"/>
    <n v="123"/>
    <n v="135.80000000000001"/>
    <n v="129.9"/>
    <n v="1548.1999999999998"/>
    <n v="135.9"/>
    <n v="130.9"/>
    <n v="125.8"/>
    <n v="130.19999999999999"/>
    <n v="256.7"/>
    <n v="124.4"/>
    <n v="123.1"/>
    <n v="124.6"/>
    <n v="122.5"/>
    <n v="111.4"/>
    <n v="120.3"/>
    <n v="126.6"/>
    <n v="116.6"/>
    <n v="119.1"/>
    <n v="722"/>
    <n v="126"/>
    <x v="38"/>
  </r>
  <r>
    <x v="0"/>
    <x v="3"/>
    <x v="2"/>
    <n v="127.3"/>
    <n v="134.4"/>
    <n v="125.1"/>
    <n v="130.5"/>
    <n v="118.3"/>
    <n v="131.69999999999999"/>
    <n v="130.69999999999999"/>
    <n v="161.19999999999999"/>
    <n v="100.4"/>
    <n v="130.80000000000001"/>
    <n v="124.9"/>
    <n v="137"/>
    <n v="130.4"/>
    <n v="1552.3000000000002"/>
    <n v="135"/>
    <n v="134.4"/>
    <n v="130.19999999999999"/>
    <n v="133.80000000000001"/>
    <n v="264.60000000000002"/>
    <n v="126.5"/>
    <n v="127"/>
    <n v="127.7"/>
    <n v="124.8"/>
    <n v="113.6"/>
    <n v="122.5"/>
    <n v="127.5"/>
    <n v="117.4"/>
    <n v="121.1"/>
    <n v="733.5"/>
    <n v="128"/>
    <x v="39"/>
  </r>
  <r>
    <x v="1"/>
    <x v="3"/>
    <x v="2"/>
    <n v="124.8"/>
    <n v="136.30000000000001"/>
    <n v="123.7"/>
    <n v="129.69999999999999"/>
    <n v="107.9"/>
    <n v="119.9"/>
    <n v="128.1"/>
    <n v="170.3"/>
    <n v="101.8"/>
    <n v="140.1"/>
    <n v="120.7"/>
    <n v="135.4"/>
    <n v="128.9"/>
    <n v="1538.7"/>
    <n v="140.6"/>
    <n v="126.4"/>
    <n v="120.3"/>
    <n v="125.5"/>
    <n v="246.7"/>
    <n v="124.9"/>
    <n v="114.8"/>
    <n v="122.3"/>
    <n v="119.7"/>
    <n v="108.5"/>
    <n v="119.1"/>
    <n v="126.4"/>
    <n v="117.1"/>
    <n v="117.3"/>
    <n v="713.1"/>
    <n v="123.8"/>
    <x v="39"/>
  </r>
  <r>
    <x v="2"/>
    <x v="3"/>
    <x v="2"/>
    <n v="126.5"/>
    <n v="135.1"/>
    <n v="124.6"/>
    <n v="130.19999999999999"/>
    <n v="114.5"/>
    <n v="126.2"/>
    <n v="129.80000000000001"/>
    <n v="164.3"/>
    <n v="100.9"/>
    <n v="133.9"/>
    <n v="123.1"/>
    <n v="136.30000000000001"/>
    <n v="129.80000000000001"/>
    <n v="1545.4"/>
    <n v="136.5"/>
    <n v="131.30000000000001"/>
    <n v="126.1"/>
    <n v="130.5"/>
    <n v="257.39999999999998"/>
    <n v="124.9"/>
    <n v="122.4"/>
    <n v="125.1"/>
    <n v="122.9"/>
    <n v="110.9"/>
    <n v="120.6"/>
    <n v="126.9"/>
    <n v="117.3"/>
    <n v="119.3"/>
    <n v="723.69999999999993"/>
    <n v="126"/>
    <x v="39"/>
  </r>
  <r>
    <x v="0"/>
    <x v="3"/>
    <x v="3"/>
    <n v="127.4"/>
    <n v="135.4"/>
    <n v="123.4"/>
    <n v="131.30000000000001"/>
    <n v="118.2"/>
    <n v="138.1"/>
    <n v="134.1"/>
    <n v="162.69999999999999"/>
    <n v="105"/>
    <n v="131.4"/>
    <n v="125.4"/>
    <n v="137.4"/>
    <n v="131.80000000000001"/>
    <n v="1569.8000000000004"/>
    <n v="135.5"/>
    <n v="135"/>
    <n v="130.6"/>
    <n v="134.4"/>
    <n v="265.60000000000002"/>
    <n v="126.5"/>
    <n v="127"/>
    <n v="128"/>
    <n v="125.2"/>
    <n v="114.4"/>
    <n v="123.2"/>
    <n v="127.9"/>
    <n v="118.4"/>
    <n v="121.7"/>
    <n v="737.1"/>
    <n v="129"/>
    <x v="40"/>
  </r>
  <r>
    <x v="1"/>
    <x v="3"/>
    <x v="3"/>
    <n v="124.9"/>
    <n v="139.30000000000001"/>
    <n v="119.9"/>
    <n v="130.19999999999999"/>
    <n v="108.9"/>
    <n v="131.1"/>
    <n v="136.80000000000001"/>
    <n v="176.9"/>
    <n v="109.1"/>
    <n v="140.4"/>
    <n v="121.1"/>
    <n v="135.9"/>
    <n v="131.80000000000001"/>
    <n v="1574.5"/>
    <n v="141.5"/>
    <n v="126.8"/>
    <n v="120.5"/>
    <n v="125.8"/>
    <n v="247.3"/>
    <n v="125.6"/>
    <n v="114.6"/>
    <n v="122.8"/>
    <n v="120"/>
    <n v="110"/>
    <n v="119.5"/>
    <n v="127.6"/>
    <n v="117.6"/>
    <n v="118.2"/>
    <n v="717.5"/>
    <n v="125.3"/>
    <x v="40"/>
  </r>
  <r>
    <x v="2"/>
    <x v="3"/>
    <x v="3"/>
    <n v="126.6"/>
    <n v="136.80000000000001"/>
    <n v="122"/>
    <n v="130.9"/>
    <n v="114.8"/>
    <n v="134.80000000000001"/>
    <n v="135"/>
    <n v="167.5"/>
    <n v="106.4"/>
    <n v="134.4"/>
    <n v="123.6"/>
    <n v="136.69999999999999"/>
    <n v="131.80000000000001"/>
    <n v="1569.5"/>
    <n v="137.1"/>
    <n v="131.80000000000001"/>
    <n v="126.4"/>
    <n v="131"/>
    <n v="258.20000000000005"/>
    <n v="125.6"/>
    <n v="122.3"/>
    <n v="125.5"/>
    <n v="123.2"/>
    <n v="112.1"/>
    <n v="121.1"/>
    <n v="127.7"/>
    <n v="118.1"/>
    <n v="120"/>
    <n v="727.7"/>
    <n v="127.3"/>
    <x v="40"/>
  </r>
  <r>
    <x v="0"/>
    <x v="3"/>
    <x v="4"/>
    <n v="127.6"/>
    <n v="137.5"/>
    <n v="124.4"/>
    <n v="132.4"/>
    <n v="118.2"/>
    <n v="138.1"/>
    <n v="141.80000000000001"/>
    <n v="166"/>
    <n v="107.5"/>
    <n v="132.19999999999999"/>
    <n v="126.1"/>
    <n v="138.30000000000001"/>
    <n v="133.6"/>
    <n v="1590.1"/>
    <n v="136"/>
    <n v="135.4"/>
    <n v="131.1"/>
    <n v="134.80000000000001"/>
    <n v="266.5"/>
    <n v="126.5"/>
    <n v="127.4"/>
    <n v="128.5"/>
    <n v="125.8"/>
    <n v="115.1"/>
    <n v="123.6"/>
    <n v="129.1"/>
    <n v="119.7"/>
    <n v="122.5"/>
    <n v="741.80000000000007"/>
    <n v="130.30000000000001"/>
    <x v="41"/>
  </r>
  <r>
    <x v="1"/>
    <x v="3"/>
    <x v="4"/>
    <n v="125"/>
    <n v="142.1"/>
    <n v="127"/>
    <n v="130.4"/>
    <n v="109.6"/>
    <n v="133.5"/>
    <n v="151.4"/>
    <n v="182.8"/>
    <n v="111.1"/>
    <n v="141.5"/>
    <n v="121.5"/>
    <n v="136.30000000000001"/>
    <n v="134.6"/>
    <n v="1612.1999999999998"/>
    <n v="142.19999999999999"/>
    <n v="127.2"/>
    <n v="120.7"/>
    <n v="126.2"/>
    <n v="247.9"/>
    <n v="126"/>
    <n v="115"/>
    <n v="123.2"/>
    <n v="120.3"/>
    <n v="110.7"/>
    <n v="119.8"/>
    <n v="128"/>
    <n v="118.5"/>
    <n v="118.7"/>
    <n v="720.5"/>
    <n v="126.6"/>
    <x v="41"/>
  </r>
  <r>
    <x v="2"/>
    <x v="3"/>
    <x v="4"/>
    <n v="126.8"/>
    <n v="139.1"/>
    <n v="125.4"/>
    <n v="131.69999999999999"/>
    <n v="115"/>
    <n v="136"/>
    <n v="145.1"/>
    <n v="171.7"/>
    <n v="108.7"/>
    <n v="135.30000000000001"/>
    <n v="124.2"/>
    <n v="137.4"/>
    <n v="134"/>
    <n v="1596.4"/>
    <n v="137.69999999999999"/>
    <n v="132.19999999999999"/>
    <n v="126.8"/>
    <n v="131.4"/>
    <n v="259"/>
    <n v="126"/>
    <n v="122.7"/>
    <n v="126"/>
    <n v="123.7"/>
    <n v="112.8"/>
    <n v="121.5"/>
    <n v="128.5"/>
    <n v="119.2"/>
    <n v="120.7"/>
    <n v="731.7"/>
    <n v="128.6"/>
    <x v="41"/>
  </r>
  <r>
    <x v="0"/>
    <x v="3"/>
    <x v="5"/>
    <n v="128.6"/>
    <n v="138.6"/>
    <n v="126.6"/>
    <n v="133.6"/>
    <n v="118.6"/>
    <n v="137.4"/>
    <n v="152.5"/>
    <n v="169.2"/>
    <n v="108.8"/>
    <n v="133.1"/>
    <n v="126.4"/>
    <n v="139.19999999999999"/>
    <n v="136"/>
    <n v="1612.6"/>
    <n v="137.19999999999999"/>
    <n v="136.30000000000001"/>
    <n v="131.6"/>
    <n v="135.6"/>
    <n v="267.89999999999998"/>
    <n v="126.5"/>
    <n v="128"/>
    <n v="129.30000000000001"/>
    <n v="126.2"/>
    <n v="116.3"/>
    <n v="124.1"/>
    <n v="130.19999999999999"/>
    <n v="119.9"/>
    <n v="123.3"/>
    <n v="745.99999999999989"/>
    <n v="131.9"/>
    <x v="42"/>
  </r>
  <r>
    <x v="1"/>
    <x v="3"/>
    <x v="5"/>
    <n v="125.9"/>
    <n v="143.9"/>
    <n v="130.9"/>
    <n v="131"/>
    <n v="110.2"/>
    <n v="135.5"/>
    <n v="173.7"/>
    <n v="184.4"/>
    <n v="112"/>
    <n v="142.80000000000001"/>
    <n v="121.6"/>
    <n v="136.9"/>
    <n v="138.19999999999999"/>
    <n v="1648.8000000000002"/>
    <n v="142.69999999999999"/>
    <n v="127.6"/>
    <n v="121.1"/>
    <n v="126.6"/>
    <n v="248.7"/>
    <n v="125.5"/>
    <n v="115.5"/>
    <n v="123.2"/>
    <n v="120.6"/>
    <n v="112.3"/>
    <n v="119.9"/>
    <n v="129.30000000000001"/>
    <n v="118.8"/>
    <n v="119.6"/>
    <n v="724.09999999999991"/>
    <n v="128.1"/>
    <x v="42"/>
  </r>
  <r>
    <x v="2"/>
    <x v="3"/>
    <x v="5"/>
    <n v="127.7"/>
    <n v="140.5"/>
    <n v="128.30000000000001"/>
    <n v="132.6"/>
    <n v="115.5"/>
    <n v="136.5"/>
    <n v="159.69999999999999"/>
    <n v="174.3"/>
    <n v="109.9"/>
    <n v="136.30000000000001"/>
    <n v="124.4"/>
    <n v="138.1"/>
    <n v="136.80000000000001"/>
    <n v="1623.8"/>
    <n v="138.69999999999999"/>
    <n v="132.9"/>
    <n v="127.2"/>
    <n v="132"/>
    <n v="260.10000000000002"/>
    <n v="125.5"/>
    <n v="123.3"/>
    <n v="126.4"/>
    <n v="124.1"/>
    <n v="114.2"/>
    <n v="121.7"/>
    <n v="129.69999999999999"/>
    <n v="119.4"/>
    <n v="121.5"/>
    <n v="735.49999999999989"/>
    <n v="130.1"/>
    <x v="42"/>
  </r>
  <r>
    <x v="0"/>
    <x v="3"/>
    <x v="6"/>
    <n v="129.30000000000001"/>
    <n v="139.5"/>
    <n v="129.6"/>
    <n v="134.5"/>
    <n v="119.5"/>
    <n v="138.5"/>
    <n v="158.19999999999999"/>
    <n v="171.8"/>
    <n v="110.3"/>
    <n v="134.30000000000001"/>
    <n v="127.3"/>
    <n v="139.9"/>
    <n v="137.6"/>
    <n v="1632.6999999999998"/>
    <n v="138"/>
    <n v="137.19999999999999"/>
    <n v="132.19999999999999"/>
    <n v="136.5"/>
    <n v="269.39999999999998"/>
    <n v="126.5"/>
    <n v="128.19999999999999"/>
    <n v="130"/>
    <n v="126.7"/>
    <n v="116.4"/>
    <n v="125.2"/>
    <n v="130.80000000000001"/>
    <n v="120.9"/>
    <n v="123.8"/>
    <n v="750"/>
    <n v="133"/>
    <x v="43"/>
  </r>
  <r>
    <x v="1"/>
    <x v="3"/>
    <x v="6"/>
    <n v="126.8"/>
    <n v="144.19999999999999"/>
    <n v="136.6"/>
    <n v="131.80000000000001"/>
    <n v="111"/>
    <n v="137"/>
    <n v="179.5"/>
    <n v="188.4"/>
    <n v="113.3"/>
    <n v="143.9"/>
    <n v="121.7"/>
    <n v="137.5"/>
    <n v="139.80000000000001"/>
    <n v="1671.7000000000003"/>
    <n v="142.9"/>
    <n v="127.9"/>
    <n v="121.1"/>
    <n v="126.9"/>
    <n v="249"/>
    <n v="126.4"/>
    <n v="115.5"/>
    <n v="123.5"/>
    <n v="120.9"/>
    <n v="111.7"/>
    <n v="120.3"/>
    <n v="130.80000000000001"/>
    <n v="120"/>
    <n v="119.9"/>
    <n v="727.2"/>
    <n v="129"/>
    <x v="43"/>
  </r>
  <r>
    <x v="2"/>
    <x v="3"/>
    <x v="6"/>
    <n v="128.5"/>
    <n v="141.19999999999999"/>
    <n v="132.30000000000001"/>
    <n v="133.5"/>
    <n v="116.4"/>
    <n v="137.80000000000001"/>
    <n v="165.4"/>
    <n v="177.4"/>
    <n v="111.3"/>
    <n v="137.5"/>
    <n v="125"/>
    <n v="138.80000000000001"/>
    <n v="138.4"/>
    <n v="1645.1"/>
    <n v="139.30000000000001"/>
    <n v="133.5"/>
    <n v="127.6"/>
    <n v="132.69999999999999"/>
    <n v="261.10000000000002"/>
    <n v="126.4"/>
    <n v="123.4"/>
    <n v="126.9"/>
    <n v="124.5"/>
    <n v="113.9"/>
    <n v="122.4"/>
    <n v="130.80000000000001"/>
    <n v="120.5"/>
    <n v="121.9"/>
    <n v="739"/>
    <n v="131.1"/>
    <x v="43"/>
  </r>
  <r>
    <x v="0"/>
    <x v="3"/>
    <x v="7"/>
    <n v="130.1"/>
    <n v="138.80000000000001"/>
    <n v="130.30000000000001"/>
    <n v="135.30000000000001"/>
    <n v="119.9"/>
    <n v="140.19999999999999"/>
    <n v="156.9"/>
    <n v="172.2"/>
    <n v="112.1"/>
    <n v="134.9"/>
    <n v="128.1"/>
    <n v="140.69999999999999"/>
    <n v="138"/>
    <n v="1639.4999999999998"/>
    <n v="138.9"/>
    <n v="137.80000000000001"/>
    <n v="133"/>
    <n v="137.1"/>
    <n v="270.8"/>
    <n v="126.5"/>
    <n v="129.1"/>
    <n v="130.6"/>
    <n v="127"/>
    <n v="116"/>
    <n v="125.5"/>
    <n v="131.9"/>
    <n v="122"/>
    <n v="124.2"/>
    <n v="753"/>
    <n v="133.5"/>
    <x v="44"/>
  </r>
  <r>
    <x v="1"/>
    <x v="3"/>
    <x v="7"/>
    <n v="127.6"/>
    <n v="140.30000000000001"/>
    <n v="133.69999999999999"/>
    <n v="132.19999999999999"/>
    <n v="111.8"/>
    <n v="135.80000000000001"/>
    <n v="163.5"/>
    <n v="182.3"/>
    <n v="114.6"/>
    <n v="144.6"/>
    <n v="121.9"/>
    <n v="138.1"/>
    <n v="137.6"/>
    <n v="1646.3999999999996"/>
    <n v="143.6"/>
    <n v="128.30000000000001"/>
    <n v="121.4"/>
    <n v="127.3"/>
    <n v="249.70000000000002"/>
    <n v="127.3"/>
    <n v="114.7"/>
    <n v="123.9"/>
    <n v="121.2"/>
    <n v="110.4"/>
    <n v="120.6"/>
    <n v="131.5"/>
    <n v="120.9"/>
    <n v="119.9"/>
    <n v="728.5"/>
    <n v="128.4"/>
    <x v="44"/>
  </r>
  <r>
    <x v="2"/>
    <x v="3"/>
    <x v="7"/>
    <n v="129.30000000000001"/>
    <n v="139.30000000000001"/>
    <n v="131.6"/>
    <n v="134.1"/>
    <n v="116.9"/>
    <n v="138.1"/>
    <n v="159.1"/>
    <n v="175.6"/>
    <n v="112.9"/>
    <n v="138.1"/>
    <n v="125.5"/>
    <n v="139.5"/>
    <n v="137.9"/>
    <n v="1640"/>
    <n v="140.19999999999999"/>
    <n v="134.1"/>
    <n v="128.19999999999999"/>
    <n v="133.19999999999999"/>
    <n v="262.29999999999995"/>
    <n v="127.3"/>
    <n v="123.6"/>
    <n v="127.4"/>
    <n v="124.8"/>
    <n v="113.1"/>
    <n v="122.7"/>
    <n v="131.69999999999999"/>
    <n v="121.5"/>
    <n v="122.1"/>
    <n v="741.19999999999993"/>
    <n v="131.1"/>
    <x v="44"/>
  </r>
  <r>
    <x v="0"/>
    <x v="3"/>
    <x v="8"/>
    <n v="130.80000000000001"/>
    <n v="138.19999999999999"/>
    <n v="130.5"/>
    <n v="135.5"/>
    <n v="120.2"/>
    <n v="139.19999999999999"/>
    <n v="149.5"/>
    <n v="170.4"/>
    <n v="113.1"/>
    <n v="135.80000000000001"/>
    <n v="128.80000000000001"/>
    <n v="141.5"/>
    <n v="137.19999999999999"/>
    <n v="1633.5"/>
    <n v="139.9"/>
    <n v="138.5"/>
    <n v="133.5"/>
    <n v="137.80000000000001"/>
    <n v="272"/>
    <n v="126.5"/>
    <n v="129.69999999999999"/>
    <n v="131.1"/>
    <n v="127.8"/>
    <n v="117"/>
    <n v="125.7"/>
    <n v="132.19999999999999"/>
    <n v="122.8"/>
    <n v="124.9"/>
    <n v="756.59999999999991"/>
    <n v="133.4"/>
    <x v="45"/>
  </r>
  <r>
    <x v="1"/>
    <x v="3"/>
    <x v="8"/>
    <n v="128.1"/>
    <n v="137.69999999999999"/>
    <n v="130.6"/>
    <n v="132.6"/>
    <n v="111.9"/>
    <n v="132.5"/>
    <n v="152.9"/>
    <n v="173.6"/>
    <n v="115.1"/>
    <n v="144.80000000000001"/>
    <n v="122.1"/>
    <n v="138.80000000000001"/>
    <n v="135.69999999999999"/>
    <n v="1620.6999999999996"/>
    <n v="143.9"/>
    <n v="128.69999999999999"/>
    <n v="121.6"/>
    <n v="127.7"/>
    <n v="250.29999999999998"/>
    <n v="127.9"/>
    <n v="114.8"/>
    <n v="124.3"/>
    <n v="121.4"/>
    <n v="111.8"/>
    <n v="120.8"/>
    <n v="131.6"/>
    <n v="121.2"/>
    <n v="120.5"/>
    <n v="731.1"/>
    <n v="128"/>
    <x v="45"/>
  </r>
  <r>
    <x v="2"/>
    <x v="3"/>
    <x v="8"/>
    <n v="129.9"/>
    <n v="138"/>
    <n v="130.5"/>
    <n v="134.4"/>
    <n v="117.2"/>
    <n v="136.1"/>
    <n v="150.69999999999999"/>
    <n v="171.5"/>
    <n v="113.8"/>
    <n v="138.80000000000001"/>
    <n v="126"/>
    <n v="140.19999999999999"/>
    <n v="136.6"/>
    <n v="1627.1"/>
    <n v="141"/>
    <n v="134.6"/>
    <n v="128.6"/>
    <n v="133.80000000000001"/>
    <n v="263.2"/>
    <n v="127.9"/>
    <n v="124.1"/>
    <n v="127.9"/>
    <n v="125.4"/>
    <n v="114.3"/>
    <n v="122.9"/>
    <n v="131.80000000000001"/>
    <n v="122.1"/>
    <n v="122.8"/>
    <n v="744.4"/>
    <n v="130.9"/>
    <x v="45"/>
  </r>
  <r>
    <x v="0"/>
    <x v="3"/>
    <x v="9"/>
    <n v="131.30000000000001"/>
    <n v="137.6"/>
    <n v="130.1"/>
    <n v="136"/>
    <n v="120.8"/>
    <n v="138.4"/>
    <n v="149.19999999999999"/>
    <n v="170.2"/>
    <n v="113.4"/>
    <n v="136.30000000000001"/>
    <n v="128.69999999999999"/>
    <n v="142.4"/>
    <n v="137.4"/>
    <n v="1634.4"/>
    <n v="140.9"/>
    <n v="139.6"/>
    <n v="134.30000000000001"/>
    <n v="138.80000000000001"/>
    <n v="273.89999999999998"/>
    <n v="126.5"/>
    <n v="129.80000000000001"/>
    <n v="131.80000000000001"/>
    <n v="128.69999999999999"/>
    <n v="117.8"/>
    <n v="126.5"/>
    <n v="133"/>
    <n v="123"/>
    <n v="125.7"/>
    <n v="760.8"/>
    <n v="133.80000000000001"/>
    <x v="46"/>
  </r>
  <r>
    <x v="1"/>
    <x v="3"/>
    <x v="9"/>
    <n v="128.69999999999999"/>
    <n v="138.4"/>
    <n v="130.30000000000001"/>
    <n v="132.69999999999999"/>
    <n v="112.5"/>
    <n v="130.4"/>
    <n v="155.1"/>
    <n v="175.7"/>
    <n v="115.4"/>
    <n v="145.30000000000001"/>
    <n v="122.5"/>
    <n v="139.6"/>
    <n v="136.30000000000001"/>
    <n v="1626.6"/>
    <n v="144.30000000000001"/>
    <n v="129.1"/>
    <n v="121.9"/>
    <n v="128"/>
    <n v="251"/>
    <n v="128.69999999999999"/>
    <n v="115.2"/>
    <n v="124.5"/>
    <n v="121.8"/>
    <n v="112.8"/>
    <n v="121.2"/>
    <n v="131.9"/>
    <n v="120.8"/>
    <n v="120.9"/>
    <n v="733"/>
    <n v="128.6"/>
    <x v="46"/>
  </r>
  <r>
    <x v="2"/>
    <x v="3"/>
    <x v="9"/>
    <n v="130.5"/>
    <n v="137.9"/>
    <n v="130.19999999999999"/>
    <n v="134.80000000000001"/>
    <n v="117.8"/>
    <n v="134.69999999999999"/>
    <n v="151.19999999999999"/>
    <n v="172.1"/>
    <n v="114.1"/>
    <n v="139.30000000000001"/>
    <n v="126.1"/>
    <n v="141.1"/>
    <n v="137"/>
    <n v="1629.7999999999995"/>
    <n v="141.80000000000001"/>
    <n v="135.5"/>
    <n v="129.1"/>
    <n v="134.5"/>
    <n v="264.60000000000002"/>
    <n v="128.69999999999999"/>
    <n v="124.3"/>
    <n v="128.4"/>
    <n v="126.1"/>
    <n v="115.2"/>
    <n v="123.5"/>
    <n v="132.4"/>
    <n v="122.1"/>
    <n v="123.4"/>
    <n v="747.7"/>
    <n v="131.4"/>
    <x v="46"/>
  </r>
  <r>
    <x v="0"/>
    <x v="3"/>
    <x v="11"/>
    <n v="132"/>
    <n v="137.4"/>
    <n v="130.6"/>
    <n v="136.19999999999999"/>
    <n v="121.1"/>
    <n v="136.9"/>
    <n v="141.80000000000001"/>
    <n v="170"/>
    <n v="113.4"/>
    <n v="136.80000000000001"/>
    <n v="128.69999999999999"/>
    <n v="143.1"/>
    <n v="136.6"/>
    <n v="1628"/>
    <n v="141.19999999999999"/>
    <n v="139.9"/>
    <n v="134.5"/>
    <n v="139.19999999999999"/>
    <n v="274.39999999999998"/>
    <n v="126.5"/>
    <n v="130.30000000000001"/>
    <n v="132.1"/>
    <n v="129.1"/>
    <n v="118.2"/>
    <n v="126.9"/>
    <n v="133.69999999999999"/>
    <n v="123.5"/>
    <n v="126.1"/>
    <n v="763.5"/>
    <n v="133.6"/>
    <x v="47"/>
  </r>
  <r>
    <x v="1"/>
    <x v="3"/>
    <x v="11"/>
    <n v="130.19999999999999"/>
    <n v="138.5"/>
    <n v="134.1"/>
    <n v="132.9"/>
    <n v="112.6"/>
    <n v="130.80000000000001"/>
    <n v="142"/>
    <n v="174.9"/>
    <n v="115.6"/>
    <n v="145.4"/>
    <n v="122.7"/>
    <n v="140.30000000000001"/>
    <n v="135.19999999999999"/>
    <n v="1620"/>
    <n v="144.30000000000001"/>
    <n v="129.6"/>
    <n v="122.1"/>
    <n v="128.5"/>
    <n v="251.7"/>
    <n v="129.1"/>
    <n v="116.2"/>
    <n v="124.7"/>
    <n v="122.1"/>
    <n v="113.4"/>
    <n v="121.7"/>
    <n v="132.1"/>
    <n v="121.3"/>
    <n v="121.3"/>
    <n v="735.3"/>
    <n v="128.5"/>
    <x v="47"/>
  </r>
  <r>
    <x v="2"/>
    <x v="3"/>
    <x v="11"/>
    <n v="131.4"/>
    <n v="137.80000000000001"/>
    <n v="132"/>
    <n v="135"/>
    <n v="118"/>
    <n v="134.1"/>
    <n v="141.9"/>
    <n v="171.7"/>
    <n v="114.1"/>
    <n v="139.69999999999999"/>
    <n v="126.2"/>
    <n v="141.80000000000001"/>
    <n v="136.1"/>
    <n v="1623.7"/>
    <n v="142"/>
    <n v="135.80000000000001"/>
    <n v="129.30000000000001"/>
    <n v="135"/>
    <n v="265.10000000000002"/>
    <n v="129.1"/>
    <n v="125"/>
    <n v="128.6"/>
    <n v="126.4"/>
    <n v="115.7"/>
    <n v="124"/>
    <n v="132.80000000000001"/>
    <n v="122.6"/>
    <n v="123.8"/>
    <n v="750.1"/>
    <n v="131.19999999999999"/>
    <x v="47"/>
  </r>
  <r>
    <x v="0"/>
    <x v="3"/>
    <x v="12"/>
    <n v="132.6"/>
    <n v="137.30000000000001"/>
    <n v="131.6"/>
    <n v="136.30000000000001"/>
    <n v="121.6"/>
    <n v="135.6"/>
    <n v="127.5"/>
    <n v="167.9"/>
    <n v="113.8"/>
    <n v="137.5"/>
    <n v="129.1"/>
    <n v="143.6"/>
    <n v="134.69999999999999"/>
    <n v="1614.3999999999999"/>
    <n v="142.4"/>
    <n v="140.4"/>
    <n v="135.19999999999999"/>
    <n v="139.69999999999999"/>
    <n v="275.60000000000002"/>
    <n v="126.5"/>
    <n v="132"/>
    <n v="132.9"/>
    <n v="129.69999999999999"/>
    <n v="118.6"/>
    <n v="127.3"/>
    <n v="134.19999999999999"/>
    <n v="121.9"/>
    <n v="126.3"/>
    <n v="764.6"/>
    <n v="132.80000000000001"/>
    <x v="48"/>
  </r>
  <r>
    <x v="1"/>
    <x v="3"/>
    <x v="12"/>
    <n v="131.6"/>
    <n v="138.19999999999999"/>
    <n v="134.9"/>
    <n v="133.1"/>
    <n v="113.5"/>
    <n v="129.30000000000001"/>
    <n v="121.1"/>
    <n v="170.3"/>
    <n v="115.5"/>
    <n v="145.5"/>
    <n v="123.1"/>
    <n v="140.9"/>
    <n v="132.80000000000001"/>
    <n v="1597"/>
    <n v="145"/>
    <n v="130"/>
    <n v="122.2"/>
    <n v="128.80000000000001"/>
    <n v="252.2"/>
    <n v="128.5"/>
    <n v="117.8"/>
    <n v="125"/>
    <n v="122.3"/>
    <n v="113.7"/>
    <n v="121.8"/>
    <n v="132.30000000000001"/>
    <n v="119.9"/>
    <n v="121.4"/>
    <n v="735"/>
    <n v="127.6"/>
    <x v="48"/>
  </r>
  <r>
    <x v="2"/>
    <x v="3"/>
    <x v="12"/>
    <n v="132.30000000000001"/>
    <n v="137.6"/>
    <n v="132.9"/>
    <n v="135.1"/>
    <n v="118.6"/>
    <n v="132.69999999999999"/>
    <n v="125.3"/>
    <n v="168.7"/>
    <n v="114.4"/>
    <n v="140.19999999999999"/>
    <n v="126.6"/>
    <n v="142.30000000000001"/>
    <n v="134"/>
    <n v="1606.7"/>
    <n v="143.1"/>
    <n v="136.30000000000001"/>
    <n v="129.80000000000001"/>
    <n v="135.4"/>
    <n v="266.10000000000002"/>
    <n v="128.5"/>
    <n v="126.6"/>
    <n v="129.19999999999999"/>
    <n v="126.9"/>
    <n v="116"/>
    <n v="124.2"/>
    <n v="133.1"/>
    <n v="121.1"/>
    <n v="123.9"/>
    <n v="750.5"/>
    <n v="130.4"/>
    <x v="48"/>
  </r>
  <r>
    <x v="0"/>
    <x v="4"/>
    <x v="0"/>
    <n v="133.1"/>
    <n v="137.80000000000001"/>
    <n v="131.9"/>
    <n v="136.69999999999999"/>
    <n v="122"/>
    <n v="136"/>
    <n v="119.8"/>
    <n v="161.69999999999999"/>
    <n v="114.8"/>
    <n v="136.9"/>
    <n v="129"/>
    <n v="143.9"/>
    <n v="133.69999999999999"/>
    <n v="1603.6000000000001"/>
    <n v="143.1"/>
    <n v="140.69999999999999"/>
    <n v="135.80000000000001"/>
    <n v="140"/>
    <n v="276.5"/>
    <n v="133.6"/>
    <n v="132.1"/>
    <n v="133.19999999999999"/>
    <n v="129.9"/>
    <n v="119.1"/>
    <n v="127"/>
    <n v="134.6"/>
    <n v="122.3"/>
    <n v="126.6"/>
    <n v="766.1"/>
    <n v="132.4"/>
    <x v="49"/>
  </r>
  <r>
    <x v="1"/>
    <x v="4"/>
    <x v="0"/>
    <n v="132.19999999999999"/>
    <n v="138.9"/>
    <n v="132.6"/>
    <n v="133.1"/>
    <n v="114"/>
    <n v="129.6"/>
    <n v="118.7"/>
    <n v="155.1"/>
    <n v="117.3"/>
    <n v="144.9"/>
    <n v="123.2"/>
    <n v="141.6"/>
    <n v="132"/>
    <n v="1581.2"/>
    <n v="145.6"/>
    <n v="130.19999999999999"/>
    <n v="122.3"/>
    <n v="129"/>
    <n v="252.5"/>
    <n v="129.6"/>
    <n v="118"/>
    <n v="125.1"/>
    <n v="122.6"/>
    <n v="115.2"/>
    <n v="122"/>
    <n v="132.4"/>
    <n v="120.9"/>
    <n v="122.1"/>
    <n v="738.19999999999993"/>
    <n v="127.8"/>
    <x v="49"/>
  </r>
  <r>
    <x v="2"/>
    <x v="4"/>
    <x v="0"/>
    <n v="132.80000000000001"/>
    <n v="138.19999999999999"/>
    <n v="132.19999999999999"/>
    <n v="135.4"/>
    <n v="119.1"/>
    <n v="133"/>
    <n v="119.4"/>
    <n v="159.5"/>
    <n v="115.6"/>
    <n v="139.6"/>
    <n v="126.6"/>
    <n v="142.80000000000001"/>
    <n v="133.1"/>
    <n v="1594.1999999999996"/>
    <n v="143.80000000000001"/>
    <n v="136.6"/>
    <n v="130.19999999999999"/>
    <n v="135.6"/>
    <n v="266.79999999999995"/>
    <n v="129.6"/>
    <n v="126.8"/>
    <n v="129.4"/>
    <n v="127.1"/>
    <n v="117"/>
    <n v="124.2"/>
    <n v="133.30000000000001"/>
    <n v="121.7"/>
    <n v="124.4"/>
    <n v="752.7"/>
    <n v="130.30000000000001"/>
    <x v="49"/>
  </r>
  <r>
    <x v="0"/>
    <x v="4"/>
    <x v="1"/>
    <n v="133.30000000000001"/>
    <n v="138.30000000000001"/>
    <n v="129.30000000000001"/>
    <n v="137.19999999999999"/>
    <n v="122.1"/>
    <n v="138.69999999999999"/>
    <n v="119.1"/>
    <n v="156.9"/>
    <n v="116.2"/>
    <n v="136"/>
    <n v="129.4"/>
    <n v="144.4"/>
    <n v="133.6"/>
    <n v="1600.9000000000003"/>
    <n v="143.69999999999999"/>
    <n v="140.9"/>
    <n v="135.80000000000001"/>
    <n v="140.19999999999999"/>
    <n v="276.70000000000005"/>
    <n v="133.6"/>
    <n v="133.19999999999999"/>
    <n v="133.6"/>
    <n v="130.1"/>
    <n v="119.5"/>
    <n v="127.7"/>
    <n v="134.9"/>
    <n v="123.2"/>
    <n v="127"/>
    <n v="769"/>
    <n v="132.6"/>
    <x v="50"/>
  </r>
  <r>
    <x v="1"/>
    <x v="4"/>
    <x v="1"/>
    <n v="132.80000000000001"/>
    <n v="139.80000000000001"/>
    <n v="129.30000000000001"/>
    <n v="133.5"/>
    <n v="114.3"/>
    <n v="131.4"/>
    <n v="120.2"/>
    <n v="143.1"/>
    <n v="119.5"/>
    <n v="144"/>
    <n v="123.4"/>
    <n v="141.9"/>
    <n v="132.1"/>
    <n v="1573.2000000000003"/>
    <n v="146.30000000000001"/>
    <n v="130.5"/>
    <n v="122.5"/>
    <n v="129.30000000000001"/>
    <n v="253"/>
    <n v="130.5"/>
    <n v="119.2"/>
    <n v="125.3"/>
    <n v="122.9"/>
    <n v="115.5"/>
    <n v="122.2"/>
    <n v="132.4"/>
    <n v="121.7"/>
    <n v="122.4"/>
    <n v="740"/>
    <n v="128.19999999999999"/>
    <x v="50"/>
  </r>
  <r>
    <x v="2"/>
    <x v="4"/>
    <x v="1"/>
    <n v="133.1"/>
    <n v="138.80000000000001"/>
    <n v="129.30000000000001"/>
    <n v="135.80000000000001"/>
    <n v="119.2"/>
    <n v="135.30000000000001"/>
    <n v="119.5"/>
    <n v="152.19999999999999"/>
    <n v="117.3"/>
    <n v="138.69999999999999"/>
    <n v="126.9"/>
    <n v="143.19999999999999"/>
    <n v="133"/>
    <n v="1589.3000000000002"/>
    <n v="144.4"/>
    <n v="136.80000000000001"/>
    <n v="130.30000000000001"/>
    <n v="135.9"/>
    <n v="267.10000000000002"/>
    <n v="130.5"/>
    <n v="127.9"/>
    <n v="129.69999999999999"/>
    <n v="127.4"/>
    <n v="117.4"/>
    <n v="124.6"/>
    <n v="133.4"/>
    <n v="122.6"/>
    <n v="124.8"/>
    <n v="755.1"/>
    <n v="130.6"/>
    <x v="50"/>
  </r>
  <r>
    <x v="0"/>
    <x v="4"/>
    <x v="2"/>
    <n v="133.6"/>
    <n v="138.80000000000001"/>
    <n v="128.80000000000001"/>
    <n v="137.19999999999999"/>
    <n v="121.6"/>
    <n v="139.69999999999999"/>
    <n v="119.7"/>
    <n v="148"/>
    <n v="116.9"/>
    <n v="135.6"/>
    <n v="129.80000000000001"/>
    <n v="145.4"/>
    <n v="133.4"/>
    <n v="1595.1000000000001"/>
    <n v="144.19999999999999"/>
    <n v="141.6"/>
    <n v="136.19999999999999"/>
    <n v="140.80000000000001"/>
    <n v="277.79999999999995"/>
    <n v="133.6"/>
    <n v="134.19999999999999"/>
    <n v="134.1"/>
    <n v="130.6"/>
    <n v="119.8"/>
    <n v="128.30000000000001"/>
    <n v="135.19999999999999"/>
    <n v="123.3"/>
    <n v="127.4"/>
    <n v="771.3"/>
    <n v="132.80000000000001"/>
    <x v="51"/>
  </r>
  <r>
    <x v="1"/>
    <x v="4"/>
    <x v="2"/>
    <n v="132.69999999999999"/>
    <n v="139.4"/>
    <n v="128.4"/>
    <n v="134.9"/>
    <n v="114"/>
    <n v="136.80000000000001"/>
    <n v="122.2"/>
    <n v="135.80000000000001"/>
    <n v="120.3"/>
    <n v="142.6"/>
    <n v="123.6"/>
    <n v="142.4"/>
    <n v="132.6"/>
    <n v="1573.1"/>
    <n v="147.5"/>
    <n v="130.80000000000001"/>
    <n v="122.8"/>
    <n v="129.6"/>
    <n v="253.60000000000002"/>
    <n v="131.1"/>
    <n v="120.8"/>
    <n v="125.6"/>
    <n v="123.1"/>
    <n v="115.6"/>
    <n v="122.4"/>
    <n v="132.80000000000001"/>
    <n v="121.7"/>
    <n v="122.6"/>
    <n v="741.2"/>
    <n v="128.69999999999999"/>
    <x v="51"/>
  </r>
  <r>
    <x v="2"/>
    <x v="4"/>
    <x v="2"/>
    <n v="133.30000000000001"/>
    <n v="139"/>
    <n v="128.6"/>
    <n v="136.30000000000001"/>
    <n v="118.8"/>
    <n v="138.30000000000001"/>
    <n v="120.5"/>
    <n v="143.9"/>
    <n v="118"/>
    <n v="137.9"/>
    <n v="127.2"/>
    <n v="144"/>
    <n v="133.1"/>
    <n v="1585.8000000000002"/>
    <n v="145.1"/>
    <n v="137.30000000000001"/>
    <n v="130.6"/>
    <n v="136.4"/>
    <n v="267.89999999999998"/>
    <n v="131.1"/>
    <n v="129.1"/>
    <n v="130.1"/>
    <n v="127.8"/>
    <n v="117.6"/>
    <n v="125"/>
    <n v="133.80000000000001"/>
    <n v="122.6"/>
    <n v="125.1"/>
    <n v="756.9"/>
    <n v="130.9"/>
    <x v="51"/>
  </r>
  <r>
    <x v="0"/>
    <x v="4"/>
    <x v="3"/>
    <n v="133.19999999999999"/>
    <n v="138.69999999999999"/>
    <n v="127.1"/>
    <n v="137.69999999999999"/>
    <n v="121.3"/>
    <n v="141.80000000000001"/>
    <n v="121.5"/>
    <n v="144.5"/>
    <n v="117.4"/>
    <n v="134.1"/>
    <n v="130"/>
    <n v="145.5"/>
    <n v="133.5"/>
    <n v="1592.8"/>
    <n v="144.4"/>
    <n v="142.4"/>
    <n v="136.80000000000001"/>
    <n v="141.6"/>
    <n v="279.20000000000005"/>
    <n v="133.6"/>
    <n v="135"/>
    <n v="134.30000000000001"/>
    <n v="131"/>
    <n v="119.2"/>
    <n v="128.30000000000001"/>
    <n v="135.69999999999999"/>
    <n v="123.7"/>
    <n v="127.5"/>
    <n v="772.2"/>
    <n v="132.9"/>
    <x v="52"/>
  </r>
  <r>
    <x v="1"/>
    <x v="4"/>
    <x v="3"/>
    <n v="132.69999999999999"/>
    <n v="140.6"/>
    <n v="124.5"/>
    <n v="136.30000000000001"/>
    <n v="113.5"/>
    <n v="137.69999999999999"/>
    <n v="127.1"/>
    <n v="133.80000000000001"/>
    <n v="120.8"/>
    <n v="141.30000000000001"/>
    <n v="123.8"/>
    <n v="142.6"/>
    <n v="133.4"/>
    <n v="1574.6999999999998"/>
    <n v="148"/>
    <n v="131.19999999999999"/>
    <n v="123"/>
    <n v="130"/>
    <n v="254.2"/>
    <n v="131.69999999999999"/>
    <n v="121.4"/>
    <n v="126"/>
    <n v="123.4"/>
    <n v="114.3"/>
    <n v="122.6"/>
    <n v="133.6"/>
    <n v="122.2"/>
    <n v="122.5"/>
    <n v="742.1"/>
    <n v="129.1"/>
    <x v="52"/>
  </r>
  <r>
    <x v="2"/>
    <x v="4"/>
    <x v="3"/>
    <n v="133"/>
    <n v="139.4"/>
    <n v="126.1"/>
    <n v="137.19999999999999"/>
    <n v="118.4"/>
    <n v="139.9"/>
    <n v="123.4"/>
    <n v="140.9"/>
    <n v="118.5"/>
    <n v="136.5"/>
    <n v="127.4"/>
    <n v="144.19999999999999"/>
    <n v="133.5"/>
    <n v="1584.9"/>
    <n v="145.4"/>
    <n v="138"/>
    <n v="131.1"/>
    <n v="137"/>
    <n v="269.10000000000002"/>
    <n v="131.69999999999999"/>
    <n v="129.80000000000001"/>
    <n v="130.4"/>
    <n v="128.1"/>
    <n v="116.6"/>
    <n v="125.1"/>
    <n v="134.5"/>
    <n v="123.1"/>
    <n v="125.1"/>
    <n v="757.80000000000007"/>
    <n v="131.1"/>
    <x v="52"/>
  </r>
  <r>
    <x v="0"/>
    <x v="4"/>
    <x v="4"/>
    <n v="133.1"/>
    <n v="140.30000000000001"/>
    <n v="126.8"/>
    <n v="138.19999999999999"/>
    <n v="120.8"/>
    <n v="140.19999999999999"/>
    <n v="123.8"/>
    <n v="141.80000000000001"/>
    <n v="118.6"/>
    <n v="134"/>
    <n v="130.30000000000001"/>
    <n v="145.80000000000001"/>
    <n v="133.80000000000001"/>
    <n v="1593.6999999999996"/>
    <n v="145.5"/>
    <n v="142.5"/>
    <n v="137.30000000000001"/>
    <n v="141.80000000000001"/>
    <n v="279.8"/>
    <n v="133.6"/>
    <n v="135"/>
    <n v="134.9"/>
    <n v="131.4"/>
    <n v="119.4"/>
    <n v="129.4"/>
    <n v="136.30000000000001"/>
    <n v="123.7"/>
    <n v="127.9"/>
    <n v="775.10000000000014"/>
    <n v="133.30000000000001"/>
    <x v="53"/>
  </r>
  <r>
    <x v="1"/>
    <x v="4"/>
    <x v="4"/>
    <n v="132.6"/>
    <n v="144.1"/>
    <n v="125.6"/>
    <n v="136.80000000000001"/>
    <n v="113.4"/>
    <n v="135.19999999999999"/>
    <n v="129.19999999999999"/>
    <n v="131.5"/>
    <n v="121"/>
    <n v="139.9"/>
    <n v="123.8"/>
    <n v="142.9"/>
    <n v="133.6"/>
    <n v="1576"/>
    <n v="148.30000000000001"/>
    <n v="131.5"/>
    <n v="123.2"/>
    <n v="130.19999999999999"/>
    <n v="254.7"/>
    <n v="132.1"/>
    <n v="120.1"/>
    <n v="126.5"/>
    <n v="123.6"/>
    <n v="114.3"/>
    <n v="122.8"/>
    <n v="133.80000000000001"/>
    <n v="122"/>
    <n v="122.6"/>
    <n v="743"/>
    <n v="129.30000000000001"/>
    <x v="53"/>
  </r>
  <r>
    <x v="2"/>
    <x v="4"/>
    <x v="4"/>
    <n v="132.9"/>
    <n v="141.6"/>
    <n v="126.3"/>
    <n v="137.69999999999999"/>
    <n v="118.1"/>
    <n v="137.9"/>
    <n v="125.6"/>
    <n v="138.30000000000001"/>
    <n v="119.4"/>
    <n v="136"/>
    <n v="127.6"/>
    <n v="144.5"/>
    <n v="133.69999999999999"/>
    <n v="1585.9"/>
    <n v="146.19999999999999"/>
    <n v="138.19999999999999"/>
    <n v="131.4"/>
    <n v="137.19999999999999"/>
    <n v="269.60000000000002"/>
    <n v="132.1"/>
    <n v="129.4"/>
    <n v="130.9"/>
    <n v="128.4"/>
    <n v="116.7"/>
    <n v="125.7"/>
    <n v="134.80000000000001"/>
    <n v="123"/>
    <n v="125.3"/>
    <n v="759.5"/>
    <n v="131.4"/>
    <x v="53"/>
  </r>
  <r>
    <x v="0"/>
    <x v="4"/>
    <x v="5"/>
    <n v="133.5"/>
    <n v="143.69999999999999"/>
    <n v="128"/>
    <n v="138.6"/>
    <n v="120.9"/>
    <n v="140.9"/>
    <n v="128.80000000000001"/>
    <n v="140.19999999999999"/>
    <n v="118.9"/>
    <n v="133.5"/>
    <n v="130.4"/>
    <n v="146.5"/>
    <n v="134.9"/>
    <n v="1603.9"/>
    <n v="145.80000000000001"/>
    <n v="143.1"/>
    <n v="137.69999999999999"/>
    <n v="142.30000000000001"/>
    <n v="280.79999999999995"/>
    <n v="133.6"/>
    <n v="134.80000000000001"/>
    <n v="135.19999999999999"/>
    <n v="131.30000000000001"/>
    <n v="119.4"/>
    <n v="129.80000000000001"/>
    <n v="136.9"/>
    <n v="124.1"/>
    <n v="128.1"/>
    <n v="776.7"/>
    <n v="133.9"/>
    <x v="54"/>
  </r>
  <r>
    <x v="1"/>
    <x v="4"/>
    <x v="5"/>
    <n v="132.9"/>
    <n v="148.69999999999999"/>
    <n v="128.30000000000001"/>
    <n v="137.30000000000001"/>
    <n v="113.5"/>
    <n v="137.19999999999999"/>
    <n v="142.19999999999999"/>
    <n v="128.19999999999999"/>
    <n v="120.9"/>
    <n v="138.80000000000001"/>
    <n v="124.2"/>
    <n v="143.1"/>
    <n v="135.69999999999999"/>
    <n v="1595.3000000000002"/>
    <n v="148.6"/>
    <n v="131.5"/>
    <n v="123.2"/>
    <n v="130.19999999999999"/>
    <n v="254.7"/>
    <n v="131.4"/>
    <n v="119"/>
    <n v="126.8"/>
    <n v="123.8"/>
    <n v="113.9"/>
    <n v="122.9"/>
    <n v="134.30000000000001"/>
    <n v="122.5"/>
    <n v="122.7"/>
    <n v="744.2"/>
    <n v="129.9"/>
    <x v="54"/>
  </r>
  <r>
    <x v="2"/>
    <x v="4"/>
    <x v="5"/>
    <n v="133.30000000000001"/>
    <n v="145.5"/>
    <n v="128.1"/>
    <n v="138.1"/>
    <n v="118.2"/>
    <n v="139.19999999999999"/>
    <n v="133.30000000000001"/>
    <n v="136.19999999999999"/>
    <n v="119.6"/>
    <n v="135.30000000000001"/>
    <n v="127.8"/>
    <n v="144.9"/>
    <n v="135.19999999999999"/>
    <n v="1599.5"/>
    <n v="146.5"/>
    <n v="138.5"/>
    <n v="131.69999999999999"/>
    <n v="137.5"/>
    <n v="270.2"/>
    <n v="131.4"/>
    <n v="128.80000000000001"/>
    <n v="131.19999999999999"/>
    <n v="128.5"/>
    <n v="116.5"/>
    <n v="125.9"/>
    <n v="135.4"/>
    <n v="123.4"/>
    <n v="125.5"/>
    <n v="760.9"/>
    <n v="132"/>
    <x v="54"/>
  </r>
  <r>
    <x v="0"/>
    <x v="4"/>
    <x v="6"/>
    <n v="134"/>
    <n v="144.19999999999999"/>
    <n v="129.80000000000001"/>
    <n v="139"/>
    <n v="120.9"/>
    <n v="143.9"/>
    <n v="151.5"/>
    <n v="138.1"/>
    <n v="120"/>
    <n v="133.9"/>
    <n v="131.4"/>
    <n v="147.69999999999999"/>
    <n v="138.5"/>
    <n v="1634.4"/>
    <n v="147.4"/>
    <n v="144.30000000000001"/>
    <n v="138.1"/>
    <n v="143.5"/>
    <n v="282.39999999999998"/>
    <n v="133.6"/>
    <n v="135.30000000000001"/>
    <n v="136.1"/>
    <n v="132.1"/>
    <n v="119.1"/>
    <n v="130.6"/>
    <n v="138.6"/>
    <n v="124.4"/>
    <n v="128.6"/>
    <n v="780.9"/>
    <n v="136.19999999999999"/>
    <x v="55"/>
  </r>
  <r>
    <x v="1"/>
    <x v="4"/>
    <x v="6"/>
    <n v="132.80000000000001"/>
    <n v="148.4"/>
    <n v="129.4"/>
    <n v="137.69999999999999"/>
    <n v="113.4"/>
    <n v="139.4"/>
    <n v="175.1"/>
    <n v="124.7"/>
    <n v="121.5"/>
    <n v="137.80000000000001"/>
    <n v="124.4"/>
    <n v="143.69999999999999"/>
    <n v="139.80000000000001"/>
    <n v="1628.3"/>
    <n v="150.5"/>
    <n v="131.6"/>
    <n v="123.7"/>
    <n v="130.4"/>
    <n v="255.3"/>
    <n v="132.6"/>
    <n v="119.7"/>
    <n v="127.2"/>
    <n v="125"/>
    <n v="113.2"/>
    <n v="123.5"/>
    <n v="135.5"/>
    <n v="122.4"/>
    <n v="123"/>
    <n v="746.8"/>
    <n v="131.80000000000001"/>
    <x v="55"/>
  </r>
  <r>
    <x v="2"/>
    <x v="4"/>
    <x v="6"/>
    <n v="133.6"/>
    <n v="145.69999999999999"/>
    <n v="129.6"/>
    <n v="138.5"/>
    <n v="118.1"/>
    <n v="141.80000000000001"/>
    <n v="159.5"/>
    <n v="133.6"/>
    <n v="120.5"/>
    <n v="135.19999999999999"/>
    <n v="128.5"/>
    <n v="145.80000000000001"/>
    <n v="139"/>
    <n v="1630.3999999999999"/>
    <n v="148.19999999999999"/>
    <n v="139.30000000000001"/>
    <n v="132.1"/>
    <n v="138.30000000000001"/>
    <n v="271.39999999999998"/>
    <n v="132.6"/>
    <n v="129.4"/>
    <n v="131.9"/>
    <n v="129.4"/>
    <n v="116"/>
    <n v="126.6"/>
    <n v="136.80000000000001"/>
    <n v="123.6"/>
    <n v="125.9"/>
    <n v="764.30000000000007"/>
    <n v="134.19999999999999"/>
    <x v="55"/>
  </r>
  <r>
    <x v="0"/>
    <x v="4"/>
    <x v="7"/>
    <n v="134.80000000000001"/>
    <n v="143.1"/>
    <n v="130"/>
    <n v="139.4"/>
    <n v="120.5"/>
    <n v="148"/>
    <n v="162.9"/>
    <n v="137.4"/>
    <n v="120.8"/>
    <n v="134.69999999999999"/>
    <n v="131.6"/>
    <n v="148.69999999999999"/>
    <n v="140.6"/>
    <n v="1651.8999999999999"/>
    <n v="149"/>
    <n v="145.30000000000001"/>
    <n v="139.19999999999999"/>
    <n v="144.5"/>
    <n v="284.5"/>
    <n v="133.6"/>
    <n v="136.4"/>
    <n v="137.30000000000001"/>
    <n v="133"/>
    <n v="120.3"/>
    <n v="131.5"/>
    <n v="140.19999999999999"/>
    <n v="125.4"/>
    <n v="129.69999999999999"/>
    <n v="787.69999999999993"/>
    <n v="137.80000000000001"/>
    <x v="56"/>
  </r>
  <r>
    <x v="1"/>
    <x v="4"/>
    <x v="7"/>
    <n v="133.19999999999999"/>
    <n v="143.9"/>
    <n v="128.30000000000001"/>
    <n v="138.30000000000001"/>
    <n v="114.1"/>
    <n v="142.69999999999999"/>
    <n v="179.8"/>
    <n v="123.5"/>
    <n v="122.1"/>
    <n v="137.5"/>
    <n v="124.6"/>
    <n v="144.5"/>
    <n v="140.5"/>
    <n v="1632.4999999999998"/>
    <n v="152.1"/>
    <n v="132.69999999999999"/>
    <n v="124.3"/>
    <n v="131.4"/>
    <n v="257"/>
    <n v="134.4"/>
    <n v="118.9"/>
    <n v="127.7"/>
    <n v="125.7"/>
    <n v="114.6"/>
    <n v="124.1"/>
    <n v="135.69999999999999"/>
    <n v="123.3"/>
    <n v="123.8"/>
    <n v="751.09999999999991"/>
    <n v="132.69999999999999"/>
    <x v="56"/>
  </r>
  <r>
    <x v="2"/>
    <x v="4"/>
    <x v="7"/>
    <n v="134.30000000000001"/>
    <n v="143.4"/>
    <n v="129.30000000000001"/>
    <n v="139"/>
    <n v="118.1"/>
    <n v="145.5"/>
    <n v="168.6"/>
    <n v="132.69999999999999"/>
    <n v="121.2"/>
    <n v="135.6"/>
    <n v="128.69999999999999"/>
    <n v="146.80000000000001"/>
    <n v="140.6"/>
    <n v="1643.2"/>
    <n v="149.80000000000001"/>
    <n v="140.30000000000001"/>
    <n v="133"/>
    <n v="139.30000000000001"/>
    <n v="273.3"/>
    <n v="134.4"/>
    <n v="129.80000000000001"/>
    <n v="132.80000000000001"/>
    <n v="130.19999999999999"/>
    <n v="117.3"/>
    <n v="127.3"/>
    <n v="137.6"/>
    <n v="124.5"/>
    <n v="126.8"/>
    <n v="769.7"/>
    <n v="135.4"/>
    <x v="56"/>
  </r>
  <r>
    <x v="0"/>
    <x v="4"/>
    <x v="8"/>
    <n v="135.19999999999999"/>
    <n v="142"/>
    <n v="130.5"/>
    <n v="140.19999999999999"/>
    <n v="120.7"/>
    <n v="147.80000000000001"/>
    <n v="154.5"/>
    <n v="137.1"/>
    <n v="121"/>
    <n v="134.69999999999999"/>
    <n v="131.69999999999999"/>
    <n v="149.30000000000001"/>
    <n v="139.6"/>
    <n v="1644.7"/>
    <n v="149.80000000000001"/>
    <n v="146.1"/>
    <n v="139.69999999999999"/>
    <n v="145.19999999999999"/>
    <n v="285.79999999999995"/>
    <n v="133.6"/>
    <n v="137.4"/>
    <n v="137.9"/>
    <n v="133.4"/>
    <n v="121.2"/>
    <n v="132.30000000000001"/>
    <n v="139.6"/>
    <n v="126.7"/>
    <n v="130.30000000000001"/>
    <n v="791.1"/>
    <n v="137.6"/>
    <x v="57"/>
  </r>
  <r>
    <x v="1"/>
    <x v="4"/>
    <x v="8"/>
    <n v="133.6"/>
    <n v="143"/>
    <n v="129.69999999999999"/>
    <n v="138.69999999999999"/>
    <n v="114.5"/>
    <n v="137.5"/>
    <n v="160.69999999999999"/>
    <n v="124.5"/>
    <n v="122.4"/>
    <n v="137.30000000000001"/>
    <n v="124.8"/>
    <n v="145"/>
    <n v="138"/>
    <n v="1611.7"/>
    <n v="153.6"/>
    <n v="133.30000000000001"/>
    <n v="124.6"/>
    <n v="132"/>
    <n v="257.89999999999998"/>
    <n v="135.69999999999999"/>
    <n v="120.6"/>
    <n v="128.1"/>
    <n v="126.1"/>
    <n v="115.7"/>
    <n v="124.5"/>
    <n v="135.9"/>
    <n v="124.4"/>
    <n v="124.5"/>
    <n v="754.69999999999993"/>
    <n v="132.4"/>
    <x v="57"/>
  </r>
  <r>
    <x v="2"/>
    <x v="4"/>
    <x v="8"/>
    <n v="134.69999999999999"/>
    <n v="142.4"/>
    <n v="130.19999999999999"/>
    <n v="139.6"/>
    <n v="118.4"/>
    <n v="143"/>
    <n v="156.6"/>
    <n v="132.9"/>
    <n v="121.5"/>
    <n v="135.6"/>
    <n v="128.80000000000001"/>
    <n v="147.30000000000001"/>
    <n v="139"/>
    <n v="1630.9999999999998"/>
    <n v="150.80000000000001"/>
    <n v="141.1"/>
    <n v="133.4"/>
    <n v="140"/>
    <n v="274.5"/>
    <n v="135.69999999999999"/>
    <n v="131"/>
    <n v="133.30000000000001"/>
    <n v="130.6"/>
    <n v="118.3"/>
    <n v="127.9"/>
    <n v="137.4"/>
    <n v="125.7"/>
    <n v="127.5"/>
    <n v="773.2"/>
    <n v="135.19999999999999"/>
    <x v="57"/>
  </r>
  <r>
    <x v="0"/>
    <x v="4"/>
    <x v="9"/>
    <n v="135.9"/>
    <n v="141.9"/>
    <n v="131"/>
    <n v="141.5"/>
    <n v="121.4"/>
    <n v="146.69999999999999"/>
    <n v="157.1"/>
    <n v="136.4"/>
    <n v="121.4"/>
    <n v="135.6"/>
    <n v="131.30000000000001"/>
    <n v="150.30000000000001"/>
    <n v="140.4"/>
    <n v="1650.4999999999998"/>
    <n v="150.5"/>
    <n v="147.19999999999999"/>
    <n v="140.6"/>
    <n v="146.19999999999999"/>
    <n v="287.79999999999995"/>
    <n v="133.6"/>
    <n v="138.1"/>
    <n v="138.4"/>
    <n v="134.19999999999999"/>
    <n v="121"/>
    <n v="133"/>
    <n v="140.1"/>
    <n v="127.4"/>
    <n v="130.69999999999999"/>
    <n v="794.1"/>
    <n v="138.30000000000001"/>
    <x v="58"/>
  </r>
  <r>
    <x v="1"/>
    <x v="4"/>
    <x v="9"/>
    <n v="133.9"/>
    <n v="142.80000000000001"/>
    <n v="131.4"/>
    <n v="139.1"/>
    <n v="114.9"/>
    <n v="135.6"/>
    <n v="173.2"/>
    <n v="124.1"/>
    <n v="122.6"/>
    <n v="137.80000000000001"/>
    <n v="125.1"/>
    <n v="145.5"/>
    <n v="139.69999999999999"/>
    <n v="1625.9999999999998"/>
    <n v="154.6"/>
    <n v="134"/>
    <n v="124.9"/>
    <n v="132.6"/>
    <n v="258.89999999999998"/>
    <n v="137.30000000000001"/>
    <n v="122.6"/>
    <n v="128.30000000000001"/>
    <n v="126.6"/>
    <n v="115"/>
    <n v="124.8"/>
    <n v="136.30000000000001"/>
    <n v="124.6"/>
    <n v="124.5"/>
    <n v="755.6"/>
    <n v="133.5"/>
    <x v="58"/>
  </r>
  <r>
    <x v="2"/>
    <x v="4"/>
    <x v="9"/>
    <n v="135.30000000000001"/>
    <n v="142.19999999999999"/>
    <n v="131.19999999999999"/>
    <n v="140.6"/>
    <n v="119"/>
    <n v="141.5"/>
    <n v="162.6"/>
    <n v="132.30000000000001"/>
    <n v="121.8"/>
    <n v="136.30000000000001"/>
    <n v="128.69999999999999"/>
    <n v="148.1"/>
    <n v="140.1"/>
    <n v="1639.6"/>
    <n v="151.6"/>
    <n v="142"/>
    <n v="134.1"/>
    <n v="140.80000000000001"/>
    <n v="276.10000000000002"/>
    <n v="137.30000000000001"/>
    <n v="132.19999999999999"/>
    <n v="133.6"/>
    <n v="131.30000000000001"/>
    <n v="117.8"/>
    <n v="128.4"/>
    <n v="137.9"/>
    <n v="126.2"/>
    <n v="127.7"/>
    <n v="775.2"/>
    <n v="136.1"/>
    <x v="58"/>
  </r>
  <r>
    <x v="0"/>
    <x v="4"/>
    <x v="11"/>
    <n v="136.30000000000001"/>
    <n v="142.5"/>
    <n v="140.5"/>
    <n v="141.5"/>
    <n v="121.6"/>
    <n v="147.30000000000001"/>
    <n v="168"/>
    <n v="135.80000000000001"/>
    <n v="122.5"/>
    <n v="136"/>
    <n v="131.9"/>
    <n v="151.4"/>
    <n v="142.4"/>
    <n v="1675.3000000000002"/>
    <n v="152.1"/>
    <n v="148.19999999999999"/>
    <n v="141.5"/>
    <n v="147.30000000000001"/>
    <n v="289.7"/>
    <n v="133.6"/>
    <n v="141.1"/>
    <n v="139.4"/>
    <n v="135.80000000000001"/>
    <n v="121.6"/>
    <n v="133.69999999999999"/>
    <n v="141.5"/>
    <n v="128.1"/>
    <n v="131.69999999999999"/>
    <n v="800.1"/>
    <n v="140"/>
    <x v="59"/>
  </r>
  <r>
    <x v="1"/>
    <x v="4"/>
    <x v="11"/>
    <n v="134.30000000000001"/>
    <n v="142.1"/>
    <n v="146.69999999999999"/>
    <n v="139.5"/>
    <n v="115.2"/>
    <n v="136.4"/>
    <n v="185.2"/>
    <n v="122.2"/>
    <n v="123.9"/>
    <n v="138.30000000000001"/>
    <n v="125.4"/>
    <n v="146"/>
    <n v="141.5"/>
    <n v="1655.2"/>
    <n v="156.19999999999999"/>
    <n v="135"/>
    <n v="125.4"/>
    <n v="133.5"/>
    <n v="260.39999999999998"/>
    <n v="138.6"/>
    <n v="125.7"/>
    <n v="128.80000000000001"/>
    <n v="127.4"/>
    <n v="115.3"/>
    <n v="125.1"/>
    <n v="136.6"/>
    <n v="124.9"/>
    <n v="124.9"/>
    <n v="758.1"/>
    <n v="134.80000000000001"/>
    <x v="59"/>
  </r>
  <r>
    <x v="2"/>
    <x v="4"/>
    <x v="11"/>
    <n v="135.69999999999999"/>
    <n v="142.4"/>
    <n v="142.9"/>
    <n v="140.80000000000001"/>
    <n v="119.2"/>
    <n v="142.19999999999999"/>
    <n v="173.8"/>
    <n v="131.19999999999999"/>
    <n v="123"/>
    <n v="136.80000000000001"/>
    <n v="129.19999999999999"/>
    <n v="148.9"/>
    <n v="142.1"/>
    <n v="1666.1000000000001"/>
    <n v="153.19999999999999"/>
    <n v="143"/>
    <n v="134.80000000000001"/>
    <n v="141.80000000000001"/>
    <n v="277.8"/>
    <n v="138.6"/>
    <n v="135.30000000000001"/>
    <n v="134.4"/>
    <n v="132.6"/>
    <n v="118.3"/>
    <n v="128.9"/>
    <n v="138.6"/>
    <n v="126.8"/>
    <n v="128.4"/>
    <n v="779.6"/>
    <n v="137.6"/>
    <x v="59"/>
  </r>
  <r>
    <x v="0"/>
    <x v="4"/>
    <x v="12"/>
    <n v="136.4"/>
    <n v="143.69999999999999"/>
    <n v="144.80000000000001"/>
    <n v="141.9"/>
    <n v="123.1"/>
    <n v="147.19999999999999"/>
    <n v="161"/>
    <n v="133.80000000000001"/>
    <n v="121.9"/>
    <n v="135.80000000000001"/>
    <n v="131.1"/>
    <n v="151.4"/>
    <n v="141.5"/>
    <n v="1672.1000000000001"/>
    <n v="153.19999999999999"/>
    <n v="148"/>
    <n v="141.9"/>
    <n v="147.19999999999999"/>
    <n v="289.89999999999998"/>
    <n v="133.6"/>
    <n v="142.6"/>
    <n v="139.5"/>
    <n v="136.1"/>
    <n v="122"/>
    <n v="133.4"/>
    <n v="141.1"/>
    <n v="127.8"/>
    <n v="131.9"/>
    <n v="799.9"/>
    <n v="139.80000000000001"/>
    <x v="60"/>
  </r>
  <r>
    <x v="1"/>
    <x v="4"/>
    <x v="12"/>
    <n v="134.4"/>
    <n v="142.6"/>
    <n v="145.9"/>
    <n v="139.5"/>
    <n v="115.9"/>
    <n v="135"/>
    <n v="163.19999999999999"/>
    <n v="119.8"/>
    <n v="120.7"/>
    <n v="139.69999999999999"/>
    <n v="125.7"/>
    <n v="146.30000000000001"/>
    <n v="138.80000000000001"/>
    <n v="1628.7"/>
    <n v="157"/>
    <n v="135.6"/>
    <n v="125.6"/>
    <n v="134"/>
    <n v="261.2"/>
    <n v="139.1"/>
    <n v="126.8"/>
    <n v="129.30000000000001"/>
    <n v="128.19999999999999"/>
    <n v="115.3"/>
    <n v="125.6"/>
    <n v="136.69999999999999"/>
    <n v="124.6"/>
    <n v="125.1"/>
    <n v="759.69999999999993"/>
    <n v="134.1"/>
    <x v="60"/>
  </r>
  <r>
    <x v="2"/>
    <x v="4"/>
    <x v="12"/>
    <n v="135.80000000000001"/>
    <n v="143.30000000000001"/>
    <n v="145.19999999999999"/>
    <n v="141"/>
    <n v="120.5"/>
    <n v="141.5"/>
    <n v="161.69999999999999"/>
    <n v="129.1"/>
    <n v="121.5"/>
    <n v="137.1"/>
    <n v="128.80000000000001"/>
    <n v="149"/>
    <n v="140.5"/>
    <n v="1654.4999999999998"/>
    <n v="154.19999999999999"/>
    <n v="143.1"/>
    <n v="135.1"/>
    <n v="142"/>
    <n v="278.2"/>
    <n v="139.1"/>
    <n v="136.6"/>
    <n v="134.69999999999999"/>
    <n v="133.1"/>
    <n v="118.5"/>
    <n v="129"/>
    <n v="138.5"/>
    <n v="126.5"/>
    <n v="128.6"/>
    <n v="780.3"/>
    <n v="137.19999999999999"/>
    <x v="60"/>
  </r>
  <r>
    <x v="0"/>
    <x v="5"/>
    <x v="0"/>
    <n v="136.6"/>
    <n v="144.4"/>
    <n v="143.80000000000001"/>
    <n v="142"/>
    <n v="123.2"/>
    <n v="147.9"/>
    <n v="152.1"/>
    <n v="131.80000000000001"/>
    <n v="119.5"/>
    <n v="136"/>
    <n v="131.19999999999999"/>
    <n v="151.80000000000001"/>
    <n v="140.4"/>
    <n v="1660.3"/>
    <n v="153.6"/>
    <n v="148.30000000000001"/>
    <n v="142.30000000000001"/>
    <n v="147.5"/>
    <n v="290.60000000000002"/>
    <n v="143.80000000000001"/>
    <n v="142.30000000000001"/>
    <n v="139.80000000000001"/>
    <n v="136"/>
    <n v="122.7"/>
    <n v="134.30000000000001"/>
    <n v="141.6"/>
    <n v="128.6"/>
    <n v="132.30000000000001"/>
    <n v="803"/>
    <n v="139.30000000000001"/>
    <x v="61"/>
  </r>
  <r>
    <x v="1"/>
    <x v="5"/>
    <x v="0"/>
    <n v="134.6"/>
    <n v="143.69999999999999"/>
    <n v="143.6"/>
    <n v="139.6"/>
    <n v="116.4"/>
    <n v="133.80000000000001"/>
    <n v="150.5"/>
    <n v="118.4"/>
    <n v="117.3"/>
    <n v="140.5"/>
    <n v="125.9"/>
    <n v="146.80000000000001"/>
    <n v="137.19999999999999"/>
    <n v="1611.1000000000001"/>
    <n v="157.69999999999999"/>
    <n v="136"/>
    <n v="125.9"/>
    <n v="134.4"/>
    <n v="261.89999999999998"/>
    <n v="140.4"/>
    <n v="127.3"/>
    <n v="129.5"/>
    <n v="129"/>
    <n v="116.3"/>
    <n v="126.2"/>
    <n v="137.1"/>
    <n v="125.5"/>
    <n v="125.8"/>
    <n v="763.6"/>
    <n v="134.1"/>
    <x v="61"/>
  </r>
  <r>
    <x v="2"/>
    <x v="5"/>
    <x v="0"/>
    <n v="136"/>
    <n v="144.19999999999999"/>
    <n v="143.69999999999999"/>
    <n v="141.1"/>
    <n v="120.7"/>
    <n v="141.30000000000001"/>
    <n v="151.6"/>
    <n v="127.3"/>
    <n v="118.8"/>
    <n v="137.5"/>
    <n v="129"/>
    <n v="149.5"/>
    <n v="139.19999999999999"/>
    <n v="1640.7"/>
    <n v="154.69999999999999"/>
    <n v="143.5"/>
    <n v="135.5"/>
    <n v="142.30000000000001"/>
    <n v="279"/>
    <n v="140.4"/>
    <n v="136.6"/>
    <n v="134.9"/>
    <n v="133.30000000000001"/>
    <n v="119.3"/>
    <n v="129.69999999999999"/>
    <n v="139"/>
    <n v="127.3"/>
    <n v="129.1"/>
    <n v="783.5"/>
    <n v="136.9"/>
    <x v="61"/>
  </r>
  <r>
    <x v="0"/>
    <x v="5"/>
    <x v="1"/>
    <n v="136.4"/>
    <n v="143.69999999999999"/>
    <n v="140.6"/>
    <n v="141.5"/>
    <n v="122.9"/>
    <n v="149.4"/>
    <n v="142.4"/>
    <n v="130.19999999999999"/>
    <n v="117.9"/>
    <n v="135.6"/>
    <n v="130.5"/>
    <n v="151.69999999999999"/>
    <n v="138.69999999999999"/>
    <n v="1642.8"/>
    <n v="153.30000000000001"/>
    <n v="148.69999999999999"/>
    <n v="142.4"/>
    <n v="147.80000000000001"/>
    <n v="291.10000000000002"/>
    <n v="143.80000000000001"/>
    <n v="142.4"/>
    <n v="139.9"/>
    <n v="136.19999999999999"/>
    <n v="123.3"/>
    <n v="134.30000000000001"/>
    <n v="141.5"/>
    <n v="128.80000000000001"/>
    <n v="132.5"/>
    <n v="804"/>
    <n v="138.5"/>
    <x v="62"/>
  </r>
  <r>
    <x v="1"/>
    <x v="5"/>
    <x v="1"/>
    <n v="134.80000000000001"/>
    <n v="143"/>
    <n v="139.9"/>
    <n v="139.9"/>
    <n v="116.2"/>
    <n v="135.5"/>
    <n v="136.9"/>
    <n v="117"/>
    <n v="115.4"/>
    <n v="140.69999999999999"/>
    <n v="125.9"/>
    <n v="147.1"/>
    <n v="135.6"/>
    <n v="1592.3000000000002"/>
    <n v="159.30000000000001"/>
    <n v="136.30000000000001"/>
    <n v="126.1"/>
    <n v="134.69999999999999"/>
    <n v="262.39999999999998"/>
    <n v="141.30000000000001"/>
    <n v="127.3"/>
    <n v="129.9"/>
    <n v="129.80000000000001"/>
    <n v="117.4"/>
    <n v="126.5"/>
    <n v="137.19999999999999"/>
    <n v="126.2"/>
    <n v="126.5"/>
    <n v="767"/>
    <n v="134"/>
    <x v="62"/>
  </r>
  <r>
    <x v="2"/>
    <x v="5"/>
    <x v="1"/>
    <n v="135.9"/>
    <n v="143.5"/>
    <n v="140.30000000000001"/>
    <n v="140.9"/>
    <n v="120.4"/>
    <n v="142.9"/>
    <n v="140.5"/>
    <n v="125.8"/>
    <n v="117.1"/>
    <n v="137.30000000000001"/>
    <n v="128.6"/>
    <n v="149.6"/>
    <n v="137.6"/>
    <n v="1622.7999999999997"/>
    <n v="154.9"/>
    <n v="143.80000000000001"/>
    <n v="135.6"/>
    <n v="142.6"/>
    <n v="279.39999999999998"/>
    <n v="141.30000000000001"/>
    <n v="136.69999999999999"/>
    <n v="135.19999999999999"/>
    <n v="133.80000000000001"/>
    <n v="120.2"/>
    <n v="129.9"/>
    <n v="139"/>
    <n v="127.7"/>
    <n v="129.6"/>
    <n v="785.80000000000007"/>
    <n v="136.4"/>
    <x v="62"/>
  </r>
  <r>
    <x v="0"/>
    <x v="5"/>
    <x v="2"/>
    <n v="136.80000000000001"/>
    <n v="143.80000000000001"/>
    <n v="140"/>
    <n v="142"/>
    <n v="123.2"/>
    <n v="152.9"/>
    <n v="138"/>
    <n v="129.30000000000001"/>
    <n v="117.1"/>
    <n v="136.30000000000001"/>
    <n v="131.19999999999999"/>
    <n v="152.80000000000001"/>
    <n v="138.6"/>
    <n v="1643.3999999999999"/>
    <n v="155.1"/>
    <n v="149.19999999999999"/>
    <n v="143"/>
    <n v="148.30000000000001"/>
    <n v="292.2"/>
    <n v="143.80000000000001"/>
    <n v="142.6"/>
    <n v="139.9"/>
    <n v="136.69999999999999"/>
    <n v="124.6"/>
    <n v="135.1"/>
    <n v="142.69999999999999"/>
    <n v="129.30000000000001"/>
    <n v="133.30000000000001"/>
    <n v="808.3"/>
    <n v="138.69999999999999"/>
    <x v="63"/>
  </r>
  <r>
    <x v="1"/>
    <x v="5"/>
    <x v="2"/>
    <n v="135"/>
    <n v="143.1"/>
    <n v="135.5"/>
    <n v="139.9"/>
    <n v="116.5"/>
    <n v="138.5"/>
    <n v="128"/>
    <n v="115.5"/>
    <n v="114.2"/>
    <n v="140.69999999999999"/>
    <n v="126.2"/>
    <n v="147.6"/>
    <n v="134.80000000000001"/>
    <n v="1580.7"/>
    <n v="159.69999999999999"/>
    <n v="136.69999999999999"/>
    <n v="126.7"/>
    <n v="135.19999999999999"/>
    <n v="263.39999999999998"/>
    <n v="142"/>
    <n v="126.4"/>
    <n v="130.80000000000001"/>
    <n v="130.5"/>
    <n v="117.8"/>
    <n v="126.8"/>
    <n v="137.80000000000001"/>
    <n v="126.7"/>
    <n v="127.1"/>
    <n v="770.40000000000009"/>
    <n v="134"/>
    <x v="63"/>
  </r>
  <r>
    <x v="2"/>
    <x v="5"/>
    <x v="2"/>
    <n v="136.19999999999999"/>
    <n v="143.6"/>
    <n v="138.30000000000001"/>
    <n v="141.19999999999999"/>
    <n v="120.7"/>
    <n v="146.19999999999999"/>
    <n v="134.6"/>
    <n v="124.6"/>
    <n v="116.1"/>
    <n v="137.80000000000001"/>
    <n v="129.1"/>
    <n v="150.4"/>
    <n v="137.19999999999999"/>
    <n v="1618.8"/>
    <n v="156.30000000000001"/>
    <n v="144.30000000000001"/>
    <n v="136.19999999999999"/>
    <n v="143.1"/>
    <n v="280.5"/>
    <n v="142"/>
    <n v="136.5"/>
    <n v="135.6"/>
    <n v="134.30000000000001"/>
    <n v="121"/>
    <n v="130.4"/>
    <n v="139.80000000000001"/>
    <n v="128.19999999999999"/>
    <n v="130.30000000000001"/>
    <n v="789.3"/>
    <n v="136.5"/>
    <x v="63"/>
  </r>
  <r>
    <x v="0"/>
    <x v="5"/>
    <x v="3"/>
    <n v="137.1"/>
    <n v="144.5"/>
    <n v="135.9"/>
    <n v="142.4"/>
    <n v="123.5"/>
    <n v="156.4"/>
    <n v="135.1"/>
    <n v="128.4"/>
    <n v="115.2"/>
    <n v="137.19999999999999"/>
    <n v="131.9"/>
    <n v="153.80000000000001"/>
    <n v="138.6"/>
    <n v="1641.4"/>
    <n v="156.1"/>
    <n v="150.1"/>
    <n v="143.30000000000001"/>
    <n v="149.1"/>
    <n v="293.39999999999998"/>
    <n v="143.80000000000001"/>
    <n v="143.80000000000001"/>
    <n v="140.9"/>
    <n v="137.6"/>
    <n v="125.3"/>
    <n v="136"/>
    <n v="143.69999999999999"/>
    <n v="130.4"/>
    <n v="134.19999999999999"/>
    <n v="813.9"/>
    <n v="139.1"/>
    <x v="64"/>
  </r>
  <r>
    <x v="1"/>
    <x v="5"/>
    <x v="3"/>
    <n v="135"/>
    <n v="144.30000000000001"/>
    <n v="130.80000000000001"/>
    <n v="140.30000000000001"/>
    <n v="116.6"/>
    <n v="150.1"/>
    <n v="127.6"/>
    <n v="114"/>
    <n v="110.6"/>
    <n v="140.19999999999999"/>
    <n v="126.5"/>
    <n v="148.30000000000001"/>
    <n v="135.69999999999999"/>
    <n v="1584.3000000000002"/>
    <n v="159.19999999999999"/>
    <n v="137.80000000000001"/>
    <n v="127.4"/>
    <n v="136.19999999999999"/>
    <n v="265.20000000000005"/>
    <n v="142.9"/>
    <n v="124.6"/>
    <n v="131.80000000000001"/>
    <n v="131.30000000000001"/>
    <n v="118.9"/>
    <n v="127.6"/>
    <n v="139.69999999999999"/>
    <n v="127.6"/>
    <n v="128.19999999999999"/>
    <n v="776.9"/>
    <n v="134.80000000000001"/>
    <x v="64"/>
  </r>
  <r>
    <x v="2"/>
    <x v="5"/>
    <x v="3"/>
    <n v="136.4"/>
    <n v="144.4"/>
    <n v="133.9"/>
    <n v="141.6"/>
    <n v="121"/>
    <n v="153.5"/>
    <n v="132.6"/>
    <n v="123.5"/>
    <n v="113.7"/>
    <n v="138.19999999999999"/>
    <n v="129.6"/>
    <n v="151.19999999999999"/>
    <n v="137.5"/>
    <n v="1619.6000000000001"/>
    <n v="156.9"/>
    <n v="145.30000000000001"/>
    <n v="136.69999999999999"/>
    <n v="144"/>
    <n v="282"/>
    <n v="142.9"/>
    <n v="136.5"/>
    <n v="136.6"/>
    <n v="135.19999999999999"/>
    <n v="121.9"/>
    <n v="131.30000000000001"/>
    <n v="141.4"/>
    <n v="129.19999999999999"/>
    <n v="131.30000000000001"/>
    <n v="795.59999999999991"/>
    <n v="137.1"/>
    <x v="64"/>
  </r>
  <r>
    <x v="0"/>
    <x v="5"/>
    <x v="4"/>
    <n v="137.4"/>
    <n v="145.69999999999999"/>
    <n v="135.5"/>
    <n v="142.9"/>
    <n v="123.6"/>
    <n v="157.5"/>
    <n v="137.80000000000001"/>
    <n v="127.2"/>
    <n v="111.8"/>
    <n v="137.4"/>
    <n v="132.19999999999999"/>
    <n v="154.30000000000001"/>
    <n v="139.1"/>
    <n v="1643.3000000000002"/>
    <n v="157"/>
    <n v="150.80000000000001"/>
    <n v="144.1"/>
    <n v="149.80000000000001"/>
    <n v="294.89999999999998"/>
    <n v="143.80000000000001"/>
    <n v="144.30000000000001"/>
    <n v="141.80000000000001"/>
    <n v="138.4"/>
    <n v="126.4"/>
    <n v="136.80000000000001"/>
    <n v="144.4"/>
    <n v="131.19999999999999"/>
    <n v="135.1"/>
    <n v="819"/>
    <n v="139.80000000000001"/>
    <x v="65"/>
  </r>
  <r>
    <x v="1"/>
    <x v="5"/>
    <x v="4"/>
    <n v="135"/>
    <n v="148.19999999999999"/>
    <n v="130.5"/>
    <n v="140.69999999999999"/>
    <n v="116.4"/>
    <n v="151.30000000000001"/>
    <n v="131.4"/>
    <n v="112.8"/>
    <n v="105.3"/>
    <n v="139.6"/>
    <n v="126.6"/>
    <n v="148.69999999999999"/>
    <n v="136.4"/>
    <n v="1586.4999999999998"/>
    <n v="160.30000000000001"/>
    <n v="138.6"/>
    <n v="127.9"/>
    <n v="137"/>
    <n v="266.5"/>
    <n v="143.19999999999999"/>
    <n v="124.7"/>
    <n v="132.5"/>
    <n v="132"/>
    <n v="119.8"/>
    <n v="128"/>
    <n v="140.4"/>
    <n v="128.1"/>
    <n v="128.9"/>
    <n v="780.8"/>
    <n v="135.4"/>
    <x v="65"/>
  </r>
  <r>
    <x v="2"/>
    <x v="5"/>
    <x v="4"/>
    <n v="136.6"/>
    <n v="146.6"/>
    <n v="133.6"/>
    <n v="142.1"/>
    <n v="121"/>
    <n v="154.6"/>
    <n v="135.6"/>
    <n v="122.3"/>
    <n v="109.6"/>
    <n v="138.1"/>
    <n v="129.9"/>
    <n v="151.69999999999999"/>
    <n v="138.1"/>
    <n v="1621.7"/>
    <n v="157.9"/>
    <n v="146"/>
    <n v="137.4"/>
    <n v="144.69999999999999"/>
    <n v="283.39999999999998"/>
    <n v="143.19999999999999"/>
    <n v="136.9"/>
    <n v="137.4"/>
    <n v="136"/>
    <n v="122.9"/>
    <n v="131.80000000000001"/>
    <n v="142.1"/>
    <n v="129.9"/>
    <n v="132.1"/>
    <n v="800.09999999999991"/>
    <n v="137.80000000000001"/>
    <x v="65"/>
  </r>
  <r>
    <x v="0"/>
    <x v="5"/>
    <x v="5"/>
    <n v="137.6"/>
    <n v="148.1"/>
    <n v="136.69999999999999"/>
    <n v="143.19999999999999"/>
    <n v="124"/>
    <n v="154.1"/>
    <n v="143.5"/>
    <n v="126"/>
    <n v="112.4"/>
    <n v="137.6"/>
    <n v="132.80000000000001"/>
    <n v="154.30000000000001"/>
    <n v="140"/>
    <n v="1650.2999999999997"/>
    <n v="157.30000000000001"/>
    <n v="151.30000000000001"/>
    <n v="144.69999999999999"/>
    <n v="150.30000000000001"/>
    <n v="296"/>
    <n v="143.80000000000001"/>
    <n v="145.1"/>
    <n v="142.19999999999999"/>
    <n v="138.4"/>
    <n v="127.4"/>
    <n v="137.80000000000001"/>
    <n v="145.1"/>
    <n v="131.4"/>
    <n v="135.6"/>
    <n v="822.3"/>
    <n v="140.5"/>
    <x v="66"/>
  </r>
  <r>
    <x v="1"/>
    <x v="5"/>
    <x v="5"/>
    <n v="135.30000000000001"/>
    <n v="149.69999999999999"/>
    <n v="133.9"/>
    <n v="140.80000000000001"/>
    <n v="116.6"/>
    <n v="152.19999999999999"/>
    <n v="144"/>
    <n v="112.3"/>
    <n v="108.4"/>
    <n v="140"/>
    <n v="126.7"/>
    <n v="149"/>
    <n v="138.4"/>
    <n v="1608.9"/>
    <n v="161"/>
    <n v="138.9"/>
    <n v="128.69999999999999"/>
    <n v="137.4"/>
    <n v="267.60000000000002"/>
    <n v="142.5"/>
    <n v="126.5"/>
    <n v="133.1"/>
    <n v="132.6"/>
    <n v="120.4"/>
    <n v="128.5"/>
    <n v="141.19999999999999"/>
    <n v="128.19999999999999"/>
    <n v="129.5"/>
    <n v="784"/>
    <n v="136.19999999999999"/>
    <x v="66"/>
  </r>
  <r>
    <x v="2"/>
    <x v="5"/>
    <x v="5"/>
    <n v="136.9"/>
    <n v="148.69999999999999"/>
    <n v="135.6"/>
    <n v="142.30000000000001"/>
    <n v="121.3"/>
    <n v="153.19999999999999"/>
    <n v="143.69999999999999"/>
    <n v="121.4"/>
    <n v="111.1"/>
    <n v="138.4"/>
    <n v="130.30000000000001"/>
    <n v="151.80000000000001"/>
    <n v="139.4"/>
    <n v="1634.7"/>
    <n v="158.30000000000001"/>
    <n v="146.4"/>
    <n v="138.1"/>
    <n v="145.19999999999999"/>
    <n v="284.5"/>
    <n v="142.5"/>
    <n v="138.1"/>
    <n v="137.9"/>
    <n v="136.19999999999999"/>
    <n v="123.7"/>
    <n v="132.6"/>
    <n v="142.80000000000001"/>
    <n v="130.1"/>
    <n v="132.6"/>
    <n v="803.30000000000007"/>
    <n v="138.5"/>
    <x v="66"/>
  </r>
  <r>
    <x v="0"/>
    <x v="5"/>
    <x v="6"/>
    <n v="138.4"/>
    <n v="149.30000000000001"/>
    <n v="139.30000000000001"/>
    <n v="143.4"/>
    <n v="124.1"/>
    <n v="153.30000000000001"/>
    <n v="154.19999999999999"/>
    <n v="126.4"/>
    <n v="114.3"/>
    <n v="138.19999999999999"/>
    <n v="132.80000000000001"/>
    <n v="154.80000000000001"/>
    <n v="142"/>
    <n v="1668.5000000000002"/>
    <n v="156.1"/>
    <n v="151.5"/>
    <n v="145.1"/>
    <n v="150.6"/>
    <n v="296.60000000000002"/>
    <n v="143.80000000000001"/>
    <n v="146.80000000000001"/>
    <n v="143.1"/>
    <n v="139"/>
    <n v="127.5"/>
    <n v="138.4"/>
    <n v="145.80000000000001"/>
    <n v="131.4"/>
    <n v="136"/>
    <n v="825.19999999999993"/>
    <n v="141.80000000000001"/>
    <x v="67"/>
  </r>
  <r>
    <x v="1"/>
    <x v="5"/>
    <x v="6"/>
    <n v="135.6"/>
    <n v="148.6"/>
    <n v="139.1"/>
    <n v="141"/>
    <n v="116.7"/>
    <n v="149.69999999999999"/>
    <n v="159.19999999999999"/>
    <n v="112.6"/>
    <n v="111.8"/>
    <n v="140.30000000000001"/>
    <n v="126.8"/>
    <n v="149.4"/>
    <n v="140.30000000000001"/>
    <n v="1630.8"/>
    <n v="161.4"/>
    <n v="139.6"/>
    <n v="128.9"/>
    <n v="137.9"/>
    <n v="268.5"/>
    <n v="143.6"/>
    <n v="128.1"/>
    <n v="133.6"/>
    <n v="133.6"/>
    <n v="120.1"/>
    <n v="129"/>
    <n v="144"/>
    <n v="128.19999999999999"/>
    <n v="130.19999999999999"/>
    <n v="788.5"/>
    <n v="137.5"/>
    <x v="67"/>
  </r>
  <r>
    <x v="2"/>
    <x v="5"/>
    <x v="6"/>
    <n v="137.5"/>
    <n v="149.1"/>
    <n v="139.19999999999999"/>
    <n v="142.5"/>
    <n v="121.4"/>
    <n v="151.6"/>
    <n v="155.9"/>
    <n v="121.7"/>
    <n v="113.5"/>
    <n v="138.9"/>
    <n v="130.30000000000001"/>
    <n v="152.30000000000001"/>
    <n v="141.4"/>
    <n v="1653.8999999999999"/>
    <n v="157.5"/>
    <n v="146.80000000000001"/>
    <n v="138.4"/>
    <n v="145.6"/>
    <n v="285.20000000000005"/>
    <n v="143.6"/>
    <n v="139.69999999999999"/>
    <n v="138.6"/>
    <n v="137"/>
    <n v="123.6"/>
    <n v="133.1"/>
    <n v="144.69999999999999"/>
    <n v="130.1"/>
    <n v="133.19999999999999"/>
    <n v="807.1"/>
    <n v="139.80000000000001"/>
    <x v="67"/>
  </r>
  <r>
    <x v="0"/>
    <x v="5"/>
    <x v="7"/>
    <n v="139.19999999999999"/>
    <n v="148.80000000000001"/>
    <n v="139.1"/>
    <n v="143.5"/>
    <n v="125"/>
    <n v="154.4"/>
    <n v="156.30000000000001"/>
    <n v="126.8"/>
    <n v="115.4"/>
    <n v="138.6"/>
    <n v="133.80000000000001"/>
    <n v="155.19999999999999"/>
    <n v="142.69999999999999"/>
    <n v="1676.1"/>
    <n v="156.4"/>
    <n v="152.1"/>
    <n v="145.80000000000001"/>
    <n v="151.30000000000001"/>
    <n v="297.89999999999998"/>
    <n v="143.80000000000001"/>
    <n v="147.69999999999999"/>
    <n v="143.80000000000001"/>
    <n v="139.4"/>
    <n v="128.30000000000001"/>
    <n v="138.6"/>
    <n v="146.9"/>
    <n v="131.30000000000001"/>
    <n v="136.6"/>
    <n v="828.3"/>
    <n v="142.5"/>
    <x v="68"/>
  </r>
  <r>
    <x v="1"/>
    <x v="5"/>
    <x v="7"/>
    <n v="136.5"/>
    <n v="146.4"/>
    <n v="136.6"/>
    <n v="141.19999999999999"/>
    <n v="117.4"/>
    <n v="146.30000000000001"/>
    <n v="157.30000000000001"/>
    <n v="113.6"/>
    <n v="113.3"/>
    <n v="141.1"/>
    <n v="127.4"/>
    <n v="150.4"/>
    <n v="140.1"/>
    <n v="1627.5"/>
    <n v="162.1"/>
    <n v="140"/>
    <n v="129"/>
    <n v="138.30000000000001"/>
    <n v="269"/>
    <n v="144.6"/>
    <n v="129.80000000000001"/>
    <n v="134.4"/>
    <n v="134.9"/>
    <n v="120.7"/>
    <n v="129.80000000000001"/>
    <n v="145.30000000000001"/>
    <n v="128.30000000000001"/>
    <n v="131"/>
    <n v="793.39999999999986"/>
    <n v="138"/>
    <x v="68"/>
  </r>
  <r>
    <x v="2"/>
    <x v="5"/>
    <x v="7"/>
    <n v="138.30000000000001"/>
    <n v="148"/>
    <n v="138.1"/>
    <n v="142.6"/>
    <n v="122.2"/>
    <n v="150.6"/>
    <n v="156.6"/>
    <n v="122.4"/>
    <n v="114.7"/>
    <n v="139.4"/>
    <n v="131.1"/>
    <n v="153"/>
    <n v="141.69999999999999"/>
    <n v="1657.0000000000002"/>
    <n v="157.9"/>
    <n v="147.30000000000001"/>
    <n v="138.80000000000001"/>
    <n v="146.1"/>
    <n v="286.10000000000002"/>
    <n v="144.6"/>
    <n v="140.9"/>
    <n v="139.4"/>
    <n v="137.69999999999999"/>
    <n v="124.3"/>
    <n v="133.6"/>
    <n v="146"/>
    <n v="130.1"/>
    <n v="133.9"/>
    <n v="811.1"/>
    <n v="140.4"/>
    <x v="68"/>
  </r>
  <r>
    <x v="0"/>
    <x v="5"/>
    <x v="8"/>
    <n v="139.4"/>
    <n v="147.19999999999999"/>
    <n v="136.6"/>
    <n v="143.69999999999999"/>
    <n v="124.6"/>
    <n v="150.1"/>
    <n v="149.4"/>
    <n v="125.4"/>
    <n v="114.4"/>
    <n v="138.69999999999999"/>
    <n v="133.1"/>
    <n v="155.9"/>
    <n v="141.30000000000001"/>
    <n v="1658.5000000000002"/>
    <n v="157.69999999999999"/>
    <n v="152.1"/>
    <n v="146.1"/>
    <n v="151.30000000000001"/>
    <n v="298.2"/>
    <n v="143.80000000000001"/>
    <n v="149"/>
    <n v="144"/>
    <n v="140"/>
    <n v="129.9"/>
    <n v="140"/>
    <n v="147.6"/>
    <n v="132"/>
    <n v="137.4"/>
    <n v="833.5"/>
    <n v="142.1"/>
    <x v="69"/>
  </r>
  <r>
    <x v="1"/>
    <x v="5"/>
    <x v="8"/>
    <n v="137"/>
    <n v="143.1"/>
    <n v="132.80000000000001"/>
    <n v="141.5"/>
    <n v="117.8"/>
    <n v="140"/>
    <n v="151.30000000000001"/>
    <n v="113.5"/>
    <n v="112.3"/>
    <n v="141.19999999999999"/>
    <n v="127.7"/>
    <n v="151.30000000000001"/>
    <n v="138.9"/>
    <n v="1609.5"/>
    <n v="163.30000000000001"/>
    <n v="140.80000000000001"/>
    <n v="129.30000000000001"/>
    <n v="139.1"/>
    <n v="270.10000000000002"/>
    <n v="145.30000000000001"/>
    <n v="131.19999999999999"/>
    <n v="134.9"/>
    <n v="135.69999999999999"/>
    <n v="122.5"/>
    <n v="130.19999999999999"/>
    <n v="145.19999999999999"/>
    <n v="129.30000000000001"/>
    <n v="131.9"/>
    <n v="797.8"/>
    <n v="138.1"/>
    <x v="69"/>
  </r>
  <r>
    <x v="2"/>
    <x v="5"/>
    <x v="8"/>
    <n v="138.6"/>
    <n v="145.80000000000001"/>
    <n v="135.1"/>
    <n v="142.9"/>
    <n v="122.1"/>
    <n v="145.4"/>
    <n v="150"/>
    <n v="121.4"/>
    <n v="113.7"/>
    <n v="139.5"/>
    <n v="130.80000000000001"/>
    <n v="153.80000000000001"/>
    <n v="140.4"/>
    <n v="1639.1"/>
    <n v="159.19999999999999"/>
    <n v="147.69999999999999"/>
    <n v="139.1"/>
    <n v="146.5"/>
    <n v="286.79999999999995"/>
    <n v="145.30000000000001"/>
    <n v="142.30000000000001"/>
    <n v="139.69999999999999"/>
    <n v="138.4"/>
    <n v="126"/>
    <n v="134.5"/>
    <n v="146.19999999999999"/>
    <n v="130.9"/>
    <n v="134.69999999999999"/>
    <n v="815.69999999999993"/>
    <n v="140.19999999999999"/>
    <x v="69"/>
  </r>
  <r>
    <x v="0"/>
    <x v="5"/>
    <x v="9"/>
    <n v="139.30000000000001"/>
    <n v="147.6"/>
    <n v="134.6"/>
    <n v="141.9"/>
    <n v="123.5"/>
    <n v="144.5"/>
    <n v="147.6"/>
    <n v="121.4"/>
    <n v="112.3"/>
    <n v="139.5"/>
    <n v="134.6"/>
    <n v="155.19999999999999"/>
    <n v="140.19999999999999"/>
    <n v="1642"/>
    <n v="159.6"/>
    <n v="150.69999999999999"/>
    <n v="144.5"/>
    <n v="149.80000000000001"/>
    <n v="295.2"/>
    <n v="143.80000000000001"/>
    <n v="149.69999999999999"/>
    <n v="147.5"/>
    <n v="144.80000000000001"/>
    <n v="130.80000000000001"/>
    <n v="140.1"/>
    <n v="148"/>
    <n v="134.4"/>
    <n v="139.80000000000001"/>
    <n v="845.6"/>
    <n v="142.19999999999999"/>
    <x v="70"/>
  </r>
  <r>
    <x v="1"/>
    <x v="5"/>
    <x v="9"/>
    <n v="137.6"/>
    <n v="144.9"/>
    <n v="133.5"/>
    <n v="141.5"/>
    <n v="118"/>
    <n v="139.5"/>
    <n v="153"/>
    <n v="113.2"/>
    <n v="112.8"/>
    <n v="141.1"/>
    <n v="127.6"/>
    <n v="152"/>
    <n v="139.4"/>
    <n v="1614.6999999999998"/>
    <n v="164"/>
    <n v="141.5"/>
    <n v="129.80000000000001"/>
    <n v="139.69999999999999"/>
    <n v="271.3"/>
    <n v="146.30000000000001"/>
    <n v="133.4"/>
    <n v="135.1"/>
    <n v="136.19999999999999"/>
    <n v="123.3"/>
    <n v="130.69999999999999"/>
    <n v="145.5"/>
    <n v="130.4"/>
    <n v="132.5"/>
    <n v="801.19999999999993"/>
    <n v="138.9"/>
    <x v="70"/>
  </r>
  <r>
    <x v="2"/>
    <x v="5"/>
    <x v="9"/>
    <n v="137.4"/>
    <n v="149.5"/>
    <n v="137.30000000000001"/>
    <n v="141.9"/>
    <n v="121.1"/>
    <n v="142.5"/>
    <n v="146.69999999999999"/>
    <n v="119.1"/>
    <n v="111.9"/>
    <n v="141"/>
    <n v="133.6"/>
    <n v="154.5"/>
    <n v="139.69999999999999"/>
    <n v="1636.5"/>
    <n v="162.6"/>
    <n v="148"/>
    <n v="139.19999999999999"/>
    <n v="146.80000000000001"/>
    <n v="287.2"/>
    <n v="146.9"/>
    <n v="145.30000000000001"/>
    <n v="142.19999999999999"/>
    <n v="142.1"/>
    <n v="125.5"/>
    <n v="136.5"/>
    <n v="147.80000000000001"/>
    <n v="132"/>
    <n v="136.30000000000001"/>
    <n v="826.09999999999991"/>
    <n v="140.80000000000001"/>
    <x v="70"/>
  </r>
  <r>
    <x v="0"/>
    <x v="5"/>
    <x v="11"/>
    <n v="137.1"/>
    <n v="150.80000000000001"/>
    <n v="136.69999999999999"/>
    <n v="141.9"/>
    <n v="122.8"/>
    <n v="143.9"/>
    <n v="147.5"/>
    <n v="121"/>
    <n v="111.6"/>
    <n v="140.6"/>
    <n v="137.5"/>
    <n v="156.1"/>
    <n v="140"/>
    <n v="1647.4999999999995"/>
    <n v="161.9"/>
    <n v="151.69999999999999"/>
    <n v="145.5"/>
    <n v="150.80000000000001"/>
    <n v="297.2"/>
    <n v="143.80000000000001"/>
    <n v="150.30000000000001"/>
    <n v="148"/>
    <n v="145.4"/>
    <n v="130.30000000000001"/>
    <n v="143.1"/>
    <n v="150.19999999999999"/>
    <n v="133.1"/>
    <n v="140.1"/>
    <n v="850.1"/>
    <n v="142.4"/>
    <x v="71"/>
  </r>
  <r>
    <x v="1"/>
    <x v="5"/>
    <x v="11"/>
    <n v="138.1"/>
    <n v="146.30000000000001"/>
    <n v="137.80000000000001"/>
    <n v="141.6"/>
    <n v="118.1"/>
    <n v="141.5"/>
    <n v="145.19999999999999"/>
    <n v="115.3"/>
    <n v="112.5"/>
    <n v="141.4"/>
    <n v="128"/>
    <n v="152.6"/>
    <n v="139.1"/>
    <n v="1618.3999999999999"/>
    <n v="164.4"/>
    <n v="142.4"/>
    <n v="130.19999999999999"/>
    <n v="140.5"/>
    <n v="272.60000000000002"/>
    <n v="146.9"/>
    <n v="136.69999999999999"/>
    <n v="135.80000000000001"/>
    <n v="136.80000000000001"/>
    <n v="121.2"/>
    <n v="131.30000000000001"/>
    <n v="146.1"/>
    <n v="130.5"/>
    <n v="132.19999999999999"/>
    <n v="801.7"/>
    <n v="139"/>
    <x v="71"/>
  </r>
  <r>
    <x v="2"/>
    <x v="5"/>
    <x v="11"/>
    <n v="137.4"/>
    <n v="149.19999999999999"/>
    <n v="137.1"/>
    <n v="141.80000000000001"/>
    <n v="121.1"/>
    <n v="142.80000000000001"/>
    <n v="146.69999999999999"/>
    <n v="119.1"/>
    <n v="111.9"/>
    <n v="140.9"/>
    <n v="133.5"/>
    <n v="154.5"/>
    <n v="139.69999999999999"/>
    <n v="1636.0000000000002"/>
    <n v="162.6"/>
    <n v="148"/>
    <n v="139.1"/>
    <n v="146.69999999999999"/>
    <n v="287.10000000000002"/>
    <n v="146.9"/>
    <n v="145.1"/>
    <n v="142.19999999999999"/>
    <n v="142.1"/>
    <n v="125.5"/>
    <n v="136.5"/>
    <n v="147.80000000000001"/>
    <n v="132"/>
    <n v="136.30000000000001"/>
    <n v="826.09999999999991"/>
    <n v="140.80000000000001"/>
    <x v="71"/>
  </r>
  <r>
    <x v="0"/>
    <x v="5"/>
    <x v="12"/>
    <n v="137.1"/>
    <n v="151.9"/>
    <n v="137.4"/>
    <n v="142.4"/>
    <n v="124.2"/>
    <n v="140.19999999999999"/>
    <n v="136.6"/>
    <n v="120.9"/>
    <n v="109.9"/>
    <n v="140.19999999999999"/>
    <n v="137.80000000000001"/>
    <n v="156"/>
    <n v="138.5"/>
    <n v="1634.6000000000001"/>
    <n v="162.4"/>
    <n v="151.6"/>
    <n v="145.9"/>
    <n v="150.80000000000001"/>
    <n v="297.5"/>
    <n v="143.80000000000001"/>
    <n v="149"/>
    <n v="149.5"/>
    <n v="149.6"/>
    <n v="128.9"/>
    <n v="143.30000000000001"/>
    <n v="155.1"/>
    <n v="133.19999999999999"/>
    <n v="141.6"/>
    <n v="859.59999999999991"/>
    <n v="141.9"/>
    <x v="72"/>
  </r>
  <r>
    <x v="1"/>
    <x v="5"/>
    <x v="12"/>
    <n v="138.5"/>
    <n v="147.80000000000001"/>
    <n v="141.1"/>
    <n v="141.6"/>
    <n v="118.1"/>
    <n v="138.5"/>
    <n v="132.4"/>
    <n v="117.5"/>
    <n v="111"/>
    <n v="141.5"/>
    <n v="128.1"/>
    <n v="152.9"/>
    <n v="137.6"/>
    <n v="1609"/>
    <n v="164.6"/>
    <n v="142.69999999999999"/>
    <n v="130.30000000000001"/>
    <n v="140.80000000000001"/>
    <n v="273"/>
    <n v="146.5"/>
    <n v="132.4"/>
    <n v="136.19999999999999"/>
    <n v="137.30000000000001"/>
    <n v="118.8"/>
    <n v="131.69999999999999"/>
    <n v="146.5"/>
    <n v="130.80000000000001"/>
    <n v="131.69999999999999"/>
    <n v="801.3"/>
    <n v="138"/>
    <x v="72"/>
  </r>
  <r>
    <x v="2"/>
    <x v="5"/>
    <x v="12"/>
    <n v="137.5"/>
    <n v="150.5"/>
    <n v="138.80000000000001"/>
    <n v="142.1"/>
    <n v="122"/>
    <n v="139.4"/>
    <n v="135.19999999999999"/>
    <n v="119.8"/>
    <n v="110.3"/>
    <n v="140.6"/>
    <n v="133.80000000000001"/>
    <n v="154.6"/>
    <n v="138.19999999999999"/>
    <n v="1624.5999999999997"/>
    <n v="163"/>
    <n v="148.1"/>
    <n v="139.4"/>
    <n v="146.80000000000001"/>
    <n v="287.5"/>
    <n v="146.5"/>
    <n v="142.69999999999999"/>
    <n v="143.19999999999999"/>
    <n v="144.9"/>
    <n v="123.6"/>
    <n v="136.80000000000001"/>
    <n v="150.1"/>
    <n v="132.19999999999999"/>
    <n v="136.80000000000001"/>
    <n v="830.8"/>
    <n v="140.1"/>
    <x v="72"/>
  </r>
  <r>
    <x v="0"/>
    <x v="6"/>
    <x v="0"/>
    <n v="136.6"/>
    <n v="152.5"/>
    <n v="138.19999999999999"/>
    <n v="142.4"/>
    <n v="123.9"/>
    <n v="135.5"/>
    <n v="131.69999999999999"/>
    <n v="121.3"/>
    <n v="108.4"/>
    <n v="138.9"/>
    <n v="137"/>
    <n v="155.80000000000001"/>
    <n v="137.4"/>
    <n v="1622.2"/>
    <n v="162.69999999999999"/>
    <n v="150.6"/>
    <n v="145.1"/>
    <n v="149.9"/>
    <n v="295.7"/>
    <n v="150.69999999999999"/>
    <n v="146.19999999999999"/>
    <n v="150.1"/>
    <n v="149.6"/>
    <n v="128.6"/>
    <n v="142.9"/>
    <n v="155.19999999999999"/>
    <n v="133.5"/>
    <n v="141.69999999999999"/>
    <n v="859.89999999999986"/>
    <n v="141"/>
    <x v="73"/>
  </r>
  <r>
    <x v="1"/>
    <x v="6"/>
    <x v="0"/>
    <n v="138.30000000000001"/>
    <n v="149.4"/>
    <n v="143.5"/>
    <n v="141.69999999999999"/>
    <n v="118.1"/>
    <n v="135.19999999999999"/>
    <n v="130.5"/>
    <n v="118.2"/>
    <n v="110.4"/>
    <n v="140.4"/>
    <n v="128.1"/>
    <n v="153.19999999999999"/>
    <n v="137.30000000000001"/>
    <n v="1607.0000000000002"/>
    <n v="164.7"/>
    <n v="143"/>
    <n v="130.4"/>
    <n v="141.1"/>
    <n v="273.39999999999998"/>
    <n v="147.69999999999999"/>
    <n v="128.6"/>
    <n v="136.30000000000001"/>
    <n v="137.80000000000001"/>
    <n v="118.6"/>
    <n v="131.9"/>
    <n v="146.6"/>
    <n v="131.69999999999999"/>
    <n v="131.80000000000001"/>
    <n v="802.90000000000009"/>
    <n v="138"/>
    <x v="73"/>
  </r>
  <r>
    <x v="2"/>
    <x v="6"/>
    <x v="0"/>
    <n v="137.1"/>
    <n v="151.4"/>
    <n v="140.19999999999999"/>
    <n v="142.1"/>
    <n v="121.8"/>
    <n v="135.4"/>
    <n v="131.30000000000001"/>
    <n v="120.3"/>
    <n v="109.1"/>
    <n v="139.4"/>
    <n v="133.30000000000001"/>
    <n v="154.6"/>
    <n v="137.4"/>
    <n v="1615.9999999999998"/>
    <n v="163.19999999999999"/>
    <n v="147.6"/>
    <n v="139"/>
    <n v="146.4"/>
    <n v="286.60000000000002"/>
    <n v="147.69999999999999"/>
    <n v="139.5"/>
    <n v="143.6"/>
    <n v="145.1"/>
    <n v="123.3"/>
    <n v="136.69999999999999"/>
    <n v="150.19999999999999"/>
    <n v="132.80000000000001"/>
    <n v="136.9"/>
    <n v="831.7"/>
    <n v="139.6"/>
    <x v="73"/>
  </r>
  <r>
    <x v="0"/>
    <x v="6"/>
    <x v="1"/>
    <n v="136.80000000000001"/>
    <n v="153"/>
    <n v="139.1"/>
    <n v="142.5"/>
    <n v="124.1"/>
    <n v="135.80000000000001"/>
    <n v="128.69999999999999"/>
    <n v="121.5"/>
    <n v="108.3"/>
    <n v="139.19999999999999"/>
    <n v="137.4"/>
    <n v="156.19999999999999"/>
    <n v="137.19999999999999"/>
    <n v="1622.6000000000001"/>
    <n v="162.80000000000001"/>
    <n v="150.5"/>
    <n v="146.1"/>
    <n v="149.9"/>
    <n v="296.60000000000002"/>
    <n v="150.69999999999999"/>
    <n v="145.30000000000001"/>
    <n v="150.1"/>
    <n v="149.9"/>
    <n v="129.19999999999999"/>
    <n v="143.4"/>
    <n v="155.5"/>
    <n v="134.9"/>
    <n v="142.19999999999999"/>
    <n v="863"/>
    <n v="141"/>
    <x v="74"/>
  </r>
  <r>
    <x v="1"/>
    <x v="6"/>
    <x v="1"/>
    <n v="139.4"/>
    <n v="150.1"/>
    <n v="145.30000000000001"/>
    <n v="141.69999999999999"/>
    <n v="118.4"/>
    <n v="137"/>
    <n v="131.6"/>
    <n v="119.9"/>
    <n v="110.4"/>
    <n v="140.80000000000001"/>
    <n v="128.30000000000001"/>
    <n v="153.5"/>
    <n v="138"/>
    <n v="1616.4"/>
    <n v="164.9"/>
    <n v="143.30000000000001"/>
    <n v="130.80000000000001"/>
    <n v="141.4"/>
    <n v="274.10000000000002"/>
    <n v="148.5"/>
    <n v="127.1"/>
    <n v="136.6"/>
    <n v="138.5"/>
    <n v="119.2"/>
    <n v="132.19999999999999"/>
    <n v="146.6"/>
    <n v="133"/>
    <n v="132.4"/>
    <n v="806.1"/>
    <n v="138.6"/>
    <x v="74"/>
  </r>
  <r>
    <x v="2"/>
    <x v="6"/>
    <x v="1"/>
    <n v="137.6"/>
    <n v="152"/>
    <n v="141.5"/>
    <n v="142.19999999999999"/>
    <n v="122"/>
    <n v="136.4"/>
    <n v="129.69999999999999"/>
    <n v="121"/>
    <n v="109"/>
    <n v="139.69999999999999"/>
    <n v="133.6"/>
    <n v="154.9"/>
    <n v="137.5"/>
    <n v="1619.6"/>
    <n v="163.4"/>
    <n v="147.69999999999999"/>
    <n v="139.69999999999999"/>
    <n v="146.5"/>
    <n v="287.39999999999998"/>
    <n v="148.5"/>
    <n v="138.4"/>
    <n v="143.69999999999999"/>
    <n v="145.6"/>
    <n v="123.9"/>
    <n v="137.1"/>
    <n v="150.30000000000001"/>
    <n v="134.1"/>
    <n v="137.4"/>
    <n v="834.69999999999993"/>
    <n v="139.9"/>
    <x v="74"/>
  </r>
  <r>
    <x v="0"/>
    <x v="6"/>
    <x v="2"/>
    <n v="136.9"/>
    <n v="154.1"/>
    <n v="138.69999999999999"/>
    <n v="142.5"/>
    <n v="124.1"/>
    <n v="136.1"/>
    <n v="128.19999999999999"/>
    <n v="122.3"/>
    <n v="108.3"/>
    <n v="138.9"/>
    <n v="137.4"/>
    <n v="156.4"/>
    <n v="137.30000000000001"/>
    <n v="1623.9000000000003"/>
    <n v="162.9"/>
    <n v="150.80000000000001"/>
    <n v="146.1"/>
    <n v="150.1"/>
    <n v="296.89999999999998"/>
    <n v="150.69999999999999"/>
    <n v="146.4"/>
    <n v="150"/>
    <n v="150.4"/>
    <n v="129.9"/>
    <n v="143.80000000000001"/>
    <n v="155.5"/>
    <n v="134"/>
    <n v="142.4"/>
    <n v="863.59999999999991"/>
    <n v="141.19999999999999"/>
    <x v="75"/>
  </r>
  <r>
    <x v="1"/>
    <x v="6"/>
    <x v="2"/>
    <n v="139.69999999999999"/>
    <n v="151.1"/>
    <n v="142.9"/>
    <n v="141.9"/>
    <n v="118.4"/>
    <n v="139.4"/>
    <n v="141.19999999999999"/>
    <n v="120.7"/>
    <n v="110.4"/>
    <n v="140.69999999999999"/>
    <n v="128.5"/>
    <n v="153.9"/>
    <n v="139.6"/>
    <n v="1628.8000000000002"/>
    <n v="165.3"/>
    <n v="143.5"/>
    <n v="131.19999999999999"/>
    <n v="141.6"/>
    <n v="274.7"/>
    <n v="149"/>
    <n v="128.80000000000001"/>
    <n v="136.80000000000001"/>
    <n v="139.19999999999999"/>
    <n v="119.9"/>
    <n v="133"/>
    <n v="146.69999999999999"/>
    <n v="132.5"/>
    <n v="132.80000000000001"/>
    <n v="808.09999999999991"/>
    <n v="139.5"/>
    <x v="75"/>
  </r>
  <r>
    <x v="2"/>
    <x v="6"/>
    <x v="2"/>
    <n v="137.80000000000001"/>
    <n v="153"/>
    <n v="140.30000000000001"/>
    <n v="142.30000000000001"/>
    <n v="122"/>
    <n v="137.6"/>
    <n v="132.6"/>
    <n v="121.8"/>
    <n v="109"/>
    <n v="139.5"/>
    <n v="133.69999999999999"/>
    <n v="155.19999999999999"/>
    <n v="138.1"/>
    <n v="1624.8000000000002"/>
    <n v="163.5"/>
    <n v="147.9"/>
    <n v="139.9"/>
    <n v="146.69999999999999"/>
    <n v="287.8"/>
    <n v="149"/>
    <n v="139.69999999999999"/>
    <n v="143.80000000000001"/>
    <n v="146.19999999999999"/>
    <n v="124.6"/>
    <n v="137.69999999999999"/>
    <n v="150.30000000000001"/>
    <n v="133.4"/>
    <n v="137.69999999999999"/>
    <n v="835.99999999999989"/>
    <n v="140.4"/>
    <x v="75"/>
  </r>
  <r>
    <x v="0"/>
    <x v="6"/>
    <x v="4"/>
    <n v="137.4"/>
    <n v="159.5"/>
    <n v="134.5"/>
    <n v="142.6"/>
    <n v="124"/>
    <n v="143.69999999999999"/>
    <n v="133.4"/>
    <n v="125.1"/>
    <n v="109.3"/>
    <n v="139.30000000000001"/>
    <n v="137.69999999999999"/>
    <n v="156.4"/>
    <n v="139.19999999999999"/>
    <n v="1642.9"/>
    <n v="163.30000000000001"/>
    <n v="151.30000000000001"/>
    <n v="146.6"/>
    <n v="150.69999999999999"/>
    <n v="297.89999999999998"/>
    <n v="150.69999999999999"/>
    <n v="146.9"/>
    <n v="149.5"/>
    <n v="151.30000000000001"/>
    <n v="130.19999999999999"/>
    <n v="145.9"/>
    <n v="156.69999999999999"/>
    <n v="133.9"/>
    <n v="142.9"/>
    <n v="867.49999999999989"/>
    <n v="142.4"/>
    <x v="76"/>
  </r>
  <r>
    <x v="1"/>
    <x v="6"/>
    <x v="4"/>
    <n v="140.4"/>
    <n v="156.69999999999999"/>
    <n v="138.30000000000001"/>
    <n v="142.4"/>
    <n v="118.6"/>
    <n v="149.69999999999999"/>
    <n v="161.6"/>
    <n v="124.4"/>
    <n v="111.2"/>
    <n v="141"/>
    <n v="128.9"/>
    <n v="154.5"/>
    <n v="143.80000000000001"/>
    <n v="1667.7000000000003"/>
    <n v="166.2"/>
    <n v="144"/>
    <n v="131.69999999999999"/>
    <n v="142.19999999999999"/>
    <n v="275.7"/>
    <n v="150.1"/>
    <n v="129.4"/>
    <n v="137.19999999999999"/>
    <n v="139.80000000000001"/>
    <n v="120.1"/>
    <n v="134"/>
    <n v="148"/>
    <n v="132.6"/>
    <n v="133.30000000000001"/>
    <n v="811.7"/>
    <n v="141.5"/>
    <x v="76"/>
  </r>
  <r>
    <x v="2"/>
    <x v="6"/>
    <x v="4"/>
    <n v="138.30000000000001"/>
    <n v="158.5"/>
    <n v="136"/>
    <n v="142.5"/>
    <n v="122"/>
    <n v="146.5"/>
    <n v="143"/>
    <n v="124.9"/>
    <n v="109.9"/>
    <n v="139.9"/>
    <n v="134"/>
    <n v="155.5"/>
    <n v="140.9"/>
    <n v="1651.0000000000002"/>
    <n v="164.1"/>
    <n v="148.4"/>
    <n v="140.4"/>
    <n v="147.30000000000001"/>
    <n v="288.8"/>
    <n v="150.1"/>
    <n v="140.30000000000001"/>
    <n v="143.69999999999999"/>
    <n v="146.9"/>
    <n v="124.9"/>
    <n v="139.19999999999999"/>
    <n v="151.6"/>
    <n v="133.4"/>
    <n v="138.19999999999999"/>
    <n v="839.7"/>
    <n v="142"/>
    <x v="76"/>
  </r>
  <r>
    <x v="0"/>
    <x v="6"/>
    <x v="5"/>
    <n v="137.80000000000001"/>
    <n v="163.5"/>
    <n v="136.19999999999999"/>
    <n v="143.19999999999999"/>
    <n v="124.3"/>
    <n v="143.30000000000001"/>
    <n v="140.6"/>
    <n v="128.69999999999999"/>
    <n v="110.6"/>
    <n v="140.4"/>
    <n v="138"/>
    <n v="156.6"/>
    <n v="141"/>
    <n v="1663.1999999999998"/>
    <n v="164.2"/>
    <n v="151.4"/>
    <n v="146.5"/>
    <n v="150.69999999999999"/>
    <n v="297.89999999999998"/>
    <n v="150.69999999999999"/>
    <n v="147.80000000000001"/>
    <n v="149.6"/>
    <n v="151.69999999999999"/>
    <n v="130.19999999999999"/>
    <n v="146.4"/>
    <n v="157.69999999999999"/>
    <n v="134.80000000000001"/>
    <n v="143.30000000000001"/>
    <n v="870.39999999999986"/>
    <n v="143.6"/>
    <x v="77"/>
  </r>
  <r>
    <x v="1"/>
    <x v="6"/>
    <x v="5"/>
    <n v="140.69999999999999"/>
    <n v="159.6"/>
    <n v="140.4"/>
    <n v="143.4"/>
    <n v="118.6"/>
    <n v="150.9"/>
    <n v="169.8"/>
    <n v="127.4"/>
    <n v="111.8"/>
    <n v="141"/>
    <n v="129"/>
    <n v="155.1"/>
    <n v="145.6"/>
    <n v="1687.6999999999998"/>
    <n v="166.7"/>
    <n v="144.30000000000001"/>
    <n v="131.69999999999999"/>
    <n v="142.4"/>
    <n v="276"/>
    <n v="149.4"/>
    <n v="130.5"/>
    <n v="137.4"/>
    <n v="140.30000000000001"/>
    <n v="119.6"/>
    <n v="134.30000000000001"/>
    <n v="148.9"/>
    <n v="133.69999999999999"/>
    <n v="133.6"/>
    <n v="814.2"/>
    <n v="142.1"/>
    <x v="77"/>
  </r>
  <r>
    <x v="2"/>
    <x v="6"/>
    <x v="5"/>
    <n v="138.69999999999999"/>
    <n v="162.1"/>
    <n v="137.80000000000001"/>
    <n v="143.30000000000001"/>
    <n v="122.2"/>
    <n v="146.80000000000001"/>
    <n v="150.5"/>
    <n v="128.30000000000001"/>
    <n v="111"/>
    <n v="140.6"/>
    <n v="134.19999999999999"/>
    <n v="155.9"/>
    <n v="142.69999999999999"/>
    <n v="1671.4"/>
    <n v="164.9"/>
    <n v="148.6"/>
    <n v="140.4"/>
    <n v="147.4"/>
    <n v="289"/>
    <n v="149.4"/>
    <n v="141.19999999999999"/>
    <n v="143.80000000000001"/>
    <n v="147.4"/>
    <n v="124.6"/>
    <n v="139.6"/>
    <n v="152.5"/>
    <n v="134.30000000000001"/>
    <n v="138.6"/>
    <n v="842.2"/>
    <n v="142.9"/>
    <x v="77"/>
  </r>
  <r>
    <x v="0"/>
    <x v="6"/>
    <x v="6"/>
    <n v="138.4"/>
    <n v="164"/>
    <n v="138.4"/>
    <n v="143.9"/>
    <n v="124.4"/>
    <n v="146.4"/>
    <n v="150.1"/>
    <n v="130.6"/>
    <n v="110.8"/>
    <n v="141.69999999999999"/>
    <n v="138.5"/>
    <n v="156.69999999999999"/>
    <n v="143"/>
    <n v="1683.8999999999999"/>
    <n v="164.5"/>
    <n v="151.6"/>
    <n v="146.6"/>
    <n v="150.9"/>
    <n v="298.2"/>
    <n v="150.69999999999999"/>
    <n v="146.80000000000001"/>
    <n v="150"/>
    <n v="152.19999999999999"/>
    <n v="131.19999999999999"/>
    <n v="147.5"/>
    <n v="159.1"/>
    <n v="136.1"/>
    <n v="144.19999999999999"/>
    <n v="876.1"/>
    <n v="144.9"/>
    <x v="78"/>
  </r>
  <r>
    <x v="1"/>
    <x v="6"/>
    <x v="6"/>
    <n v="141.4"/>
    <n v="160.19999999999999"/>
    <n v="142.5"/>
    <n v="144.1"/>
    <n v="119.3"/>
    <n v="154.69999999999999"/>
    <n v="180.1"/>
    <n v="128.9"/>
    <n v="111.8"/>
    <n v="141.6"/>
    <n v="129.5"/>
    <n v="155.6"/>
    <n v="147.69999999999999"/>
    <n v="1709.6999999999998"/>
    <n v="167.2"/>
    <n v="144.69999999999999"/>
    <n v="131.9"/>
    <n v="142.69999999999999"/>
    <n v="276.60000000000002"/>
    <n v="150.6"/>
    <n v="127"/>
    <n v="137.69999999999999"/>
    <n v="140.80000000000001"/>
    <n v="120.6"/>
    <n v="135"/>
    <n v="150.4"/>
    <n v="135.1"/>
    <n v="134.5"/>
    <n v="819.6"/>
    <n v="143.30000000000001"/>
    <x v="78"/>
  </r>
  <r>
    <x v="2"/>
    <x v="6"/>
    <x v="6"/>
    <n v="139.30000000000001"/>
    <n v="162.69999999999999"/>
    <n v="140"/>
    <n v="144"/>
    <n v="122.5"/>
    <n v="150.30000000000001"/>
    <n v="160.30000000000001"/>
    <n v="130"/>
    <n v="111.1"/>
    <n v="141.69999999999999"/>
    <n v="134.69999999999999"/>
    <n v="156.19999999999999"/>
    <n v="144.69999999999999"/>
    <n v="1692.8"/>
    <n v="165.2"/>
    <n v="148.9"/>
    <n v="140.5"/>
    <n v="147.6"/>
    <n v="289.39999999999998"/>
    <n v="150.6"/>
    <n v="139.30000000000001"/>
    <n v="144.19999999999999"/>
    <n v="147.9"/>
    <n v="125.6"/>
    <n v="140.5"/>
    <n v="154"/>
    <n v="135.69999999999999"/>
    <n v="139.5"/>
    <n v="847.90000000000009"/>
    <n v="144.19999999999999"/>
    <x v="78"/>
  </r>
  <r>
    <x v="0"/>
    <x v="6"/>
    <x v="7"/>
    <n v="139.19999999999999"/>
    <n v="161.9"/>
    <n v="137.1"/>
    <n v="144.6"/>
    <n v="124.7"/>
    <n v="145.5"/>
    <n v="156.19999999999999"/>
    <n v="131.5"/>
    <n v="111.7"/>
    <n v="142.69999999999999"/>
    <n v="138.5"/>
    <n v="156.9"/>
    <n v="144"/>
    <n v="1690.5000000000002"/>
    <n v="165.1"/>
    <n v="151.80000000000001"/>
    <n v="146.6"/>
    <n v="151.1"/>
    <n v="298.39999999999998"/>
    <n v="150.69999999999999"/>
    <n v="146.4"/>
    <n v="150.19999999999999"/>
    <n v="152.69999999999999"/>
    <n v="131.4"/>
    <n v="148"/>
    <n v="159.69999999999999"/>
    <n v="138.80000000000001"/>
    <n v="144.9"/>
    <n v="880.8"/>
    <n v="145.69999999999999"/>
    <x v="79"/>
  </r>
  <r>
    <x v="1"/>
    <x v="6"/>
    <x v="7"/>
    <n v="142.1"/>
    <n v="158.30000000000001"/>
    <n v="140.80000000000001"/>
    <n v="144.9"/>
    <n v="119.9"/>
    <n v="153.9"/>
    <n v="189.1"/>
    <n v="129.80000000000001"/>
    <n v="112.7"/>
    <n v="142.5"/>
    <n v="129.80000000000001"/>
    <n v="156.19999999999999"/>
    <n v="149.1"/>
    <n v="1720"/>
    <n v="167.9"/>
    <n v="145"/>
    <n v="132.19999999999999"/>
    <n v="143"/>
    <n v="277.2"/>
    <n v="151.6"/>
    <n v="125.5"/>
    <n v="138.1"/>
    <n v="141.5"/>
    <n v="120.8"/>
    <n v="135.4"/>
    <n v="151.5"/>
    <n v="137.80000000000001"/>
    <n v="135.30000000000001"/>
    <n v="825.10000000000014"/>
    <n v="144.19999999999999"/>
    <x v="79"/>
  </r>
  <r>
    <x v="2"/>
    <x v="6"/>
    <x v="7"/>
    <n v="140.1"/>
    <n v="160.6"/>
    <n v="138.5"/>
    <n v="144.69999999999999"/>
    <n v="122.9"/>
    <n v="149.4"/>
    <n v="167.4"/>
    <n v="130.9"/>
    <n v="112"/>
    <n v="142.6"/>
    <n v="134.9"/>
    <n v="156.6"/>
    <n v="145.9"/>
    <n v="1700.6"/>
    <n v="165.8"/>
    <n v="149.1"/>
    <n v="140.6"/>
    <n v="147.9"/>
    <n v="289.7"/>
    <n v="151.6"/>
    <n v="138.5"/>
    <n v="144.5"/>
    <n v="148.5"/>
    <n v="125.8"/>
    <n v="140.9"/>
    <n v="154.9"/>
    <n v="138.4"/>
    <n v="140.19999999999999"/>
    <n v="853"/>
    <n v="145"/>
    <x v="79"/>
  </r>
  <r>
    <x v="0"/>
    <x v="6"/>
    <x v="8"/>
    <n v="140.1"/>
    <n v="161.9"/>
    <n v="138.30000000000001"/>
    <n v="145.69999999999999"/>
    <n v="125.1"/>
    <n v="143.80000000000001"/>
    <n v="163.4"/>
    <n v="132.19999999999999"/>
    <n v="112.8"/>
    <n v="144.19999999999999"/>
    <n v="138.5"/>
    <n v="157.19999999999999"/>
    <n v="145.5"/>
    <n v="1703.2"/>
    <n v="165.7"/>
    <n v="151.69999999999999"/>
    <n v="146.6"/>
    <n v="151"/>
    <n v="298.29999999999995"/>
    <n v="150.69999999999999"/>
    <n v="146.9"/>
    <n v="150.30000000000001"/>
    <n v="153.4"/>
    <n v="131.6"/>
    <n v="148.30000000000001"/>
    <n v="160.19999999999999"/>
    <n v="140.19999999999999"/>
    <n v="145.4"/>
    <n v="884.00000000000023"/>
    <n v="146.69999999999999"/>
    <x v="80"/>
  </r>
  <r>
    <x v="1"/>
    <x v="6"/>
    <x v="8"/>
    <n v="142.69999999999999"/>
    <n v="158.69999999999999"/>
    <n v="141.6"/>
    <n v="144.9"/>
    <n v="120.8"/>
    <n v="149.80000000000001"/>
    <n v="192.4"/>
    <n v="130.30000000000001"/>
    <n v="114"/>
    <n v="143.80000000000001"/>
    <n v="130"/>
    <n v="156.4"/>
    <n v="149.5"/>
    <n v="1725.4"/>
    <n v="168.6"/>
    <n v="145.30000000000001"/>
    <n v="132.19999999999999"/>
    <n v="143.30000000000001"/>
    <n v="277.5"/>
    <n v="152.19999999999999"/>
    <n v="126.6"/>
    <n v="138.30000000000001"/>
    <n v="141.9"/>
    <n v="121.2"/>
    <n v="135.9"/>
    <n v="151.6"/>
    <n v="139"/>
    <n v="135.69999999999999"/>
    <n v="827.90000000000009"/>
    <n v="144.69999999999999"/>
    <x v="80"/>
  </r>
  <r>
    <x v="2"/>
    <x v="6"/>
    <x v="8"/>
    <n v="140.9"/>
    <n v="160.80000000000001"/>
    <n v="139.6"/>
    <n v="145.4"/>
    <n v="123.5"/>
    <n v="146.6"/>
    <n v="173.2"/>
    <n v="131.6"/>
    <n v="113.2"/>
    <n v="144.1"/>
    <n v="135"/>
    <n v="156.80000000000001"/>
    <n v="147"/>
    <n v="1710.6999999999998"/>
    <n v="166.5"/>
    <n v="149.19999999999999"/>
    <n v="140.6"/>
    <n v="147.9"/>
    <n v="289.79999999999995"/>
    <n v="152.19999999999999"/>
    <n v="139.19999999999999"/>
    <n v="144.6"/>
    <n v="149"/>
    <n v="126.1"/>
    <n v="141.30000000000001"/>
    <n v="155.19999999999999"/>
    <n v="139.69999999999999"/>
    <n v="140.69999999999999"/>
    <n v="855.90000000000009"/>
    <n v="145.80000000000001"/>
    <x v="80"/>
  </r>
  <r>
    <x v="0"/>
    <x v="6"/>
    <x v="9"/>
    <n v="141"/>
    <n v="161.6"/>
    <n v="141.19999999999999"/>
    <n v="146.5"/>
    <n v="125.6"/>
    <n v="145.69999999999999"/>
    <n v="178.8"/>
    <n v="133.1"/>
    <n v="113.6"/>
    <n v="145.5"/>
    <n v="138.6"/>
    <n v="157.4"/>
    <n v="148.30000000000001"/>
    <n v="1728.5999999999997"/>
    <n v="166.3"/>
    <n v="151.69999999999999"/>
    <n v="146.69999999999999"/>
    <n v="151"/>
    <n v="298.39999999999998"/>
    <n v="150.69999999999999"/>
    <n v="147.69999999999999"/>
    <n v="150.6"/>
    <n v="153.69999999999999"/>
    <n v="131.69999999999999"/>
    <n v="148.69999999999999"/>
    <n v="160.69999999999999"/>
    <n v="140.30000000000001"/>
    <n v="145.69999999999999"/>
    <n v="885.69999999999982"/>
    <n v="148.30000000000001"/>
    <x v="81"/>
  </r>
  <r>
    <x v="1"/>
    <x v="6"/>
    <x v="9"/>
    <n v="143.5"/>
    <n v="159.80000000000001"/>
    <n v="144.69999999999999"/>
    <n v="145.6"/>
    <n v="121.1"/>
    <n v="150.6"/>
    <n v="207.2"/>
    <n v="131.19999999999999"/>
    <n v="114.8"/>
    <n v="145.19999999999999"/>
    <n v="130.19999999999999"/>
    <n v="156.80000000000001"/>
    <n v="151.9"/>
    <n v="1750.7"/>
    <n v="169.3"/>
    <n v="145.9"/>
    <n v="132.4"/>
    <n v="143.9"/>
    <n v="278.3"/>
    <n v="153"/>
    <n v="128.9"/>
    <n v="138.69999999999999"/>
    <n v="142.4"/>
    <n v="121.5"/>
    <n v="136.19999999999999"/>
    <n v="151.69999999999999"/>
    <n v="139.5"/>
    <n v="136"/>
    <n v="830"/>
    <n v="146"/>
    <x v="81"/>
  </r>
  <r>
    <x v="2"/>
    <x v="6"/>
    <x v="9"/>
    <n v="141.80000000000001"/>
    <n v="161"/>
    <n v="142.6"/>
    <n v="146.19999999999999"/>
    <n v="123.9"/>
    <n v="148"/>
    <n v="188.4"/>
    <n v="132.5"/>
    <n v="114"/>
    <n v="145.4"/>
    <n v="135.1"/>
    <n v="157.1"/>
    <n v="149.6"/>
    <n v="1735.9999999999998"/>
    <n v="167.1"/>
    <n v="149.4"/>
    <n v="140.80000000000001"/>
    <n v="148.19999999999999"/>
    <n v="290.20000000000005"/>
    <n v="153"/>
    <n v="140.6"/>
    <n v="145"/>
    <n v="149.4"/>
    <n v="126.3"/>
    <n v="141.69999999999999"/>
    <n v="155.4"/>
    <n v="140"/>
    <n v="141"/>
    <n v="857.8"/>
    <n v="147.19999999999999"/>
    <x v="81"/>
  </r>
  <r>
    <x v="0"/>
    <x v="6"/>
    <x v="11"/>
    <n v="141.80000000000001"/>
    <n v="163.69999999999999"/>
    <n v="143.80000000000001"/>
    <n v="147.1"/>
    <n v="126"/>
    <n v="146.19999999999999"/>
    <n v="191.4"/>
    <n v="136.19999999999999"/>
    <n v="113.8"/>
    <n v="147.30000000000001"/>
    <n v="138.69999999999999"/>
    <n v="157.69999999999999"/>
    <n v="150.9"/>
    <n v="1753.7"/>
    <n v="167.2"/>
    <n v="152.30000000000001"/>
    <n v="147"/>
    <n v="151.5"/>
    <n v="299.3"/>
    <n v="150.69999999999999"/>
    <n v="148.4"/>
    <n v="150.9"/>
    <n v="154.30000000000001"/>
    <n v="132.1"/>
    <n v="149.1"/>
    <n v="160.80000000000001"/>
    <n v="140.6"/>
    <n v="146.1"/>
    <n v="887.80000000000007"/>
    <n v="149.9"/>
    <x v="82"/>
  </r>
  <r>
    <x v="1"/>
    <x v="6"/>
    <x v="11"/>
    <n v="144.1"/>
    <n v="162.4"/>
    <n v="148.4"/>
    <n v="145.9"/>
    <n v="121.5"/>
    <n v="148.80000000000001"/>
    <n v="215.7"/>
    <n v="134.6"/>
    <n v="115"/>
    <n v="146.30000000000001"/>
    <n v="130.5"/>
    <n v="157.19999999999999"/>
    <n v="153.6"/>
    <n v="1770.3999999999999"/>
    <n v="169.9"/>
    <n v="146.30000000000001"/>
    <n v="132.6"/>
    <n v="144.19999999999999"/>
    <n v="278.89999999999998"/>
    <n v="153.5"/>
    <n v="132.19999999999999"/>
    <n v="139.1"/>
    <n v="142.80000000000001"/>
    <n v="121.7"/>
    <n v="136.69999999999999"/>
    <n v="151.80000000000001"/>
    <n v="139.80000000000001"/>
    <n v="136.30000000000001"/>
    <n v="831.89999999999986"/>
    <n v="147"/>
    <x v="82"/>
  </r>
  <r>
    <x v="2"/>
    <x v="6"/>
    <x v="11"/>
    <n v="142.5"/>
    <n v="163.19999999999999"/>
    <n v="145.6"/>
    <n v="146.69999999999999"/>
    <n v="124.3"/>
    <n v="147.4"/>
    <n v="199.6"/>
    <n v="135.69999999999999"/>
    <n v="114.2"/>
    <n v="147"/>
    <n v="135.30000000000001"/>
    <n v="157.5"/>
    <n v="151.9"/>
    <n v="1759"/>
    <n v="167.9"/>
    <n v="149.9"/>
    <n v="141"/>
    <n v="148.6"/>
    <n v="290.89999999999998"/>
    <n v="153.5"/>
    <n v="142.30000000000001"/>
    <n v="145.30000000000001"/>
    <n v="149.9"/>
    <n v="126.6"/>
    <n v="142.1"/>
    <n v="155.5"/>
    <n v="140.30000000000001"/>
    <n v="141.30000000000001"/>
    <n v="859.7"/>
    <n v="148.6"/>
    <x v="82"/>
  </r>
  <r>
    <x v="0"/>
    <x v="6"/>
    <x v="12"/>
    <n v="142.80000000000001"/>
    <n v="165.3"/>
    <n v="149.5"/>
    <n v="148.69999999999999"/>
    <n v="127.5"/>
    <n v="144.30000000000001"/>
    <n v="209.5"/>
    <n v="138.80000000000001"/>
    <n v="113.6"/>
    <n v="149.1"/>
    <n v="139.30000000000001"/>
    <n v="158.30000000000001"/>
    <n v="154.30000000000001"/>
    <n v="1786.6999999999996"/>
    <n v="167.8"/>
    <n v="152.6"/>
    <n v="147.30000000000001"/>
    <n v="151.9"/>
    <n v="299.89999999999998"/>
    <n v="150.69999999999999"/>
    <n v="149.9"/>
    <n v="151.19999999999999"/>
    <n v="154.80000000000001"/>
    <n v="135"/>
    <n v="149.5"/>
    <n v="161.1"/>
    <n v="140.6"/>
    <n v="147.1"/>
    <n v="892.2"/>
    <n v="152.30000000000001"/>
    <x v="83"/>
  </r>
  <r>
    <x v="1"/>
    <x v="6"/>
    <x v="12"/>
    <n v="144.9"/>
    <n v="164.5"/>
    <n v="153.69999999999999"/>
    <n v="147.5"/>
    <n v="122.7"/>
    <n v="147.19999999999999"/>
    <n v="231.5"/>
    <n v="137.19999999999999"/>
    <n v="114.7"/>
    <n v="148"/>
    <n v="130.80000000000001"/>
    <n v="157.69999999999999"/>
    <n v="156.30000000000001"/>
    <n v="1800.4"/>
    <n v="170.4"/>
    <n v="146.80000000000001"/>
    <n v="132.80000000000001"/>
    <n v="144.6"/>
    <n v="279.60000000000002"/>
    <n v="152.80000000000001"/>
    <n v="133.6"/>
    <n v="139.80000000000001"/>
    <n v="143.19999999999999"/>
    <n v="125.2"/>
    <n v="136.80000000000001"/>
    <n v="151.9"/>
    <n v="140.19999999999999"/>
    <n v="137.69999999999999"/>
    <n v="837.09999999999991"/>
    <n v="148.30000000000001"/>
    <x v="83"/>
  </r>
  <r>
    <x v="2"/>
    <x v="6"/>
    <x v="12"/>
    <n v="143.5"/>
    <n v="165"/>
    <n v="151.1"/>
    <n v="148.30000000000001"/>
    <n v="125.7"/>
    <n v="145.69999999999999"/>
    <n v="217"/>
    <n v="138.30000000000001"/>
    <n v="114"/>
    <n v="148.69999999999999"/>
    <n v="135.80000000000001"/>
    <n v="158"/>
    <n v="155"/>
    <n v="1791.1000000000001"/>
    <n v="168.5"/>
    <n v="150.30000000000001"/>
    <n v="141.30000000000001"/>
    <n v="149"/>
    <n v="291.60000000000002"/>
    <n v="152.80000000000001"/>
    <n v="143.69999999999999"/>
    <n v="145.80000000000001"/>
    <n v="150.4"/>
    <n v="129.80000000000001"/>
    <n v="142.30000000000001"/>
    <n v="155.69999999999999"/>
    <n v="140.4"/>
    <n v="142.5"/>
    <n v="864.4"/>
    <n v="150.4"/>
    <x v="83"/>
  </r>
  <r>
    <x v="0"/>
    <x v="7"/>
    <x v="0"/>
    <n v="143.69999999999999"/>
    <n v="167.3"/>
    <n v="153.5"/>
    <n v="150.5"/>
    <n v="132"/>
    <n v="142.19999999999999"/>
    <n v="191.5"/>
    <n v="141.1"/>
    <n v="113.8"/>
    <n v="151.6"/>
    <n v="139.69999999999999"/>
    <n v="158.69999999999999"/>
    <n v="153"/>
    <n v="1785.6"/>
    <n v="168.6"/>
    <n v="152.80000000000001"/>
    <n v="147.4"/>
    <n v="152.1"/>
    <n v="300.20000000000005"/>
    <n v="155.69999999999999"/>
    <n v="150.4"/>
    <n v="151.69999999999999"/>
    <n v="155.69999999999999"/>
    <n v="136.30000000000001"/>
    <n v="150.1"/>
    <n v="161.69999999999999"/>
    <n v="142.5"/>
    <n v="148.1"/>
    <n v="898"/>
    <n v="151.9"/>
    <x v="84"/>
  </r>
  <r>
    <x v="1"/>
    <x v="7"/>
    <x v="0"/>
    <n v="145.6"/>
    <n v="167.6"/>
    <n v="157"/>
    <n v="149.30000000000001"/>
    <n v="126.3"/>
    <n v="144.4"/>
    <n v="207.8"/>
    <n v="139.1"/>
    <n v="114.8"/>
    <n v="149.5"/>
    <n v="131.1"/>
    <n v="158.5"/>
    <n v="154.4"/>
    <n v="1790.9999999999998"/>
    <n v="170.8"/>
    <n v="147"/>
    <n v="133.19999999999999"/>
    <n v="144.9"/>
    <n v="280.2"/>
    <n v="153.9"/>
    <n v="135.1"/>
    <n v="140.1"/>
    <n v="143.80000000000001"/>
    <n v="126.1"/>
    <n v="137.19999999999999"/>
    <n v="152.1"/>
    <n v="142.1"/>
    <n v="138.4"/>
    <n v="841.40000000000009"/>
    <n v="148.19999999999999"/>
    <x v="84"/>
  </r>
  <r>
    <x v="2"/>
    <x v="7"/>
    <x v="0"/>
    <n v="144.30000000000001"/>
    <n v="167.4"/>
    <n v="154.9"/>
    <n v="150.1"/>
    <n v="129.9"/>
    <n v="143.19999999999999"/>
    <n v="197"/>
    <n v="140.4"/>
    <n v="114.1"/>
    <n v="150.9"/>
    <n v="136.1"/>
    <n v="158.6"/>
    <n v="153.5"/>
    <n v="1786.8999999999999"/>
    <n v="169.2"/>
    <n v="150.5"/>
    <n v="141.5"/>
    <n v="149.19999999999999"/>
    <n v="292"/>
    <n v="153.9"/>
    <n v="144.6"/>
    <n v="146.19999999999999"/>
    <n v="151.19999999999999"/>
    <n v="130.9"/>
    <n v="142.80000000000001"/>
    <n v="156.1"/>
    <n v="142.30000000000001"/>
    <n v="143.4"/>
    <n v="869.5"/>
    <n v="150.19999999999999"/>
    <x v="84"/>
  </r>
  <r>
    <x v="0"/>
    <x v="7"/>
    <x v="1"/>
    <n v="144.19999999999999"/>
    <n v="167.5"/>
    <n v="150.9"/>
    <n v="150.9"/>
    <n v="133.69999999999999"/>
    <n v="140.69999999999999"/>
    <n v="165.1"/>
    <n v="141.80000000000001"/>
    <n v="113.1"/>
    <n v="152.80000000000001"/>
    <n v="140.1"/>
    <n v="159.19999999999999"/>
    <n v="149.80000000000001"/>
    <n v="1759.9999999999998"/>
    <n v="169.4"/>
    <n v="153"/>
    <n v="147.5"/>
    <n v="152.30000000000001"/>
    <n v="300.5"/>
    <n v="155.69999999999999"/>
    <n v="152.30000000000001"/>
    <n v="151.80000000000001"/>
    <n v="156.19999999999999"/>
    <n v="136"/>
    <n v="150.4"/>
    <n v="161.9"/>
    <n v="143.4"/>
    <n v="148.4"/>
    <n v="899.69999999999993"/>
    <n v="150.4"/>
    <x v="85"/>
  </r>
  <r>
    <x v="1"/>
    <x v="7"/>
    <x v="1"/>
    <n v="146.19999999999999"/>
    <n v="167.6"/>
    <n v="153.1"/>
    <n v="150.69999999999999"/>
    <n v="127.4"/>
    <n v="143.1"/>
    <n v="181.7"/>
    <n v="139.6"/>
    <n v="114.6"/>
    <n v="150.4"/>
    <n v="131.5"/>
    <n v="159"/>
    <n v="151.69999999999999"/>
    <n v="1764.8999999999999"/>
    <n v="172"/>
    <n v="147.30000000000001"/>
    <n v="133.5"/>
    <n v="145.19999999999999"/>
    <n v="280.8"/>
    <n v="154.80000000000001"/>
    <n v="138.9"/>
    <n v="140.4"/>
    <n v="144.4"/>
    <n v="125.2"/>
    <n v="137.69999999999999"/>
    <n v="152.19999999999999"/>
    <n v="143.5"/>
    <n v="138.4"/>
    <n v="843.40000000000009"/>
    <n v="147.69999999999999"/>
    <x v="85"/>
  </r>
  <r>
    <x v="2"/>
    <x v="7"/>
    <x v="1"/>
    <n v="144.80000000000001"/>
    <n v="167.5"/>
    <n v="151.80000000000001"/>
    <n v="150.80000000000001"/>
    <n v="131.4"/>
    <n v="141.80000000000001"/>
    <n v="170.7"/>
    <n v="141.1"/>
    <n v="113.6"/>
    <n v="152"/>
    <n v="136.5"/>
    <n v="159.1"/>
    <n v="150.5"/>
    <n v="1761.1"/>
    <n v="170.1"/>
    <n v="150.80000000000001"/>
    <n v="141.69999999999999"/>
    <n v="149.5"/>
    <n v="292.5"/>
    <n v="154.80000000000001"/>
    <n v="147.19999999999999"/>
    <n v="146.4"/>
    <n v="151.69999999999999"/>
    <n v="130.30000000000001"/>
    <n v="143.19999999999999"/>
    <n v="156.19999999999999"/>
    <n v="143.4"/>
    <n v="143.6"/>
    <n v="871.19999999999993"/>
    <n v="149.1"/>
    <x v="85"/>
  </r>
  <r>
    <x v="0"/>
    <x v="7"/>
    <x v="2"/>
    <n v="144.4"/>
    <n v="166.8"/>
    <n v="147.6"/>
    <n v="151.69999999999999"/>
    <n v="133.30000000000001"/>
    <n v="141.80000000000001"/>
    <n v="152.30000000000001"/>
    <n v="141.80000000000001"/>
    <n v="112.6"/>
    <n v="154"/>
    <n v="140.1"/>
    <n v="160"/>
    <n v="148.19999999999999"/>
    <n v="1746.3999999999996"/>
    <n v="170.5"/>
    <n v="153.4"/>
    <n v="147.6"/>
    <n v="152.5"/>
    <n v="301"/>
    <n v="155.69999999999999"/>
    <n v="153.4"/>
    <n v="151.5"/>
    <n v="156.69999999999999"/>
    <n v="135.80000000000001"/>
    <n v="151.19999999999999"/>
    <n v="161.19999999999999"/>
    <n v="145.1"/>
    <n v="148.6"/>
    <n v="901.50000000000011"/>
    <n v="149.80000000000001"/>
    <x v="86"/>
  </r>
  <r>
    <x v="1"/>
    <x v="7"/>
    <x v="2"/>
    <n v="146.5"/>
    <n v="167.5"/>
    <n v="148.9"/>
    <n v="151.1"/>
    <n v="127.5"/>
    <n v="143.30000000000001"/>
    <n v="167"/>
    <n v="139.69999999999999"/>
    <n v="114.4"/>
    <n v="151.5"/>
    <n v="131.9"/>
    <n v="159.1"/>
    <n v="150.1"/>
    <n v="1748.4"/>
    <n v="173.3"/>
    <n v="147.69999999999999"/>
    <n v="133.80000000000001"/>
    <n v="145.6"/>
    <n v="281.5"/>
    <n v="154.5"/>
    <n v="141.4"/>
    <n v="140.80000000000001"/>
    <n v="145"/>
    <n v="124.6"/>
    <n v="137.9"/>
    <n v="152.5"/>
    <n v="145.30000000000001"/>
    <n v="138.69999999999999"/>
    <n v="846.09999999999991"/>
    <n v="147.30000000000001"/>
    <x v="86"/>
  </r>
  <r>
    <x v="2"/>
    <x v="7"/>
    <x v="2"/>
    <n v="145.1"/>
    <n v="167"/>
    <n v="148.1"/>
    <n v="151.5"/>
    <n v="131.19999999999999"/>
    <n v="142.5"/>
    <n v="157.30000000000001"/>
    <n v="141.1"/>
    <n v="113.2"/>
    <n v="153.19999999999999"/>
    <n v="136.69999999999999"/>
    <n v="159.6"/>
    <n v="148.9"/>
    <n v="1746.5"/>
    <n v="171.2"/>
    <n v="151.19999999999999"/>
    <n v="141.9"/>
    <n v="149.80000000000001"/>
    <n v="293.10000000000002"/>
    <n v="154.5"/>
    <n v="148.9"/>
    <n v="146.4"/>
    <n v="152.30000000000001"/>
    <n v="129.9"/>
    <n v="143.69999999999999"/>
    <n v="156.1"/>
    <n v="145.19999999999999"/>
    <n v="143.80000000000001"/>
    <n v="873.59999999999991"/>
    <n v="148.6"/>
    <x v="86"/>
  </r>
  <r>
    <x v="0"/>
    <x v="7"/>
    <x v="3"/>
    <n v="147.19999999999999"/>
    <n v="155"/>
    <n v="146.9"/>
    <n v="155.6"/>
    <n v="137.1"/>
    <n v="147.30000000000001"/>
    <n v="162.69999999999999"/>
    <n v="150.19999999999999"/>
    <n v="119.8"/>
    <n v="158.69999999999999"/>
    <n v="139.19999999999999"/>
    <n v="148.9270491803278"/>
    <n v="150.1"/>
    <n v="1768.627049180328"/>
    <n v="153.68934426229515"/>
    <n v="145.94590163934427"/>
    <n v="141.92131147540988"/>
    <n v="145.37786885245899"/>
    <n v="287.86721311475412"/>
    <n v="155.69999999999999"/>
    <n v="148.4"/>
    <n v="151.65"/>
    <n v="157.19999999999999"/>
    <n v="130.19344262295087"/>
    <n v="136.79672131147541"/>
    <n v="142.96721311475412"/>
    <n v="133.61721311475409"/>
    <n v="136.81147540983611"/>
    <n v="852.42459016393457"/>
    <n v="150.52500000000001"/>
    <x v="87"/>
  </r>
  <r>
    <x v="1"/>
    <x v="7"/>
    <x v="3"/>
    <n v="151.80000000000001"/>
    <n v="157.80000000000001"/>
    <n v="151.9"/>
    <n v="155.5"/>
    <n v="131.6"/>
    <n v="152.9"/>
    <n v="180"/>
    <n v="150.80000000000001"/>
    <n v="121.2"/>
    <n v="154"/>
    <n v="133.5"/>
    <n v="149.24836065573771"/>
    <n v="153.5"/>
    <n v="1790.2483606557378"/>
    <n v="157.69590163934421"/>
    <n v="138.87131147540984"/>
    <n v="129.31721311475414"/>
    <n v="137.41557377049182"/>
    <n v="268.18852459016398"/>
    <n v="155.6"/>
    <n v="137.1"/>
    <n v="140.60000000000002"/>
    <n v="145.77500000000001"/>
    <n v="124.26065573770495"/>
    <n v="131.21557377049183"/>
    <n v="139.48196721311479"/>
    <n v="133.05491803278687"/>
    <n v="131.60327868852454"/>
    <n v="814.38811475409841"/>
    <n v="148.6"/>
    <x v="87"/>
  </r>
  <r>
    <x v="2"/>
    <x v="7"/>
    <x v="3"/>
    <n v="148.69999999999999"/>
    <n v="156"/>
    <n v="148.80000000000001"/>
    <n v="155.6"/>
    <n v="135.1"/>
    <n v="149.9"/>
    <n v="168.6"/>
    <n v="150.4"/>
    <n v="120.3"/>
    <n v="157.1"/>
    <n v="136.80000000000001"/>
    <n v="149.0860655737705"/>
    <n v="151.4"/>
    <n v="1776.3860655737703"/>
    <n v="177.35"/>
    <n v="143.17377049180331"/>
    <n v="136.69344262295084"/>
    <n v="142.22950819672127"/>
    <n v="279.86721311475412"/>
    <n v="155.6"/>
    <n v="144.1"/>
    <n v="146.4"/>
    <n v="153.35000000000002"/>
    <n v="127.05737704918033"/>
    <n v="133.66311475409836"/>
    <n v="140.94426229508201"/>
    <n v="133.37786885245902"/>
    <n v="134.29262295081969"/>
    <n v="834.7926229508198"/>
    <n v="150.19999999999999"/>
    <x v="87"/>
  </r>
  <r>
    <x v="0"/>
    <x v="7"/>
    <x v="4"/>
    <n v="136.1"/>
    <n v="155"/>
    <n v="140"/>
    <n v="140.62601626016257"/>
    <n v="136.19024390243908"/>
    <n v="141.08699186991873"/>
    <n v="148.62276422764231"/>
    <n v="141.23902439024391"/>
    <n v="110.97073170731707"/>
    <n v="143.65691056910572"/>
    <n v="137.20162601626018"/>
    <n v="148.9270491803278"/>
    <n v="151.19999999999999"/>
    <n v="1679.6213581234174"/>
    <n v="153.68934426229515"/>
    <n v="145.94590163934427"/>
    <n v="141.92131147540988"/>
    <n v="145.37786885245899"/>
    <n v="287.86721311475412"/>
    <n v="155.69999999999999"/>
    <n v="140.52032520325199"/>
    <n v="151.67500000000001"/>
    <n v="157.69999999999999"/>
    <n v="130.19344262295087"/>
    <n v="136.79672131147541"/>
    <n v="142.96721311475412"/>
    <n v="133.61721311475409"/>
    <n v="136.81147540983611"/>
    <n v="852.94959016393454"/>
    <n v="151.25"/>
    <x v="88"/>
  </r>
  <r>
    <x v="1"/>
    <x v="7"/>
    <x v="4"/>
    <n v="137.4"/>
    <n v="157.80000000000001"/>
    <n v="141.69999999999999"/>
    <n v="139.96585365853664"/>
    <n v="127.2569105691057"/>
    <n v="140.58780487804876"/>
    <n v="164.62113821138215"/>
    <n v="141.65528455284556"/>
    <n v="110.85203252032518"/>
    <n v="145.59756097560975"/>
    <n v="130.60569105691056"/>
    <n v="149.24836065573771"/>
    <n v="155.25"/>
    <n v="1687.2906370785017"/>
    <n v="157.69590163934421"/>
    <n v="138.87131147540984"/>
    <n v="129.31721311475414"/>
    <n v="137.41557377049182"/>
    <n v="268.18852459016398"/>
    <n v="155.14999999999998"/>
    <n v="137.1"/>
    <n v="140.5"/>
    <n v="146.55000000000001"/>
    <n v="124.26065573770495"/>
    <n v="131.21557377049183"/>
    <n v="139.48196721311479"/>
    <n v="133.05491803278687"/>
    <n v="131.60327868852454"/>
    <n v="815.06311475409848"/>
    <n v="149.69999999999999"/>
    <x v="88"/>
  </r>
  <r>
    <x v="2"/>
    <x v="7"/>
    <x v="4"/>
    <n v="136.5"/>
    <n v="156"/>
    <n v="140.69999999999999"/>
    <n v="140.38373983739834"/>
    <n v="132.9317073170732"/>
    <n v="140.84796747967485"/>
    <n v="154.01219512195132"/>
    <n v="141.39837398373979"/>
    <n v="110.95203252032525"/>
    <n v="144.31219512195125"/>
    <n v="134.47154471544715"/>
    <n v="149.0860655737705"/>
    <n v="152.69999999999999"/>
    <n v="1681.5958216713316"/>
    <n v="180.42500000000001"/>
    <n v="143.17377049180331"/>
    <n v="136.69344262295084"/>
    <n v="142.22950819672127"/>
    <n v="279.86721311475412"/>
    <n v="155.69999999999999"/>
    <n v="137.22682926829273"/>
    <n v="146.4"/>
    <n v="153.875"/>
    <n v="127.05737704918033"/>
    <n v="133.66311475409836"/>
    <n v="140.94426229508201"/>
    <n v="133.37786885245902"/>
    <n v="134.29262295081969"/>
    <n v="835.31762295081967"/>
    <n v="151"/>
    <x v="88"/>
  </r>
  <r>
    <x v="0"/>
    <x v="7"/>
    <x v="5"/>
    <n v="148.19999999999999"/>
    <n v="190.3"/>
    <n v="149.4"/>
    <n v="153.30000000000001"/>
    <n v="138.19999999999999"/>
    <n v="143.19999999999999"/>
    <n v="148.9"/>
    <n v="150.30000000000001"/>
    <n v="113.2"/>
    <n v="159.80000000000001"/>
    <n v="142.1"/>
    <n v="161.80000000000001"/>
    <n v="152.30000000000001"/>
    <n v="1798.7"/>
    <n v="182.4"/>
    <n v="154.69999999999999"/>
    <n v="150"/>
    <n v="154.1"/>
    <n v="304.7"/>
    <n v="155.69999999999999"/>
    <n v="144.9"/>
    <n v="151.69999999999999"/>
    <n v="158.19999999999999"/>
    <n v="141.4"/>
    <n v="153.19999999999999"/>
    <n v="161.80000000000001"/>
    <n v="151.19999999999999"/>
    <n v="151.69999999999999"/>
    <n v="917.5"/>
    <n v="152.69999999999999"/>
    <x v="89"/>
  </r>
  <r>
    <x v="1"/>
    <x v="7"/>
    <x v="5"/>
    <n v="152.69999999999999"/>
    <n v="197"/>
    <n v="154.6"/>
    <n v="153.4"/>
    <n v="132.9"/>
    <n v="151.80000000000001"/>
    <n v="171.2"/>
    <n v="152"/>
    <n v="116.3"/>
    <n v="158.80000000000001"/>
    <n v="135.6"/>
    <n v="161.69999999999999"/>
    <n v="157"/>
    <n v="1837.9999999999998"/>
    <n v="186.7"/>
    <n v="149.1"/>
    <n v="136.6"/>
    <n v="147.19999999999999"/>
    <n v="285.7"/>
    <n v="154.69999999999999"/>
    <n v="137.1"/>
    <n v="140.4"/>
    <n v="148.1"/>
    <n v="129.30000000000001"/>
    <n v="144.5"/>
    <n v="152.5"/>
    <n v="152.19999999999999"/>
    <n v="142"/>
    <n v="867"/>
    <n v="150.80000000000001"/>
    <x v="89"/>
  </r>
  <r>
    <x v="2"/>
    <x v="7"/>
    <x v="5"/>
    <n v="149.6"/>
    <n v="192.7"/>
    <n v="151.4"/>
    <n v="153.30000000000001"/>
    <n v="136.30000000000001"/>
    <n v="147.19999999999999"/>
    <n v="156.5"/>
    <n v="150.9"/>
    <n v="114.2"/>
    <n v="159.5"/>
    <n v="139.4"/>
    <n v="161.80000000000001"/>
    <n v="154"/>
    <n v="1812.8000000000002"/>
    <n v="183.5"/>
    <n v="152.5"/>
    <n v="144.4"/>
    <n v="151.4"/>
    <n v="296.89999999999998"/>
    <n v="154.69999999999999"/>
    <n v="141.9"/>
    <n v="146.4"/>
    <n v="154.4"/>
    <n v="135"/>
    <n v="148.30000000000001"/>
    <n v="156.4"/>
    <n v="151.6"/>
    <n v="147"/>
    <n v="892.1"/>
    <n v="151.80000000000001"/>
    <x v="89"/>
  </r>
  <r>
    <x v="0"/>
    <x v="7"/>
    <x v="6"/>
    <n v="148.19999999999999"/>
    <n v="190.3"/>
    <n v="149.4"/>
    <n v="153.30000000000001"/>
    <n v="138.19999999999999"/>
    <n v="143.19999999999999"/>
    <n v="148.9"/>
    <n v="150.30000000000001"/>
    <n v="113.2"/>
    <n v="159.80000000000001"/>
    <n v="142.1"/>
    <n v="161.80000000000001"/>
    <n v="152.30000000000001"/>
    <n v="1798.7"/>
    <n v="182.4"/>
    <n v="154.69999999999999"/>
    <n v="150"/>
    <n v="154.1"/>
    <n v="304.7"/>
    <n v="155.69999999999999"/>
    <n v="144.9"/>
    <n v="151.69999999999999"/>
    <n v="158.19999999999999"/>
    <n v="141.4"/>
    <n v="153.19999999999999"/>
    <n v="161.80000000000001"/>
    <n v="151.19999999999999"/>
    <n v="151.69999999999999"/>
    <n v="917.5"/>
    <n v="152.69999999999999"/>
    <x v="90"/>
  </r>
  <r>
    <x v="1"/>
    <x v="7"/>
    <x v="6"/>
    <n v="152.69999999999999"/>
    <n v="197"/>
    <n v="154.6"/>
    <n v="153.4"/>
    <n v="132.9"/>
    <n v="151.80000000000001"/>
    <n v="171.2"/>
    <n v="152"/>
    <n v="116.3"/>
    <n v="158.80000000000001"/>
    <n v="135.6"/>
    <n v="161.69999999999999"/>
    <n v="157"/>
    <n v="1837.9999999999998"/>
    <n v="186.7"/>
    <n v="149.1"/>
    <n v="136.6"/>
    <n v="147.19999999999999"/>
    <n v="285.7"/>
    <n v="154.69999999999999"/>
    <n v="137.1"/>
    <n v="140.4"/>
    <n v="148.1"/>
    <n v="129.30000000000001"/>
    <n v="144.5"/>
    <n v="152.5"/>
    <n v="152.19999999999999"/>
    <n v="142"/>
    <n v="867"/>
    <n v="150.80000000000001"/>
    <x v="90"/>
  </r>
  <r>
    <x v="2"/>
    <x v="7"/>
    <x v="6"/>
    <n v="149.6"/>
    <n v="192.7"/>
    <n v="151.4"/>
    <n v="153.30000000000001"/>
    <n v="136.30000000000001"/>
    <n v="147.19999999999999"/>
    <n v="156.5"/>
    <n v="150.9"/>
    <n v="114.2"/>
    <n v="159.5"/>
    <n v="139.4"/>
    <n v="161.80000000000001"/>
    <n v="154"/>
    <n v="1812.8000000000002"/>
    <n v="183.5"/>
    <n v="152.5"/>
    <n v="144.4"/>
    <n v="151.4"/>
    <n v="296.89999999999998"/>
    <n v="154.69999999999999"/>
    <n v="141.9"/>
    <n v="146.4"/>
    <n v="154.4"/>
    <n v="135"/>
    <n v="148.30000000000001"/>
    <n v="156.4"/>
    <n v="151.6"/>
    <n v="147"/>
    <n v="892.1"/>
    <n v="151.80000000000001"/>
    <x v="90"/>
  </r>
  <r>
    <x v="0"/>
    <x v="7"/>
    <x v="7"/>
    <n v="147.6"/>
    <n v="187.2"/>
    <n v="148.4"/>
    <n v="153.30000000000001"/>
    <n v="139.80000000000001"/>
    <n v="146.9"/>
    <n v="171"/>
    <n v="149.9"/>
    <n v="114.2"/>
    <n v="160"/>
    <n v="143.5"/>
    <n v="161.5"/>
    <n v="155.30000000000001"/>
    <n v="1823.3"/>
    <n v="180.9"/>
    <n v="155.1"/>
    <n v="149.30000000000001"/>
    <n v="154.30000000000001"/>
    <n v="304.39999999999998"/>
    <n v="155.69999999999999"/>
    <n v="145.80000000000001"/>
    <n v="151.9"/>
    <n v="158.80000000000001"/>
    <n v="143.6"/>
    <n v="152.19999999999999"/>
    <n v="162.69999999999999"/>
    <n v="153.6"/>
    <n v="153"/>
    <n v="922.80000000000007"/>
    <n v="154.69999999999999"/>
    <x v="91"/>
  </r>
  <r>
    <x v="1"/>
    <x v="7"/>
    <x v="7"/>
    <n v="151.6"/>
    <n v="197.8"/>
    <n v="154.5"/>
    <n v="153.4"/>
    <n v="133.4"/>
    <n v="154.5"/>
    <n v="191.9"/>
    <n v="151.30000000000001"/>
    <n v="116.8"/>
    <n v="160"/>
    <n v="136.5"/>
    <n v="163.30000000000001"/>
    <n v="159.9"/>
    <n v="1864.9999999999998"/>
    <n v="187.2"/>
    <n v="150"/>
    <n v="135.19999999999999"/>
    <n v="147.80000000000001"/>
    <n v="285.2"/>
    <n v="155.5"/>
    <n v="138.30000000000001"/>
    <n v="144.5"/>
    <n v="148.69999999999999"/>
    <n v="133.9"/>
    <n v="141.19999999999999"/>
    <n v="155.5"/>
    <n v="155.19999999999999"/>
    <n v="144.80000000000001"/>
    <n v="879"/>
    <n v="152.9"/>
    <x v="91"/>
  </r>
  <r>
    <x v="2"/>
    <x v="7"/>
    <x v="7"/>
    <n v="148.9"/>
    <n v="190.9"/>
    <n v="150.80000000000001"/>
    <n v="153.30000000000001"/>
    <n v="137.4"/>
    <n v="150.4"/>
    <n v="178.1"/>
    <n v="150.4"/>
    <n v="115.1"/>
    <n v="160"/>
    <n v="140.6"/>
    <n v="162.30000000000001"/>
    <n v="157"/>
    <n v="1838.1999999999998"/>
    <n v="182.6"/>
    <n v="153.1"/>
    <n v="143.4"/>
    <n v="151.69999999999999"/>
    <n v="296.5"/>
    <n v="155.5"/>
    <n v="143"/>
    <n v="148.4"/>
    <n v="155"/>
    <n v="138.5"/>
    <n v="146"/>
    <n v="158.5"/>
    <n v="154.30000000000001"/>
    <n v="149"/>
    <n v="900.7"/>
    <n v="153.9"/>
    <x v="91"/>
  </r>
  <r>
    <x v="0"/>
    <x v="7"/>
    <x v="8"/>
    <n v="146.9"/>
    <n v="183.9"/>
    <n v="149.5"/>
    <n v="153.4"/>
    <n v="140.4"/>
    <n v="147"/>
    <n v="178.8"/>
    <n v="149.30000000000001"/>
    <n v="115.1"/>
    <n v="160"/>
    <n v="145.4"/>
    <n v="161.6"/>
    <n v="156.1"/>
    <n v="1831.3"/>
    <n v="182.9"/>
    <n v="155.4"/>
    <n v="149.9"/>
    <n v="154.6"/>
    <n v="305.3"/>
    <n v="155.69999999999999"/>
    <n v="146.4"/>
    <n v="151.6"/>
    <n v="159.1"/>
    <n v="144.6"/>
    <n v="152.80000000000001"/>
    <n v="161.1"/>
    <n v="157.4"/>
    <n v="153.69999999999999"/>
    <n v="926.59999999999991"/>
    <n v="155.4"/>
    <x v="92"/>
  </r>
  <r>
    <x v="1"/>
    <x v="7"/>
    <x v="8"/>
    <n v="151.5"/>
    <n v="193.1"/>
    <n v="157.30000000000001"/>
    <n v="153.9"/>
    <n v="134.4"/>
    <n v="155.4"/>
    <n v="202"/>
    <n v="150.80000000000001"/>
    <n v="118.9"/>
    <n v="160.9"/>
    <n v="137.69999999999999"/>
    <n v="164.4"/>
    <n v="161.30000000000001"/>
    <n v="1880.3000000000002"/>
    <n v="188.7"/>
    <n v="150.19999999999999"/>
    <n v="136.30000000000001"/>
    <n v="148.1"/>
    <n v="286.5"/>
    <n v="156.30000000000001"/>
    <n v="137.19999999999999"/>
    <n v="145.4"/>
    <n v="150"/>
    <n v="135.1"/>
    <n v="141.80000000000001"/>
    <n v="154.9"/>
    <n v="159.80000000000001"/>
    <n v="146"/>
    <n v="887"/>
    <n v="154"/>
    <x v="92"/>
  </r>
  <r>
    <x v="2"/>
    <x v="7"/>
    <x v="8"/>
    <n v="148.4"/>
    <n v="187.1"/>
    <n v="152.5"/>
    <n v="153.6"/>
    <n v="138.19999999999999"/>
    <n v="150.9"/>
    <n v="186.7"/>
    <n v="149.80000000000001"/>
    <n v="116.4"/>
    <n v="160.30000000000001"/>
    <n v="142.19999999999999"/>
    <n v="162.9"/>
    <n v="158"/>
    <n v="1849"/>
    <n v="184.4"/>
    <n v="153.4"/>
    <n v="144.30000000000001"/>
    <n v="152"/>
    <n v="297.70000000000005"/>
    <n v="156.30000000000001"/>
    <n v="142.9"/>
    <n v="148.69999999999999"/>
    <n v="155.6"/>
    <n v="139.6"/>
    <n v="146.6"/>
    <n v="157.5"/>
    <n v="158.4"/>
    <n v="150"/>
    <n v="906.4"/>
    <n v="154.69999999999999"/>
    <x v="92"/>
  </r>
  <r>
    <x v="0"/>
    <x v="7"/>
    <x v="9"/>
    <n v="146"/>
    <n v="186.3"/>
    <n v="159.19999999999999"/>
    <n v="153.6"/>
    <n v="142.6"/>
    <n v="147.19999999999999"/>
    <n v="200.6"/>
    <n v="150.30000000000001"/>
    <n v="115.3"/>
    <n v="160.9"/>
    <n v="147.4"/>
    <n v="161.9"/>
    <n v="159.6"/>
    <n v="1871.3000000000002"/>
    <n v="182.7"/>
    <n v="155.69999999999999"/>
    <n v="150.6"/>
    <n v="155"/>
    <n v="306.29999999999995"/>
    <n v="155.69999999999999"/>
    <n v="146.80000000000001"/>
    <n v="152"/>
    <n v="159.5"/>
    <n v="146.4"/>
    <n v="152.4"/>
    <n v="162.5"/>
    <n v="156.19999999999999"/>
    <n v="154.30000000000001"/>
    <n v="929"/>
    <n v="157.5"/>
    <x v="93"/>
  </r>
  <r>
    <x v="1"/>
    <x v="7"/>
    <x v="9"/>
    <n v="150.6"/>
    <n v="193.7"/>
    <n v="164.8"/>
    <n v="153.69999999999999"/>
    <n v="135.69999999999999"/>
    <n v="155.69999999999999"/>
    <n v="226"/>
    <n v="152.19999999999999"/>
    <n v="118.1"/>
    <n v="161.30000000000001"/>
    <n v="139.19999999999999"/>
    <n v="164.8"/>
    <n v="164.4"/>
    <n v="1915.8"/>
    <n v="188.7"/>
    <n v="150.5"/>
    <n v="136.1"/>
    <n v="148.30000000000001"/>
    <n v="286.60000000000002"/>
    <n v="156.5"/>
    <n v="137.1"/>
    <n v="145.1"/>
    <n v="151"/>
    <n v="135.4"/>
    <n v="142"/>
    <n v="155.69999999999999"/>
    <n v="158.1"/>
    <n v="146.19999999999999"/>
    <n v="887.30000000000007"/>
    <n v="155.19999999999999"/>
    <x v="93"/>
  </r>
  <r>
    <x v="2"/>
    <x v="7"/>
    <x v="9"/>
    <n v="147.5"/>
    <n v="188.9"/>
    <n v="161.4"/>
    <n v="153.6"/>
    <n v="140.1"/>
    <n v="151.19999999999999"/>
    <n v="209.2"/>
    <n v="150.9"/>
    <n v="116.2"/>
    <n v="161"/>
    <n v="144"/>
    <n v="163.19999999999999"/>
    <n v="161.4"/>
    <n v="1887.2000000000003"/>
    <n v="184.3"/>
    <n v="153.69999999999999"/>
    <n v="144.6"/>
    <n v="152.30000000000001"/>
    <n v="298.29999999999995"/>
    <n v="156.5"/>
    <n v="143.1"/>
    <n v="148.69999999999999"/>
    <n v="156.30000000000001"/>
    <n v="140.6"/>
    <n v="146.5"/>
    <n v="158.5"/>
    <n v="157"/>
    <n v="150.4"/>
    <n v="907.6"/>
    <n v="156.4"/>
    <x v="93"/>
  </r>
  <r>
    <x v="0"/>
    <x v="7"/>
    <x v="11"/>
    <n v="145.4"/>
    <n v="188.6"/>
    <n v="171.6"/>
    <n v="153.80000000000001"/>
    <n v="145.4"/>
    <n v="146.5"/>
    <n v="222.2"/>
    <n v="155.9"/>
    <n v="114.9"/>
    <n v="162"/>
    <n v="150"/>
    <n v="162.69999999999999"/>
    <n v="163.4"/>
    <n v="1919.0000000000002"/>
    <n v="183.4"/>
    <n v="156.30000000000001"/>
    <n v="151"/>
    <n v="155.5"/>
    <n v="307.3"/>
    <n v="155.69999999999999"/>
    <n v="147.5"/>
    <n v="152.80000000000001"/>
    <n v="160.4"/>
    <n v="146.1"/>
    <n v="153.6"/>
    <n v="161.6"/>
    <n v="156.19999999999999"/>
    <n v="154.5"/>
    <n v="930.7"/>
    <n v="159.80000000000001"/>
    <x v="94"/>
  </r>
  <r>
    <x v="1"/>
    <x v="7"/>
    <x v="11"/>
    <n v="149.69999999999999"/>
    <n v="195.5"/>
    <n v="176.9"/>
    <n v="153.9"/>
    <n v="138"/>
    <n v="150.5"/>
    <n v="245.3"/>
    <n v="158.69999999999999"/>
    <n v="117.2"/>
    <n v="161.4"/>
    <n v="141.5"/>
    <n v="165.1"/>
    <n v="167"/>
    <n v="1953.7"/>
    <n v="188.8"/>
    <n v="151.1"/>
    <n v="136.4"/>
    <n v="148.80000000000001"/>
    <n v="287.5"/>
    <n v="158"/>
    <n v="137.30000000000001"/>
    <n v="145.1"/>
    <n v="152"/>
    <n v="135.19999999999999"/>
    <n v="144.4"/>
    <n v="156.4"/>
    <n v="157.9"/>
    <n v="146.6"/>
    <n v="891"/>
    <n v="156.69999999999999"/>
    <x v="94"/>
  </r>
  <r>
    <x v="2"/>
    <x v="7"/>
    <x v="11"/>
    <n v="146.80000000000001"/>
    <n v="191"/>
    <n v="173.6"/>
    <n v="153.80000000000001"/>
    <n v="142.69999999999999"/>
    <n v="148.4"/>
    <n v="230"/>
    <n v="156.80000000000001"/>
    <n v="115.7"/>
    <n v="161.80000000000001"/>
    <n v="146.5"/>
    <n v="163.80000000000001"/>
    <n v="164.7"/>
    <n v="1930.9"/>
    <n v="184.8"/>
    <n v="154.30000000000001"/>
    <n v="144.9"/>
    <n v="152.80000000000001"/>
    <n v="299.20000000000005"/>
    <n v="158"/>
    <n v="143.6"/>
    <n v="149.19999999999999"/>
    <n v="157.19999999999999"/>
    <n v="140.4"/>
    <n v="148.4"/>
    <n v="158.6"/>
    <n v="156.9"/>
    <n v="150.69999999999999"/>
    <n v="910.69999999999993"/>
    <n v="158.4"/>
    <x v="94"/>
  </r>
  <r>
    <x v="0"/>
    <x v="7"/>
    <x v="12"/>
    <n v="144.6"/>
    <n v="188.5"/>
    <n v="173.4"/>
    <n v="154"/>
    <n v="150"/>
    <n v="145.9"/>
    <n v="225.2"/>
    <n v="159.5"/>
    <n v="114.4"/>
    <n v="163.5"/>
    <n v="153.4"/>
    <n v="163.6"/>
    <n v="164.5"/>
    <n v="1936"/>
    <n v="183.6"/>
    <n v="157"/>
    <n v="151.6"/>
    <n v="156.30000000000001"/>
    <n v="308.60000000000002"/>
    <n v="155.69999999999999"/>
    <n v="148.69999999999999"/>
    <n v="153.4"/>
    <n v="161.6"/>
    <n v="146.4"/>
    <n v="153.9"/>
    <n v="162.9"/>
    <n v="156.6"/>
    <n v="155.19999999999999"/>
    <n v="934.8"/>
    <n v="160.69999999999999"/>
    <x v="95"/>
  </r>
  <r>
    <x v="1"/>
    <x v="7"/>
    <x v="12"/>
    <n v="149"/>
    <n v="195.7"/>
    <n v="178.3"/>
    <n v="154.19999999999999"/>
    <n v="140.69999999999999"/>
    <n v="149.69999999999999"/>
    <n v="240.9"/>
    <n v="161.5"/>
    <n v="117.1"/>
    <n v="161.9"/>
    <n v="143.30000000000001"/>
    <n v="166.1"/>
    <n v="167"/>
    <n v="1958.4"/>
    <n v="190.2"/>
    <n v="151.9"/>
    <n v="136.69999999999999"/>
    <n v="149.6"/>
    <n v="288.60000000000002"/>
    <n v="158.4"/>
    <n v="137.9"/>
    <n v="145.5"/>
    <n v="152.9"/>
    <n v="135.5"/>
    <n v="144.30000000000001"/>
    <n v="156.9"/>
    <n v="157.9"/>
    <n v="146.9"/>
    <n v="893"/>
    <n v="156.9"/>
    <x v="95"/>
  </r>
  <r>
    <x v="2"/>
    <x v="7"/>
    <x v="12"/>
    <n v="146"/>
    <n v="191"/>
    <n v="175.3"/>
    <n v="154.1"/>
    <n v="146.6"/>
    <n v="147.69999999999999"/>
    <n v="230.5"/>
    <n v="160.19999999999999"/>
    <n v="115.3"/>
    <n v="163"/>
    <n v="149.19999999999999"/>
    <n v="164.8"/>
    <n v="165.4"/>
    <n v="1943.7"/>
    <n v="185.4"/>
    <n v="155"/>
    <n v="145.4"/>
    <n v="153.6"/>
    <n v="300.39999999999998"/>
    <n v="158.4"/>
    <n v="144.6"/>
    <n v="149.69999999999999"/>
    <n v="158.30000000000001"/>
    <n v="140.69999999999999"/>
    <n v="148.5"/>
    <n v="159.4"/>
    <n v="157.1"/>
    <n v="151.19999999999999"/>
    <n v="913.7"/>
    <n v="158.9"/>
    <x v="95"/>
  </r>
  <r>
    <x v="0"/>
    <x v="8"/>
    <x v="0"/>
    <n v="143.4"/>
    <n v="187.5"/>
    <n v="173.4"/>
    <n v="154"/>
    <n v="154.80000000000001"/>
    <n v="147"/>
    <n v="187.8"/>
    <n v="159.5"/>
    <n v="113.8"/>
    <n v="164.5"/>
    <n v="156.1"/>
    <n v="164.3"/>
    <n v="159.6"/>
    <n v="1906.0999999999997"/>
    <n v="184.6"/>
    <n v="157.5"/>
    <n v="152.4"/>
    <n v="156.80000000000001"/>
    <n v="309.89999999999998"/>
    <n v="161.4"/>
    <n v="150.9"/>
    <n v="153.9"/>
    <n v="162.5"/>
    <n v="147.5"/>
    <n v="155.1"/>
    <n v="163.5"/>
    <n v="156.19999999999999"/>
    <n v="155.9"/>
    <n v="938.7"/>
    <n v="158.5"/>
    <x v="96"/>
  </r>
  <r>
    <x v="1"/>
    <x v="8"/>
    <x v="0"/>
    <n v="148"/>
    <n v="194.8"/>
    <n v="178.4"/>
    <n v="154.4"/>
    <n v="144.1"/>
    <n v="152.6"/>
    <n v="206.8"/>
    <n v="162.1"/>
    <n v="116.3"/>
    <n v="163"/>
    <n v="145.9"/>
    <n v="167.2"/>
    <n v="163.4"/>
    <n v="1933.6000000000001"/>
    <n v="191.8"/>
    <n v="152.5"/>
    <n v="137.30000000000001"/>
    <n v="150.19999999999999"/>
    <n v="289.8"/>
    <n v="157.69999999999999"/>
    <n v="142.9"/>
    <n v="145.69999999999999"/>
    <n v="154.1"/>
    <n v="136.9"/>
    <n v="145.4"/>
    <n v="156.1"/>
    <n v="157.69999999999999"/>
    <n v="147.6"/>
    <n v="895.89999999999986"/>
    <n v="156"/>
    <x v="96"/>
  </r>
  <r>
    <x v="2"/>
    <x v="8"/>
    <x v="0"/>
    <n v="144.9"/>
    <n v="190.1"/>
    <n v="175.3"/>
    <n v="154.1"/>
    <n v="150.9"/>
    <n v="149.6"/>
    <n v="194.2"/>
    <n v="160.4"/>
    <n v="114.6"/>
    <n v="164"/>
    <n v="151.80000000000001"/>
    <n v="165.6"/>
    <n v="161"/>
    <n v="1915.4999999999998"/>
    <n v="186.5"/>
    <n v="155.5"/>
    <n v="146.1"/>
    <n v="154.19999999999999"/>
    <n v="301.60000000000002"/>
    <n v="157.69999999999999"/>
    <n v="147.9"/>
    <n v="150"/>
    <n v="159.30000000000001"/>
    <n v="141.9"/>
    <n v="149.6"/>
    <n v="159.19999999999999"/>
    <n v="156.80000000000001"/>
    <n v="151.9"/>
    <n v="916.8"/>
    <n v="157.30000000000001"/>
    <x v="96"/>
  </r>
  <r>
    <x v="0"/>
    <x v="8"/>
    <x v="1"/>
    <n v="142.80000000000001"/>
    <n v="184"/>
    <n v="168"/>
    <n v="154.4"/>
    <n v="163"/>
    <n v="147.80000000000001"/>
    <n v="149.69999999999999"/>
    <n v="158.30000000000001"/>
    <n v="111.8"/>
    <n v="165"/>
    <n v="160"/>
    <n v="165.8"/>
    <n v="154.69999999999999"/>
    <n v="1870.6"/>
    <n v="186.5"/>
    <n v="159.1"/>
    <n v="153.9"/>
    <n v="158.4"/>
    <n v="313"/>
    <n v="161.4"/>
    <n v="154.4"/>
    <n v="154.80000000000001"/>
    <n v="164.3"/>
    <n v="150.19999999999999"/>
    <n v="157"/>
    <n v="163.6"/>
    <n v="155.19999999999999"/>
    <n v="157.19999999999999"/>
    <n v="945.09999999999991"/>
    <n v="156.69999999999999"/>
    <x v="97"/>
  </r>
  <r>
    <x v="1"/>
    <x v="8"/>
    <x v="1"/>
    <n v="147.6"/>
    <n v="191.2"/>
    <n v="169.9"/>
    <n v="155.1"/>
    <n v="151.4"/>
    <n v="154"/>
    <n v="180.2"/>
    <n v="159.80000000000001"/>
    <n v="114.9"/>
    <n v="162.5"/>
    <n v="149.19999999999999"/>
    <n v="169.4"/>
    <n v="160.80000000000001"/>
    <n v="1905.2"/>
    <n v="193.3"/>
    <n v="154.19999999999999"/>
    <n v="138.19999999999999"/>
    <n v="151.80000000000001"/>
    <n v="292.39999999999998"/>
    <n v="159.80000000000001"/>
    <n v="149.1"/>
    <n v="146.5"/>
    <n v="156.30000000000001"/>
    <n v="140.5"/>
    <n v="147.30000000000001"/>
    <n v="156.6"/>
    <n v="156.69999999999999"/>
    <n v="149.30000000000001"/>
    <n v="903.90000000000009"/>
    <n v="156.5"/>
    <x v="97"/>
  </r>
  <r>
    <x v="2"/>
    <x v="8"/>
    <x v="1"/>
    <n v="144.30000000000001"/>
    <n v="186.5"/>
    <n v="168.7"/>
    <n v="154.69999999999999"/>
    <n v="158.69999999999999"/>
    <n v="150.69999999999999"/>
    <n v="160"/>
    <n v="158.80000000000001"/>
    <n v="112.8"/>
    <n v="164.2"/>
    <n v="155.5"/>
    <n v="167.5"/>
    <n v="156.9"/>
    <n v="1882.4"/>
    <n v="188.3"/>
    <n v="157.19999999999999"/>
    <n v="147.4"/>
    <n v="155.80000000000001"/>
    <n v="304.60000000000002"/>
    <n v="159.80000000000001"/>
    <n v="152.4"/>
    <n v="150.9"/>
    <n v="161.30000000000001"/>
    <n v="145.1"/>
    <n v="151.5"/>
    <n v="159.5"/>
    <n v="155.80000000000001"/>
    <n v="153.4"/>
    <n v="924.10000000000014"/>
    <n v="156.6"/>
    <x v="97"/>
  </r>
  <r>
    <x v="0"/>
    <x v="8"/>
    <x v="2"/>
    <n v="142.5"/>
    <n v="189.4"/>
    <n v="163.19999999999999"/>
    <n v="154.5"/>
    <n v="168.2"/>
    <n v="150.5"/>
    <n v="141"/>
    <n v="159.19999999999999"/>
    <n v="111.7"/>
    <n v="164"/>
    <n v="160.6"/>
    <n v="166.4"/>
    <n v="154.5"/>
    <n v="1871.2"/>
    <n v="186.1"/>
    <n v="159.6"/>
    <n v="154.4"/>
    <n v="158.9"/>
    <n v="314"/>
    <n v="161.4"/>
    <n v="156"/>
    <n v="154.80000000000001"/>
    <n v="164.6"/>
    <n v="151.30000000000001"/>
    <n v="157.80000000000001"/>
    <n v="163.80000000000001"/>
    <n v="153.1"/>
    <n v="157.30000000000001"/>
    <n v="945.4"/>
    <n v="156.69999999999999"/>
    <x v="98"/>
  </r>
  <r>
    <x v="1"/>
    <x v="8"/>
    <x v="2"/>
    <n v="147.5"/>
    <n v="197.5"/>
    <n v="164.7"/>
    <n v="155.6"/>
    <n v="156.4"/>
    <n v="157.30000000000001"/>
    <n v="166.1"/>
    <n v="161.1"/>
    <n v="114.3"/>
    <n v="162.6"/>
    <n v="150.69999999999999"/>
    <n v="170.3"/>
    <n v="160.4"/>
    <n v="1904.0999999999997"/>
    <n v="193.5"/>
    <n v="155.1"/>
    <n v="138.69999999999999"/>
    <n v="152.6"/>
    <n v="293.79999999999995"/>
    <n v="159.9"/>
    <n v="154.80000000000001"/>
    <n v="147.19999999999999"/>
    <n v="156.9"/>
    <n v="141.69999999999999"/>
    <n v="148.6"/>
    <n v="157.6"/>
    <n v="154.9"/>
    <n v="150"/>
    <n v="906.9"/>
    <n v="156.9"/>
    <x v="98"/>
  </r>
  <r>
    <x v="2"/>
    <x v="8"/>
    <x v="2"/>
    <n v="144.1"/>
    <n v="192.2"/>
    <n v="163.80000000000001"/>
    <n v="154.9"/>
    <n v="163.9"/>
    <n v="153.69999999999999"/>
    <n v="149.5"/>
    <n v="159.80000000000001"/>
    <n v="112.6"/>
    <n v="163.5"/>
    <n v="156.5"/>
    <n v="168.2"/>
    <n v="156.69999999999999"/>
    <n v="1882.6999999999998"/>
    <n v="188.1"/>
    <n v="157.80000000000001"/>
    <n v="147.9"/>
    <n v="156.4"/>
    <n v="305.70000000000005"/>
    <n v="159.9"/>
    <n v="155.5"/>
    <n v="151.19999999999999"/>
    <n v="161.69999999999999"/>
    <n v="146.19999999999999"/>
    <n v="152.6"/>
    <n v="160.19999999999999"/>
    <n v="153.80000000000001"/>
    <n v="153.80000000000001"/>
    <n v="925.69999999999982"/>
    <n v="156.80000000000001"/>
    <x v="98"/>
  </r>
  <r>
    <x v="0"/>
    <x v="8"/>
    <x v="3"/>
    <n v="142.69999999999999"/>
    <n v="195.5"/>
    <n v="163.4"/>
    <n v="155"/>
    <n v="175.2"/>
    <n v="160.6"/>
    <n v="135.1"/>
    <n v="161.1"/>
    <n v="112.2"/>
    <n v="164.4"/>
    <n v="161.9"/>
    <n v="166.8"/>
    <n v="155.6"/>
    <n v="1893.9"/>
    <n v="186.8"/>
    <n v="160.69999999999999"/>
    <n v="155.1"/>
    <n v="159.9"/>
    <n v="315.79999999999995"/>
    <n v="161.4"/>
    <n v="156"/>
    <n v="155.5"/>
    <n v="165.3"/>
    <n v="151.69999999999999"/>
    <n v="158.6"/>
    <n v="164.1"/>
    <n v="154.6"/>
    <n v="158"/>
    <n v="949.80000000000007"/>
    <n v="157.6"/>
    <x v="99"/>
  </r>
  <r>
    <x v="1"/>
    <x v="8"/>
    <x v="3"/>
    <n v="147.6"/>
    <n v="202.5"/>
    <n v="166.4"/>
    <n v="156"/>
    <n v="161.4"/>
    <n v="168.8"/>
    <n v="161.6"/>
    <n v="162.80000000000001"/>
    <n v="114.8"/>
    <n v="162.80000000000001"/>
    <n v="151.5"/>
    <n v="171.4"/>
    <n v="162"/>
    <n v="1927.6"/>
    <n v="194.4"/>
    <n v="155.9"/>
    <n v="139.30000000000001"/>
    <n v="153.4"/>
    <n v="295.20000000000005"/>
    <n v="161.4"/>
    <n v="154.9"/>
    <n v="147.6"/>
    <n v="157.5"/>
    <n v="142.1"/>
    <n v="149.1"/>
    <n v="157.6"/>
    <n v="156.6"/>
    <n v="150.5"/>
    <n v="910.50000000000011"/>
    <n v="158"/>
    <x v="99"/>
  </r>
  <r>
    <x v="2"/>
    <x v="8"/>
    <x v="3"/>
    <n v="144.30000000000001"/>
    <n v="198"/>
    <n v="164.6"/>
    <n v="155.4"/>
    <n v="170.1"/>
    <n v="164.4"/>
    <n v="144.1"/>
    <n v="161.69999999999999"/>
    <n v="113.1"/>
    <n v="163.9"/>
    <n v="157.6"/>
    <n v="168.9"/>
    <n v="158"/>
    <n v="1906.1"/>
    <n v="188.8"/>
    <n v="158.80000000000001"/>
    <n v="148.5"/>
    <n v="157.30000000000001"/>
    <n v="307.3"/>
    <n v="161.4"/>
    <n v="155.6"/>
    <n v="151.80000000000001"/>
    <n v="162.30000000000001"/>
    <n v="146.6"/>
    <n v="153.19999999999999"/>
    <n v="160.30000000000001"/>
    <n v="155.4"/>
    <n v="154.4"/>
    <n v="929.6"/>
    <n v="157.80000000000001"/>
    <x v="99"/>
  </r>
  <r>
    <x v="0"/>
    <x v="8"/>
    <x v="4"/>
    <n v="145.1"/>
    <n v="198.5"/>
    <n v="168.6"/>
    <n v="155.80000000000001"/>
    <n v="184.4"/>
    <n v="162.30000000000001"/>
    <n v="138.4"/>
    <n v="165.1"/>
    <n v="114.3"/>
    <n v="169.7"/>
    <n v="164.6"/>
    <n v="169.8"/>
    <n v="158.69999999999999"/>
    <n v="1936.6"/>
    <n v="189.6"/>
    <n v="165.3"/>
    <n v="160.6"/>
    <n v="164.5"/>
    <n v="325.89999999999998"/>
    <n v="161.4"/>
    <n v="161.69999999999999"/>
    <n v="158.80000000000001"/>
    <n v="169.1"/>
    <n v="153.19999999999999"/>
    <n v="160"/>
    <n v="167.6"/>
    <n v="159.30000000000001"/>
    <n v="161.1"/>
    <n v="968"/>
    <n v="161.1"/>
    <x v="100"/>
  </r>
  <r>
    <x v="1"/>
    <x v="8"/>
    <x v="4"/>
    <n v="148.80000000000001"/>
    <n v="204.3"/>
    <n v="173"/>
    <n v="156.5"/>
    <n v="168.8"/>
    <n v="172.5"/>
    <n v="166.5"/>
    <n v="165.9"/>
    <n v="115.9"/>
    <n v="165.2"/>
    <n v="152"/>
    <n v="171.1"/>
    <n v="164.2"/>
    <n v="1960.5000000000002"/>
    <n v="198.2"/>
    <n v="156.5"/>
    <n v="140.19999999999999"/>
    <n v="154.1"/>
    <n v="296.7"/>
    <n v="161.6"/>
    <n v="155.5"/>
    <n v="150.1"/>
    <n v="160.4"/>
    <n v="145"/>
    <n v="152.6"/>
    <n v="156.6"/>
    <n v="157.5"/>
    <n v="152.30000000000001"/>
    <n v="922.2"/>
    <n v="159.5"/>
    <x v="100"/>
  </r>
  <r>
    <x v="2"/>
    <x v="8"/>
    <x v="4"/>
    <n v="146.30000000000001"/>
    <n v="200.5"/>
    <n v="170.3"/>
    <n v="156.1"/>
    <n v="178.7"/>
    <n v="167.1"/>
    <n v="147.9"/>
    <n v="165.4"/>
    <n v="114.8"/>
    <n v="168.2"/>
    <n v="159.30000000000001"/>
    <n v="170.4"/>
    <n v="160.69999999999999"/>
    <n v="1945.0000000000002"/>
    <n v="191.9"/>
    <n v="161.80000000000001"/>
    <n v="152.1"/>
    <n v="160.4"/>
    <n v="313.89999999999998"/>
    <n v="161.6"/>
    <n v="159.4"/>
    <n v="154.69999999999999"/>
    <n v="165.8"/>
    <n v="148.9"/>
    <n v="155.80000000000001"/>
    <n v="161.19999999999999"/>
    <n v="158.6"/>
    <n v="156.80000000000001"/>
    <n v="945.00000000000011"/>
    <n v="160.4"/>
    <x v="100"/>
  </r>
  <r>
    <x v="0"/>
    <x v="8"/>
    <x v="5"/>
    <n v="145.6"/>
    <n v="200.1"/>
    <n v="179.3"/>
    <n v="156.1"/>
    <n v="190.4"/>
    <n v="158.6"/>
    <n v="144.69999999999999"/>
    <n v="165.5"/>
    <n v="114.6"/>
    <n v="170"/>
    <n v="165.5"/>
    <n v="171.7"/>
    <n v="160.5"/>
    <n v="1962.1"/>
    <n v="189.1"/>
    <n v="165.3"/>
    <n v="159.9"/>
    <n v="164.6"/>
    <n v="325.20000000000005"/>
    <n v="161.4"/>
    <n v="162.1"/>
    <n v="159.19999999999999"/>
    <n v="169.7"/>
    <n v="154.19999999999999"/>
    <n v="160.4"/>
    <n v="166.8"/>
    <n v="159.4"/>
    <n v="161.5"/>
    <n v="969.69999999999993"/>
    <n v="162.1"/>
    <x v="101"/>
  </r>
  <r>
    <x v="1"/>
    <x v="8"/>
    <x v="5"/>
    <n v="149.19999999999999"/>
    <n v="205.5"/>
    <n v="182.8"/>
    <n v="156.5"/>
    <n v="172.2"/>
    <n v="171.5"/>
    <n v="176.2"/>
    <n v="166.9"/>
    <n v="116.1"/>
    <n v="165.5"/>
    <n v="152.30000000000001"/>
    <n v="173.3"/>
    <n v="166.2"/>
    <n v="1988"/>
    <n v="195.6"/>
    <n v="157.30000000000001"/>
    <n v="140.5"/>
    <n v="154.80000000000001"/>
    <n v="297.8"/>
    <n v="160.5"/>
    <n v="156.1"/>
    <n v="149.80000000000001"/>
    <n v="160.80000000000001"/>
    <n v="147.5"/>
    <n v="150.69999999999999"/>
    <n v="158.1"/>
    <n v="158"/>
    <n v="153.4"/>
    <n v="924.9"/>
    <n v="160.4"/>
    <x v="101"/>
  </r>
  <r>
    <x v="2"/>
    <x v="8"/>
    <x v="5"/>
    <n v="146.69999999999999"/>
    <n v="202"/>
    <n v="180.7"/>
    <n v="156.19999999999999"/>
    <n v="183.7"/>
    <n v="164.6"/>
    <n v="155.4"/>
    <n v="166"/>
    <n v="115.1"/>
    <n v="168.5"/>
    <n v="160"/>
    <n v="172.4"/>
    <n v="162.6"/>
    <n v="1971.3"/>
    <n v="190.8"/>
    <n v="162.19999999999999"/>
    <n v="151.80000000000001"/>
    <n v="160.69999999999999"/>
    <n v="314"/>
    <n v="160.5"/>
    <n v="159.80000000000001"/>
    <n v="154.80000000000001"/>
    <n v="166.3"/>
    <n v="150.69999999999999"/>
    <n v="154.9"/>
    <n v="161.69999999999999"/>
    <n v="158.80000000000001"/>
    <n v="157.6"/>
    <n v="947.2"/>
    <n v="161.30000000000001"/>
    <x v="101"/>
  </r>
  <r>
    <x v="0"/>
    <x v="8"/>
    <x v="6"/>
    <n v="145.1"/>
    <n v="204.5"/>
    <n v="180.4"/>
    <n v="157.1"/>
    <n v="188.7"/>
    <n v="157.69999999999999"/>
    <n v="152.80000000000001"/>
    <n v="163.6"/>
    <n v="113.9"/>
    <n v="169.7"/>
    <n v="166.2"/>
    <n v="171"/>
    <n v="161.69999999999999"/>
    <n v="1970.7"/>
    <n v="189.7"/>
    <n v="166"/>
    <n v="161.1"/>
    <n v="165.3"/>
    <n v="327.10000000000002"/>
    <n v="161.4"/>
    <n v="162.5"/>
    <n v="160.30000000000001"/>
    <n v="170.4"/>
    <n v="157.1"/>
    <n v="160.69999999999999"/>
    <n v="167.2"/>
    <n v="160.4"/>
    <n v="162.80000000000001"/>
    <n v="976.1"/>
    <n v="163.19999999999999"/>
    <x v="102"/>
  </r>
  <r>
    <x v="1"/>
    <x v="8"/>
    <x v="6"/>
    <n v="149.1"/>
    <n v="210.9"/>
    <n v="185"/>
    <n v="158.19999999999999"/>
    <n v="170.6"/>
    <n v="170.9"/>
    <n v="186.4"/>
    <n v="164.7"/>
    <n v="115.7"/>
    <n v="165.5"/>
    <n v="153.4"/>
    <n v="173.5"/>
    <n v="167.9"/>
    <n v="2003.9000000000003"/>
    <n v="195.5"/>
    <n v="157.9"/>
    <n v="141.9"/>
    <n v="155.5"/>
    <n v="299.8"/>
    <n v="161.5"/>
    <n v="157.69999999999999"/>
    <n v="150.69999999999999"/>
    <n v="161.5"/>
    <n v="149.5"/>
    <n v="151.19999999999999"/>
    <n v="160.30000000000001"/>
    <n v="159.6"/>
    <n v="155"/>
    <n v="932.80000000000007"/>
    <n v="161.80000000000001"/>
    <x v="102"/>
  </r>
  <r>
    <x v="2"/>
    <x v="8"/>
    <x v="6"/>
    <n v="146.4"/>
    <n v="206.8"/>
    <n v="182.2"/>
    <n v="157.5"/>
    <n v="182.1"/>
    <n v="163.9"/>
    <n v="164.2"/>
    <n v="164"/>
    <n v="114.5"/>
    <n v="168.3"/>
    <n v="160.9"/>
    <n v="172.2"/>
    <n v="164"/>
    <n v="1983.0000000000002"/>
    <n v="191.2"/>
    <n v="162.80000000000001"/>
    <n v="153.1"/>
    <n v="161.4"/>
    <n v="315.89999999999998"/>
    <n v="161.5"/>
    <n v="160.69999999999999"/>
    <n v="155.80000000000001"/>
    <n v="167"/>
    <n v="153.1"/>
    <n v="155.30000000000001"/>
    <n v="163.19999999999999"/>
    <n v="160.1"/>
    <n v="159"/>
    <n v="954.50000000000011"/>
    <n v="162.5"/>
    <x v="102"/>
  </r>
  <r>
    <x v="0"/>
    <x v="8"/>
    <x v="7"/>
    <n v="144.9"/>
    <n v="202.3"/>
    <n v="176.5"/>
    <n v="157.5"/>
    <n v="190.9"/>
    <n v="155.69999999999999"/>
    <n v="153.9"/>
    <n v="162.80000000000001"/>
    <n v="115.2"/>
    <n v="169.8"/>
    <n v="167.6"/>
    <n v="171.9"/>
    <n v="161.80000000000001"/>
    <n v="1969"/>
    <n v="190.2"/>
    <n v="167"/>
    <n v="162.6"/>
    <n v="166.3"/>
    <n v="329.6"/>
    <n v="161.4"/>
    <n v="163.1"/>
    <n v="160.9"/>
    <n v="171.1"/>
    <n v="157.69999999999999"/>
    <n v="161.1"/>
    <n v="167.5"/>
    <n v="160.30000000000001"/>
    <n v="163.30000000000001"/>
    <n v="978.59999999999991"/>
    <n v="163.6"/>
    <x v="103"/>
  </r>
  <r>
    <x v="1"/>
    <x v="8"/>
    <x v="7"/>
    <n v="149.30000000000001"/>
    <n v="207.4"/>
    <n v="174.1"/>
    <n v="159.19999999999999"/>
    <n v="175"/>
    <n v="161.30000000000001"/>
    <n v="183.3"/>
    <n v="164.5"/>
    <n v="120.4"/>
    <n v="166.2"/>
    <n v="154.80000000000001"/>
    <n v="175.1"/>
    <n v="167.3"/>
    <n v="1990.6"/>
    <n v="196.5"/>
    <n v="159.80000000000001"/>
    <n v="143.6"/>
    <n v="157.30000000000001"/>
    <n v="303.39999999999998"/>
    <n v="162.1"/>
    <n v="160.69999999999999"/>
    <n v="153.19999999999999"/>
    <n v="162.80000000000001"/>
    <n v="150.4"/>
    <n v="153.69999999999999"/>
    <n v="160.4"/>
    <n v="159.6"/>
    <n v="156"/>
    <n v="940.09999999999991"/>
    <n v="162.30000000000001"/>
    <x v="103"/>
  </r>
  <r>
    <x v="2"/>
    <x v="8"/>
    <x v="7"/>
    <n v="146.6"/>
    <n v="204"/>
    <n v="172.8"/>
    <n v="158.4"/>
    <n v="188"/>
    <n v="156.80000000000001"/>
    <n v="162.19999999999999"/>
    <n v="164.1"/>
    <n v="119.7"/>
    <n v="168.8"/>
    <n v="162.69999999999999"/>
    <n v="173.9"/>
    <n v="164"/>
    <n v="1978.0000000000002"/>
    <n v="192.1"/>
    <n v="164.5"/>
    <n v="155.30000000000001"/>
    <n v="163.19999999999999"/>
    <n v="319.8"/>
    <n v="162.1"/>
    <n v="162.6"/>
    <n v="157.5"/>
    <n v="168.4"/>
    <n v="154"/>
    <n v="157.6"/>
    <n v="163.80000000000001"/>
    <n v="160"/>
    <n v="160"/>
    <n v="961.3"/>
    <n v="163.19999999999999"/>
    <x v="103"/>
  </r>
  <r>
    <x v="0"/>
    <x v="8"/>
    <x v="8"/>
    <n v="145.4"/>
    <n v="202.1"/>
    <n v="172"/>
    <n v="158"/>
    <n v="195.5"/>
    <n v="152.69999999999999"/>
    <n v="151.4"/>
    <n v="163.9"/>
    <n v="119.3"/>
    <n v="170.1"/>
    <n v="168.3"/>
    <n v="172.8"/>
    <n v="162.1"/>
    <n v="1971.5"/>
    <n v="190.5"/>
    <n v="167.7"/>
    <n v="163.6"/>
    <n v="167.1"/>
    <n v="331.29999999999995"/>
    <n v="161.4"/>
    <n v="163.69999999999999"/>
    <n v="161.30000000000001"/>
    <n v="171.9"/>
    <n v="157.80000000000001"/>
    <n v="162.69999999999999"/>
    <n v="168.5"/>
    <n v="160.19999999999999"/>
    <n v="163.80000000000001"/>
    <n v="982.40000000000009"/>
    <n v="164"/>
    <x v="104"/>
  </r>
  <r>
    <x v="1"/>
    <x v="8"/>
    <x v="8"/>
    <n v="149.30000000000001"/>
    <n v="207.4"/>
    <n v="174.1"/>
    <n v="159.1"/>
    <n v="175"/>
    <n v="161.19999999999999"/>
    <n v="183.5"/>
    <n v="164.5"/>
    <n v="120.4"/>
    <n v="166.2"/>
    <n v="154.80000000000001"/>
    <n v="175.1"/>
    <n v="167.3"/>
    <n v="1990.6000000000001"/>
    <n v="196.5"/>
    <n v="159.80000000000001"/>
    <n v="143.6"/>
    <n v="157.4"/>
    <n v="303.39999999999998"/>
    <n v="162.1"/>
    <n v="160.80000000000001"/>
    <n v="153.30000000000001"/>
    <n v="162.80000000000001"/>
    <n v="150.5"/>
    <n v="153.9"/>
    <n v="160.30000000000001"/>
    <n v="159.6"/>
    <n v="156"/>
    <n v="940.4"/>
    <n v="162.30000000000001"/>
    <x v="104"/>
  </r>
  <r>
    <x v="2"/>
    <x v="8"/>
    <x v="8"/>
    <n v="146.6"/>
    <n v="204"/>
    <n v="172.8"/>
    <n v="158.4"/>
    <n v="188"/>
    <n v="156.69999999999999"/>
    <n v="162.30000000000001"/>
    <n v="164.1"/>
    <n v="119.7"/>
    <n v="168.8"/>
    <n v="162.69999999999999"/>
    <n v="173.9"/>
    <n v="164"/>
    <n v="1978"/>
    <n v="192.1"/>
    <n v="164.6"/>
    <n v="155.30000000000001"/>
    <n v="163.30000000000001"/>
    <n v="319.89999999999998"/>
    <n v="162.1"/>
    <n v="162.6"/>
    <n v="157.5"/>
    <n v="168.4"/>
    <n v="154"/>
    <n v="157.69999999999999"/>
    <n v="163.69999999999999"/>
    <n v="160"/>
    <n v="160"/>
    <n v="961.3"/>
    <n v="163.19999999999999"/>
    <x v="104"/>
  </r>
  <r>
    <x v="0"/>
    <x v="8"/>
    <x v="9"/>
    <n v="146.1"/>
    <n v="202.5"/>
    <n v="170.1"/>
    <n v="158.4"/>
    <n v="198.8"/>
    <n v="152.6"/>
    <n v="170.4"/>
    <n v="165.2"/>
    <n v="121.6"/>
    <n v="170.6"/>
    <n v="168.8"/>
    <n v="173.6"/>
    <n v="165.5"/>
    <n v="1998.6999999999998"/>
    <n v="191.2"/>
    <n v="168.9"/>
    <n v="164.8"/>
    <n v="168.3"/>
    <n v="333.70000000000005"/>
    <n v="161.4"/>
    <n v="165.5"/>
    <n v="162"/>
    <n v="172.5"/>
    <n v="159.5"/>
    <n v="163.19999999999999"/>
    <n v="169"/>
    <n v="161.1"/>
    <n v="164.7"/>
    <n v="987.30000000000007"/>
    <n v="166.3"/>
    <x v="105"/>
  </r>
  <r>
    <x v="1"/>
    <x v="8"/>
    <x v="9"/>
    <n v="150.1"/>
    <n v="208.4"/>
    <n v="173"/>
    <n v="159.19999999999999"/>
    <n v="176.6"/>
    <n v="159.30000000000001"/>
    <n v="214.4"/>
    <n v="165.3"/>
    <n v="122.5"/>
    <n v="166.8"/>
    <n v="155.4"/>
    <n v="175.9"/>
    <n v="171.5"/>
    <n v="2026.9000000000003"/>
    <n v="197"/>
    <n v="160.80000000000001"/>
    <n v="144.4"/>
    <n v="158.30000000000001"/>
    <n v="305.20000000000005"/>
    <n v="163.6"/>
    <n v="162.19999999999999"/>
    <n v="154.30000000000001"/>
    <n v="163.5"/>
    <n v="152.19999999999999"/>
    <n v="155.1"/>
    <n v="160.30000000000001"/>
    <n v="160.30000000000001"/>
    <n v="157"/>
    <n v="945.7"/>
    <n v="164.6"/>
    <x v="105"/>
  </r>
  <r>
    <x v="2"/>
    <x v="8"/>
    <x v="9"/>
    <n v="147.4"/>
    <n v="204.6"/>
    <n v="171.2"/>
    <n v="158.69999999999999"/>
    <n v="190.6"/>
    <n v="155.69999999999999"/>
    <n v="185.3"/>
    <n v="165.2"/>
    <n v="121.9"/>
    <n v="169.3"/>
    <n v="163.19999999999999"/>
    <n v="174.7"/>
    <n v="167.7"/>
    <n v="2007.8000000000002"/>
    <n v="192.7"/>
    <n v="165.7"/>
    <n v="156.30000000000001"/>
    <n v="164.3"/>
    <n v="322"/>
    <n v="163.6"/>
    <n v="164.2"/>
    <n v="158.4"/>
    <n v="169.1"/>
    <n v="155.69999999999999"/>
    <n v="158.6"/>
    <n v="163.9"/>
    <n v="160.80000000000001"/>
    <n v="161"/>
    <n v="966.5"/>
    <n v="165.5"/>
    <x v="105"/>
  </r>
  <r>
    <x v="0"/>
    <x v="8"/>
    <x v="11"/>
    <n v="146.9"/>
    <n v="199.8"/>
    <n v="171.5"/>
    <n v="159.1"/>
    <n v="198.4"/>
    <n v="153.19999999999999"/>
    <n v="183.9"/>
    <n v="165.4"/>
    <n v="122.1"/>
    <n v="170.8"/>
    <n v="169.1"/>
    <n v="174.3"/>
    <n v="167.5"/>
    <n v="2014.5"/>
    <n v="191.4"/>
    <n v="170.4"/>
    <n v="166"/>
    <n v="169.8"/>
    <n v="336.4"/>
    <n v="161.4"/>
    <n v="165.3"/>
    <n v="162.9"/>
    <n v="173.4"/>
    <n v="158.9"/>
    <n v="163.80000000000001"/>
    <n v="169.3"/>
    <n v="162.4"/>
    <n v="165.2"/>
    <n v="990.69999999999993"/>
    <n v="167.6"/>
    <x v="106"/>
  </r>
  <r>
    <x v="1"/>
    <x v="8"/>
    <x v="11"/>
    <n v="151"/>
    <n v="204.9"/>
    <n v="175.4"/>
    <n v="159.6"/>
    <n v="175.8"/>
    <n v="160.30000000000001"/>
    <n v="229.1"/>
    <n v="165.1"/>
    <n v="123.1"/>
    <n v="167.2"/>
    <n v="156.1"/>
    <n v="176.8"/>
    <n v="173.5"/>
    <n v="2044.3999999999996"/>
    <n v="197"/>
    <n v="162.30000000000001"/>
    <n v="145.30000000000001"/>
    <n v="159.69999999999999"/>
    <n v="307.60000000000002"/>
    <n v="164.2"/>
    <n v="161.6"/>
    <n v="155.19999999999999"/>
    <n v="164.2"/>
    <n v="151.19999999999999"/>
    <n v="156.69999999999999"/>
    <n v="160.80000000000001"/>
    <n v="161.80000000000001"/>
    <n v="157.30000000000001"/>
    <n v="949.89999999999986"/>
    <n v="165.6"/>
    <x v="106"/>
  </r>
  <r>
    <x v="2"/>
    <x v="8"/>
    <x v="11"/>
    <n v="148.19999999999999"/>
    <n v="201.6"/>
    <n v="173"/>
    <n v="159.30000000000001"/>
    <n v="190.1"/>
    <n v="156.5"/>
    <n v="199.2"/>
    <n v="165.3"/>
    <n v="122.4"/>
    <n v="169.6"/>
    <n v="163.69999999999999"/>
    <n v="175.5"/>
    <n v="169.7"/>
    <n v="2024.3999999999999"/>
    <n v="192.9"/>
    <n v="167.2"/>
    <n v="157.4"/>
    <n v="165.8"/>
    <n v="324.60000000000002"/>
    <n v="164.2"/>
    <n v="163.9"/>
    <n v="159.30000000000001"/>
    <n v="169.9"/>
    <n v="154.80000000000001"/>
    <n v="159.80000000000001"/>
    <n v="164.3"/>
    <n v="162.19999999999999"/>
    <n v="161.4"/>
    <n v="970.30000000000018"/>
    <n v="166.7"/>
    <x v="106"/>
  </r>
  <r>
    <x v="0"/>
    <x v="8"/>
    <x v="12"/>
    <n v="147.4"/>
    <n v="197"/>
    <n v="176.5"/>
    <n v="159.80000000000001"/>
    <n v="195.8"/>
    <n v="152"/>
    <n v="172.3"/>
    <n v="164.5"/>
    <n v="120.6"/>
    <n v="171.7"/>
    <n v="169.7"/>
    <n v="175.1"/>
    <n v="165.8"/>
    <n v="2002.3999999999999"/>
    <n v="190.8"/>
    <n v="171.8"/>
    <n v="167.3"/>
    <n v="171.2"/>
    <n v="339.1"/>
    <n v="161.4"/>
    <n v="165.6"/>
    <n v="163.9"/>
    <n v="174"/>
    <n v="160.1"/>
    <n v="164.5"/>
    <n v="169.7"/>
    <n v="162.80000000000001"/>
    <n v="166"/>
    <n v="995"/>
    <n v="167"/>
    <x v="107"/>
  </r>
  <r>
    <x v="1"/>
    <x v="8"/>
    <x v="12"/>
    <n v="151.6"/>
    <n v="202.2"/>
    <n v="180"/>
    <n v="160"/>
    <n v="173.5"/>
    <n v="158.30000000000001"/>
    <n v="219.5"/>
    <n v="164.2"/>
    <n v="121.9"/>
    <n v="168.2"/>
    <n v="156.5"/>
    <n v="178.2"/>
    <n v="172.2"/>
    <n v="2034.1000000000001"/>
    <n v="196.8"/>
    <n v="163.30000000000001"/>
    <n v="146.69999999999999"/>
    <n v="160.69999999999999"/>
    <n v="310"/>
    <n v="163.4"/>
    <n v="161.69999999999999"/>
    <n v="156"/>
    <n v="165.1"/>
    <n v="151.80000000000001"/>
    <n v="157.6"/>
    <n v="160.6"/>
    <n v="162.4"/>
    <n v="157.80000000000001"/>
    <n v="953.5"/>
    <n v="165.2"/>
    <x v="107"/>
  </r>
  <r>
    <x v="2"/>
    <x v="8"/>
    <x v="12"/>
    <n v="148.69999999999999"/>
    <n v="198.8"/>
    <n v="177.9"/>
    <n v="159.9"/>
    <n v="187.6"/>
    <n v="154.9"/>
    <n v="188.3"/>
    <n v="164.4"/>
    <n v="121"/>
    <n v="170.5"/>
    <n v="164.2"/>
    <n v="176.5"/>
    <n v="168.2"/>
    <n v="2012.7"/>
    <n v="192.4"/>
    <n v="168.5"/>
    <n v="158.69999999999999"/>
    <n v="167"/>
    <n v="327.2"/>
    <n v="163.4"/>
    <n v="164.1"/>
    <n v="160.19999999999999"/>
    <n v="170.6"/>
    <n v="155.69999999999999"/>
    <n v="160.6"/>
    <n v="164.4"/>
    <n v="162.6"/>
    <n v="162"/>
    <n v="974.09999999999991"/>
    <n v="166.2"/>
    <x v="107"/>
  </r>
  <r>
    <x v="0"/>
    <x v="9"/>
    <x v="0"/>
    <n v="148.30000000000001"/>
    <n v="196.9"/>
    <n v="178"/>
    <n v="160.5"/>
    <n v="192.6"/>
    <n v="151.19999999999999"/>
    <n v="159.19999999999999"/>
    <n v="164"/>
    <n v="119.3"/>
    <n v="173.3"/>
    <n v="169.8"/>
    <n v="175.8"/>
    <n v="164.1"/>
    <n v="1988.8999999999999"/>
    <n v="190.7"/>
    <n v="173.2"/>
    <n v="169.3"/>
    <n v="172.7"/>
    <n v="342.5"/>
    <n v="168"/>
    <n v="165.8"/>
    <n v="164.9"/>
    <n v="174.7"/>
    <n v="160.80000000000001"/>
    <n v="164.9"/>
    <n v="169.9"/>
    <n v="163.19999999999999"/>
    <n v="166.6"/>
    <n v="998.40000000000009"/>
    <n v="166.4"/>
    <x v="108"/>
  </r>
  <r>
    <x v="1"/>
    <x v="9"/>
    <x v="0"/>
    <n v="152.19999999999999"/>
    <n v="202.1"/>
    <n v="180.1"/>
    <n v="160.4"/>
    <n v="171"/>
    <n v="156.5"/>
    <n v="203.6"/>
    <n v="163.80000000000001"/>
    <n v="121.3"/>
    <n v="169.8"/>
    <n v="156.6"/>
    <n v="179"/>
    <n v="170.3"/>
    <n v="2016.3999999999996"/>
    <n v="196.4"/>
    <n v="164.7"/>
    <n v="148.5"/>
    <n v="162.19999999999999"/>
    <n v="313.2"/>
    <n v="164.5"/>
    <n v="161.6"/>
    <n v="156.80000000000001"/>
    <n v="166.1"/>
    <n v="152.69999999999999"/>
    <n v="158.4"/>
    <n v="161"/>
    <n v="162.80000000000001"/>
    <n v="158.6"/>
    <n v="957.8"/>
    <n v="165"/>
    <x v="108"/>
  </r>
  <r>
    <x v="2"/>
    <x v="9"/>
    <x v="0"/>
    <n v="149.5"/>
    <n v="198.7"/>
    <n v="178.8"/>
    <n v="160.5"/>
    <n v="184.7"/>
    <n v="153.69999999999999"/>
    <n v="174.3"/>
    <n v="163.9"/>
    <n v="120"/>
    <n v="172.1"/>
    <n v="164.3"/>
    <n v="177.3"/>
    <n v="166.4"/>
    <n v="1997.8"/>
    <n v="192.2"/>
    <n v="169.9"/>
    <n v="160.69999999999999"/>
    <n v="168.5"/>
    <n v="330.6"/>
    <n v="164.5"/>
    <n v="164.2"/>
    <n v="161.1"/>
    <n v="171.4"/>
    <n v="156.5"/>
    <n v="161.19999999999999"/>
    <n v="164.7"/>
    <n v="163"/>
    <n v="162.69999999999999"/>
    <n v="977.90000000000009"/>
    <n v="165.7"/>
    <x v="108"/>
  </r>
  <r>
    <x v="0"/>
    <x v="9"/>
    <x v="1"/>
    <n v="148.80000000000001"/>
    <n v="198.1"/>
    <n v="175.5"/>
    <n v="160.69999999999999"/>
    <n v="192.6"/>
    <n v="151.4"/>
    <n v="155.19999999999999"/>
    <n v="163.9"/>
    <n v="118.1"/>
    <n v="175.4"/>
    <n v="170.5"/>
    <n v="176.3"/>
    <n v="163.9"/>
    <n v="1986.5"/>
    <n v="191.5"/>
    <n v="174.1"/>
    <n v="171"/>
    <n v="173.7"/>
    <n v="345.1"/>
    <n v="168"/>
    <n v="167.4"/>
    <n v="165.7"/>
    <n v="175.3"/>
    <n v="161.19999999999999"/>
    <n v="165.5"/>
    <n v="170.3"/>
    <n v="164.5"/>
    <n v="167.3"/>
    <n v="1002.5"/>
    <n v="166.7"/>
    <x v="109"/>
  </r>
  <r>
    <x v="1"/>
    <x v="9"/>
    <x v="1"/>
    <n v="152.5"/>
    <n v="205.2"/>
    <n v="176.4"/>
    <n v="160.6"/>
    <n v="171.5"/>
    <n v="156.4"/>
    <n v="198"/>
    <n v="163.19999999999999"/>
    <n v="120.6"/>
    <n v="172.2"/>
    <n v="156.69999999999999"/>
    <n v="180"/>
    <n v="170.2"/>
    <n v="2013.3"/>
    <n v="196.5"/>
    <n v="165.7"/>
    <n v="150.4"/>
    <n v="163.4"/>
    <n v="316.10000000000002"/>
    <n v="165.5"/>
    <n v="163"/>
    <n v="157.4"/>
    <n v="167.2"/>
    <n v="153.1"/>
    <n v="159.5"/>
    <n v="162"/>
    <n v="164.2"/>
    <n v="159.4"/>
    <n v="963.40000000000009"/>
    <n v="165.5"/>
    <x v="109"/>
  </r>
  <r>
    <x v="2"/>
    <x v="9"/>
    <x v="1"/>
    <n v="150"/>
    <n v="200.6"/>
    <n v="175.8"/>
    <n v="160.69999999999999"/>
    <n v="184.9"/>
    <n v="153.69999999999999"/>
    <n v="169.7"/>
    <n v="163.69999999999999"/>
    <n v="118.9"/>
    <n v="174.3"/>
    <n v="164.7"/>
    <n v="178"/>
    <n v="166.2"/>
    <n v="1995.0000000000002"/>
    <n v="192.8"/>
    <n v="170.8"/>
    <n v="162.4"/>
    <n v="169.6"/>
    <n v="333.20000000000005"/>
    <n v="165.5"/>
    <n v="165.7"/>
    <n v="161.80000000000001"/>
    <n v="172.2"/>
    <n v="156.9"/>
    <n v="162.1"/>
    <n v="165.4"/>
    <n v="164.4"/>
    <n v="163.5"/>
    <n v="982.8"/>
    <n v="166.1"/>
    <x v="109"/>
  </r>
  <r>
    <x v="0"/>
    <x v="9"/>
    <x v="2"/>
    <n v="150.19999999999999"/>
    <n v="208"/>
    <n v="167.9"/>
    <n v="162"/>
    <n v="203.1"/>
    <n v="155.9"/>
    <n v="155.80000000000001"/>
    <n v="164.2"/>
    <n v="118.1"/>
    <n v="178.7"/>
    <n v="171.2"/>
    <n v="177.4"/>
    <n v="166.6"/>
    <n v="2012.5000000000002"/>
    <n v="192.3"/>
    <n v="175.4"/>
    <n v="173.2"/>
    <n v="175.1"/>
    <n v="348.6"/>
    <n v="168"/>
    <n v="168.9"/>
    <n v="166.5"/>
    <n v="176"/>
    <n v="162"/>
    <n v="166.6"/>
    <n v="170.6"/>
    <n v="167.4"/>
    <n v="168.3"/>
    <n v="1009.1"/>
    <n v="168.7"/>
    <x v="110"/>
  </r>
  <r>
    <x v="1"/>
    <x v="9"/>
    <x v="2"/>
    <n v="153.69999999999999"/>
    <n v="215.8"/>
    <n v="167.7"/>
    <n v="162.6"/>
    <n v="180"/>
    <n v="159.6"/>
    <n v="188.4"/>
    <n v="163.4"/>
    <n v="120.3"/>
    <n v="174.7"/>
    <n v="157.1"/>
    <n v="181.5"/>
    <n v="171.5"/>
    <n v="2024.8000000000002"/>
    <n v="197.5"/>
    <n v="167.1"/>
    <n v="152.6"/>
    <n v="164.9"/>
    <n v="319.7"/>
    <n v="165.3"/>
    <n v="164.5"/>
    <n v="158.6"/>
    <n v="168.2"/>
    <n v="154.19999999999999"/>
    <n v="160.80000000000001"/>
    <n v="162.69999999999999"/>
    <n v="166.8"/>
    <n v="160.6"/>
    <n v="971.3"/>
    <n v="166.5"/>
    <x v="110"/>
  </r>
  <r>
    <x v="2"/>
    <x v="9"/>
    <x v="2"/>
    <n v="151.30000000000001"/>
    <n v="210.7"/>
    <n v="167.8"/>
    <n v="162.19999999999999"/>
    <n v="194.6"/>
    <n v="157.6"/>
    <n v="166.9"/>
    <n v="163.9"/>
    <n v="118.8"/>
    <n v="177.4"/>
    <n v="165.3"/>
    <n v="179.3"/>
    <n v="168.4"/>
    <n v="2015.8000000000002"/>
    <n v="193.7"/>
    <n v="172.1"/>
    <n v="164.6"/>
    <n v="171.1"/>
    <n v="336.7"/>
    <n v="165.3"/>
    <n v="167.2"/>
    <n v="162.80000000000001"/>
    <n v="173"/>
    <n v="157.9"/>
    <n v="163.30000000000001"/>
    <n v="166"/>
    <n v="167.2"/>
    <n v="164.6"/>
    <n v="990.2"/>
    <n v="167.7"/>
    <x v="110"/>
  </r>
  <r>
    <x v="0"/>
    <x v="9"/>
    <x v="3"/>
    <n v="151.80000000000001"/>
    <n v="209.7"/>
    <n v="164.5"/>
    <n v="163.80000000000001"/>
    <n v="207.4"/>
    <n v="169.7"/>
    <n v="153.6"/>
    <n v="165.1"/>
    <n v="118.2"/>
    <n v="182.9"/>
    <n v="172.4"/>
    <n v="178.9"/>
    <n v="168.6"/>
    <n v="2038"/>
    <n v="192.8"/>
    <n v="177.5"/>
    <n v="175.1"/>
    <n v="177.1"/>
    <n v="352.6"/>
    <n v="168"/>
    <n v="173.3"/>
    <n v="167.7"/>
    <n v="177"/>
    <n v="166.2"/>
    <n v="167.2"/>
    <n v="170.9"/>
    <n v="169"/>
    <n v="170.2"/>
    <n v="1017.9999999999999"/>
    <n v="170.8"/>
    <x v="111"/>
  </r>
  <r>
    <x v="1"/>
    <x v="9"/>
    <x v="3"/>
    <n v="155.4"/>
    <n v="215.8"/>
    <n v="164.6"/>
    <n v="164.2"/>
    <n v="186"/>
    <n v="175.9"/>
    <n v="190.7"/>
    <n v="164"/>
    <n v="120.5"/>
    <n v="178"/>
    <n v="157.5"/>
    <n v="183.3"/>
    <n v="174.5"/>
    <n v="2055.9"/>
    <n v="197.1"/>
    <n v="168.4"/>
    <n v="154.5"/>
    <n v="166.3"/>
    <n v="322.89999999999998"/>
    <n v="167"/>
    <n v="170.5"/>
    <n v="159.80000000000001"/>
    <n v="169"/>
    <n v="159.30000000000001"/>
    <n v="162.19999999999999"/>
    <n v="164"/>
    <n v="168.4"/>
    <n v="163.1"/>
    <n v="982.69999999999993"/>
    <n v="169.2"/>
    <x v="111"/>
  </r>
  <r>
    <x v="2"/>
    <x v="9"/>
    <x v="3"/>
    <n v="152.9"/>
    <n v="211.8"/>
    <n v="164.5"/>
    <n v="163.9"/>
    <n v="199.5"/>
    <n v="172.6"/>
    <n v="166.2"/>
    <n v="164.7"/>
    <n v="119"/>
    <n v="181.3"/>
    <n v="166.2"/>
    <n v="180.9"/>
    <n v="170.8"/>
    <n v="2043.5000000000002"/>
    <n v="193.9"/>
    <n v="173.9"/>
    <n v="166.5"/>
    <n v="172.8"/>
    <n v="340.4"/>
    <n v="167"/>
    <n v="172.2"/>
    <n v="164"/>
    <n v="174"/>
    <n v="162.6"/>
    <n v="164.4"/>
    <n v="166.9"/>
    <n v="168.8"/>
    <n v="166.8"/>
    <n v="1000.7"/>
    <n v="170.1"/>
    <x v="111"/>
  </r>
  <r>
    <x v="0"/>
    <x v="9"/>
    <x v="4"/>
    <n v="152.9"/>
    <n v="214.7"/>
    <n v="161.4"/>
    <n v="164.6"/>
    <n v="209.9"/>
    <n v="168"/>
    <n v="160.4"/>
    <n v="165"/>
    <n v="118.9"/>
    <n v="186.6"/>
    <n v="173.2"/>
    <n v="180.4"/>
    <n v="170.8"/>
    <n v="2056"/>
    <n v="192.9"/>
    <n v="179.3"/>
    <n v="177.2"/>
    <n v="179"/>
    <n v="356.5"/>
    <n v="168"/>
    <n v="175.3"/>
    <n v="168.9"/>
    <n v="177.7"/>
    <n v="167.1"/>
    <n v="167.6"/>
    <n v="171.8"/>
    <n v="168.5"/>
    <n v="170.9"/>
    <n v="1021.6000000000001"/>
    <n v="172.5"/>
    <x v="112"/>
  </r>
  <r>
    <x v="1"/>
    <x v="9"/>
    <x v="4"/>
    <n v="156.69999999999999"/>
    <n v="221.2"/>
    <n v="164.1"/>
    <n v="165.4"/>
    <n v="189.5"/>
    <n v="174.5"/>
    <n v="203.2"/>
    <n v="164.1"/>
    <n v="121.2"/>
    <n v="181.4"/>
    <n v="158.5"/>
    <n v="184.9"/>
    <n v="177.5"/>
    <n v="2084.7000000000003"/>
    <n v="197.5"/>
    <n v="170"/>
    <n v="155.9"/>
    <n v="167.8"/>
    <n v="325.89999999999998"/>
    <n v="167.5"/>
    <n v="173.5"/>
    <n v="161.1"/>
    <n v="170.1"/>
    <n v="159.4"/>
    <n v="163.19999999999999"/>
    <n v="165.2"/>
    <n v="168.2"/>
    <n v="163.80000000000001"/>
    <n v="987.2"/>
    <n v="170.8"/>
    <x v="112"/>
  </r>
  <r>
    <x v="2"/>
    <x v="9"/>
    <x v="4"/>
    <n v="154.1"/>
    <n v="217"/>
    <n v="162.4"/>
    <n v="164.9"/>
    <n v="202.4"/>
    <n v="171"/>
    <n v="174.9"/>
    <n v="164.7"/>
    <n v="119.7"/>
    <n v="184.9"/>
    <n v="167.1"/>
    <n v="182.5"/>
    <n v="173.3"/>
    <n v="2065.6000000000004"/>
    <n v="194.1"/>
    <n v="175.6"/>
    <n v="168.4"/>
    <n v="174.6"/>
    <n v="344"/>
    <n v="167.5"/>
    <n v="174.6"/>
    <n v="165.2"/>
    <n v="174.8"/>
    <n v="163"/>
    <n v="165.1"/>
    <n v="167.9"/>
    <n v="168.4"/>
    <n v="167.5"/>
    <n v="1004.4"/>
    <n v="171.7"/>
    <x v="112"/>
  </r>
  <r>
    <x v="0"/>
    <x v="9"/>
    <x v="5"/>
    <n v="153.80000000000001"/>
    <n v="217.2"/>
    <n v="169.6"/>
    <n v="165.4"/>
    <n v="208.1"/>
    <n v="165.8"/>
    <n v="167.3"/>
    <n v="164.6"/>
    <n v="119.1"/>
    <n v="188.9"/>
    <n v="174.2"/>
    <n v="181.9"/>
    <n v="172.4"/>
    <n v="2075.9"/>
    <n v="192.9"/>
    <n v="180.7"/>
    <n v="178.7"/>
    <n v="180.4"/>
    <n v="359.4"/>
    <n v="168"/>
    <n v="176.7"/>
    <n v="170.3"/>
    <n v="178.2"/>
    <n v="165.5"/>
    <n v="168"/>
    <n v="172.6"/>
    <n v="169.5"/>
    <n v="171"/>
    <n v="1024.0999999999999"/>
    <n v="173.6"/>
    <x v="113"/>
  </r>
  <r>
    <x v="1"/>
    <x v="9"/>
    <x v="5"/>
    <n v="157.5"/>
    <n v="223.4"/>
    <n v="172.8"/>
    <n v="166.4"/>
    <n v="188.6"/>
    <n v="174.1"/>
    <n v="211.5"/>
    <n v="163.6"/>
    <n v="121.4"/>
    <n v="183.5"/>
    <n v="159.1"/>
    <n v="186.3"/>
    <n v="179.3"/>
    <n v="2108.1999999999998"/>
    <n v="198.3"/>
    <n v="171.6"/>
    <n v="157.4"/>
    <n v="169.4"/>
    <n v="329"/>
    <n v="166.8"/>
    <n v="174.9"/>
    <n v="162.1"/>
    <n v="170.9"/>
    <n v="157.19999999999999"/>
    <n v="164.1"/>
    <n v="166.5"/>
    <n v="169.2"/>
    <n v="163.80000000000001"/>
    <n v="990"/>
    <n v="171.4"/>
    <x v="113"/>
  </r>
  <r>
    <x v="2"/>
    <x v="9"/>
    <x v="5"/>
    <n v="155"/>
    <n v="219.4"/>
    <n v="170.8"/>
    <n v="165.8"/>
    <n v="200.9"/>
    <n v="169.7"/>
    <n v="182.3"/>
    <n v="164.3"/>
    <n v="119.9"/>
    <n v="187.1"/>
    <n v="167.9"/>
    <n v="183.9"/>
    <n v="174.9"/>
    <n v="2087"/>
    <n v="194.3"/>
    <n v="177.1"/>
    <n v="169.9"/>
    <n v="176"/>
    <n v="347"/>
    <n v="166.8"/>
    <n v="176"/>
    <n v="166.4"/>
    <n v="175.4"/>
    <n v="161.1"/>
    <n v="165.8"/>
    <n v="169"/>
    <n v="169.4"/>
    <n v="167.5"/>
    <n v="1007.1"/>
    <n v="172.6"/>
    <x v="113"/>
  </r>
  <r>
    <x v="0"/>
    <x v="9"/>
    <x v="6"/>
    <n v="155.19999999999999"/>
    <n v="210.8"/>
    <n v="174.3"/>
    <n v="166.3"/>
    <n v="202.2"/>
    <n v="169.6"/>
    <n v="168.6"/>
    <n v="164.4"/>
    <n v="119.2"/>
    <n v="191.8"/>
    <n v="174.5"/>
    <n v="183.1"/>
    <n v="172.5"/>
    <n v="2080"/>
    <n v="193.2"/>
    <n v="182"/>
    <n v="180.3"/>
    <n v="181.7"/>
    <n v="362.3"/>
    <n v="168"/>
    <n v="179.6"/>
    <n v="171.3"/>
    <n v="178.8"/>
    <n v="166.3"/>
    <n v="168.6"/>
    <n v="174.7"/>
    <n v="169.7"/>
    <n v="171.8"/>
    <n v="1029.4000000000001"/>
    <n v="174.3"/>
    <x v="114"/>
  </r>
  <r>
    <x v="1"/>
    <x v="9"/>
    <x v="6"/>
    <n v="159.30000000000001"/>
    <n v="217.1"/>
    <n v="176.6"/>
    <n v="167.1"/>
    <n v="184.8"/>
    <n v="179.5"/>
    <n v="208.5"/>
    <n v="164"/>
    <n v="121.5"/>
    <n v="186.3"/>
    <n v="159.80000000000001"/>
    <n v="187.7"/>
    <n v="179.4"/>
    <n v="2112.1999999999998"/>
    <n v="198.6"/>
    <n v="172.7"/>
    <n v="158.69999999999999"/>
    <n v="170.6"/>
    <n v="331.4"/>
    <n v="167.8"/>
    <n v="179.5"/>
    <n v="163.1"/>
    <n v="171.7"/>
    <n v="157.4"/>
    <n v="164.6"/>
    <n v="169.1"/>
    <n v="169.8"/>
    <n v="164.7"/>
    <n v="995.7"/>
    <n v="172.3"/>
    <x v="114"/>
  </r>
  <r>
    <x v="2"/>
    <x v="9"/>
    <x v="6"/>
    <n v="156.5"/>
    <n v="213"/>
    <n v="175.2"/>
    <n v="166.6"/>
    <n v="195.8"/>
    <n v="174.2"/>
    <n v="182.1"/>
    <n v="164.3"/>
    <n v="120"/>
    <n v="190"/>
    <n v="168.4"/>
    <n v="185.2"/>
    <n v="175"/>
    <n v="2091.3000000000002"/>
    <n v="194.6"/>
    <n v="178.3"/>
    <n v="171.3"/>
    <n v="177.3"/>
    <n v="349.6"/>
    <n v="167.8"/>
    <n v="179.6"/>
    <n v="167.4"/>
    <n v="176.1"/>
    <n v="161.6"/>
    <n v="166.3"/>
    <n v="171.4"/>
    <n v="169.7"/>
    <n v="168.4"/>
    <n v="1012.5"/>
    <n v="173.4"/>
    <x v="114"/>
  </r>
  <r>
    <x v="0"/>
    <x v="9"/>
    <x v="7"/>
    <n v="159.5"/>
    <n v="204.1"/>
    <n v="168.3"/>
    <n v="167.9"/>
    <n v="198.1"/>
    <n v="169.2"/>
    <n v="173.1"/>
    <n v="167.1"/>
    <n v="120.2"/>
    <n v="195.6"/>
    <n v="174.8"/>
    <n v="184"/>
    <n v="173.9"/>
    <n v="2081.8999999999996"/>
    <n v="193.7"/>
    <n v="183.2"/>
    <n v="181.7"/>
    <n v="183"/>
    <n v="364.9"/>
    <n v="168"/>
    <n v="179.1"/>
    <n v="172.3"/>
    <n v="179.4"/>
    <n v="166.6"/>
    <n v="169.3"/>
    <n v="175.7"/>
    <n v="171.1"/>
    <n v="172.6"/>
    <n v="1034.4000000000001"/>
    <n v="175.3"/>
    <x v="115"/>
  </r>
  <r>
    <x v="1"/>
    <x v="9"/>
    <x v="7"/>
    <n v="162.1"/>
    <n v="210.9"/>
    <n v="170.6"/>
    <n v="168.4"/>
    <n v="182.5"/>
    <n v="177.1"/>
    <n v="213.1"/>
    <n v="167.3"/>
    <n v="122.2"/>
    <n v="189.7"/>
    <n v="160.5"/>
    <n v="188.9"/>
    <n v="180.4"/>
    <n v="2113.2999999999997"/>
    <n v="198.7"/>
    <n v="173.7"/>
    <n v="160"/>
    <n v="171.6"/>
    <n v="333.7"/>
    <n v="169"/>
    <n v="178.4"/>
    <n v="164.2"/>
    <n v="172.6"/>
    <n v="157.69999999999999"/>
    <n v="165.1"/>
    <n v="169.9"/>
    <n v="171.4"/>
    <n v="165.4"/>
    <n v="1000.8999999999999"/>
    <n v="173.1"/>
    <x v="115"/>
  </r>
  <r>
    <x v="2"/>
    <x v="9"/>
    <x v="7"/>
    <n v="160.30000000000001"/>
    <n v="206.5"/>
    <n v="169.2"/>
    <n v="168.1"/>
    <n v="192.4"/>
    <n v="172.9"/>
    <n v="186.7"/>
    <n v="167.2"/>
    <n v="120.9"/>
    <n v="193.6"/>
    <n v="168.8"/>
    <n v="186.3"/>
    <n v="176.3"/>
    <n v="2092.9"/>
    <n v="195"/>
    <n v="179.5"/>
    <n v="172.7"/>
    <n v="178.5"/>
    <n v="352.2"/>
    <n v="169"/>
    <n v="178.8"/>
    <n v="168.5"/>
    <n v="176.8"/>
    <n v="161.9"/>
    <n v="166.9"/>
    <n v="172.3"/>
    <n v="171.2"/>
    <n v="169.1"/>
    <n v="1017.6000000000001"/>
    <n v="174.3"/>
    <x v="115"/>
  </r>
  <r>
    <x v="0"/>
    <x v="9"/>
    <x v="8"/>
    <n v="162.9"/>
    <n v="206.7"/>
    <n v="169"/>
    <n v="169.5"/>
    <n v="194.1"/>
    <n v="164.1"/>
    <n v="176.9"/>
    <n v="169"/>
    <n v="120.8"/>
    <n v="199.1"/>
    <n v="175.4"/>
    <n v="184.8"/>
    <n v="175.5"/>
    <n v="2092.3000000000002"/>
    <n v="194.5"/>
    <n v="184.7"/>
    <n v="183.3"/>
    <n v="184.5"/>
    <n v="368"/>
    <n v="168"/>
    <n v="179.7"/>
    <n v="173.6"/>
    <n v="180.2"/>
    <n v="166.9"/>
    <n v="170"/>
    <n v="176.2"/>
    <n v="170.8"/>
    <n v="173.1"/>
    <n v="1037.6999999999998"/>
    <n v="176.4"/>
    <x v="116"/>
  </r>
  <r>
    <x v="1"/>
    <x v="9"/>
    <x v="8"/>
    <n v="164.9"/>
    <n v="213.7"/>
    <n v="170.9"/>
    <n v="170.1"/>
    <n v="179.3"/>
    <n v="167.5"/>
    <n v="220.8"/>
    <n v="169.2"/>
    <n v="123.1"/>
    <n v="193.6"/>
    <n v="161.1"/>
    <n v="190.4"/>
    <n v="181.8"/>
    <n v="2124.6"/>
    <n v="199.7"/>
    <n v="175"/>
    <n v="161.69999999999999"/>
    <n v="173"/>
    <n v="336.7"/>
    <n v="169.5"/>
    <n v="179.2"/>
    <n v="165"/>
    <n v="173.8"/>
    <n v="158.19999999999999"/>
    <n v="165.8"/>
    <n v="170.9"/>
    <n v="171.1"/>
    <n v="166.1"/>
    <n v="1004.8"/>
    <n v="174.1"/>
    <x v="116"/>
  </r>
  <r>
    <x v="2"/>
    <x v="9"/>
    <x v="8"/>
    <n v="163.5"/>
    <n v="209.2"/>
    <n v="169.7"/>
    <n v="169.7"/>
    <n v="188.7"/>
    <n v="165.7"/>
    <n v="191.8"/>
    <n v="169.1"/>
    <n v="121.6"/>
    <n v="197.3"/>
    <n v="169.4"/>
    <n v="187.4"/>
    <n v="177.8"/>
    <n v="2103.1"/>
    <n v="195.9"/>
    <n v="180.9"/>
    <n v="174.3"/>
    <n v="179.9"/>
    <n v="355.20000000000005"/>
    <n v="169.5"/>
    <n v="179.5"/>
    <n v="169.5"/>
    <n v="177.8"/>
    <n v="162.30000000000001"/>
    <n v="167.6"/>
    <n v="173.1"/>
    <n v="170.9"/>
    <n v="169.7"/>
    <n v="1021.2"/>
    <n v="175.3"/>
    <x v="116"/>
  </r>
  <r>
    <x v="0"/>
    <x v="9"/>
    <x v="9"/>
    <n v="164.7"/>
    <n v="208.8"/>
    <n v="170.3"/>
    <n v="170.9"/>
    <n v="191.6"/>
    <n v="162.19999999999999"/>
    <n v="184.8"/>
    <n v="169.7"/>
    <n v="121.1"/>
    <n v="201.6"/>
    <n v="175.8"/>
    <n v="185.6"/>
    <n v="177.4"/>
    <n v="2107.1"/>
    <n v="194.9"/>
    <n v="186.1"/>
    <n v="184.4"/>
    <n v="185.9"/>
    <n v="370.5"/>
    <n v="168"/>
    <n v="180.8"/>
    <n v="174.4"/>
    <n v="181.2"/>
    <n v="167.4"/>
    <n v="170.6"/>
    <n v="176.5"/>
    <n v="172"/>
    <n v="173.9"/>
    <n v="1042.0999999999999"/>
    <n v="177.9"/>
    <x v="117"/>
  </r>
  <r>
    <x v="1"/>
    <x v="9"/>
    <x v="9"/>
    <n v="166.4"/>
    <n v="214.9"/>
    <n v="171.9"/>
    <n v="171"/>
    <n v="177.7"/>
    <n v="165.7"/>
    <n v="228.6"/>
    <n v="169.9"/>
    <n v="123.4"/>
    <n v="196.4"/>
    <n v="161.6"/>
    <n v="191.5"/>
    <n v="183.3"/>
    <n v="2139"/>
    <n v="200.1"/>
    <n v="175.5"/>
    <n v="162.6"/>
    <n v="173.6"/>
    <n v="338.1"/>
    <n v="171.2"/>
    <n v="180"/>
    <n v="166"/>
    <n v="174.7"/>
    <n v="158.80000000000001"/>
    <n v="166.3"/>
    <n v="171.2"/>
    <n v="172.3"/>
    <n v="166.8"/>
    <n v="1009.3"/>
    <n v="175.3"/>
    <x v="117"/>
  </r>
  <r>
    <x v="2"/>
    <x v="9"/>
    <x v="9"/>
    <n v="165.2"/>
    <n v="210.9"/>
    <n v="170.9"/>
    <n v="170.9"/>
    <n v="186.5"/>
    <n v="163.80000000000001"/>
    <n v="199.7"/>
    <n v="169.8"/>
    <n v="121.9"/>
    <n v="199.9"/>
    <n v="169.9"/>
    <n v="188.3"/>
    <n v="179.6"/>
    <n v="2117.7000000000003"/>
    <n v="196.3"/>
    <n v="181.9"/>
    <n v="175.3"/>
    <n v="181"/>
    <n v="357.20000000000005"/>
    <n v="171.2"/>
    <n v="180.5"/>
    <n v="170.4"/>
    <n v="178.7"/>
    <n v="162.9"/>
    <n v="168.2"/>
    <n v="173.4"/>
    <n v="172.1"/>
    <n v="170.5"/>
    <n v="1025.7"/>
    <n v="176.7"/>
    <x v="117"/>
  </r>
  <r>
    <x v="0"/>
    <x v="9"/>
    <x v="11"/>
    <n v="166.9"/>
    <n v="207.2"/>
    <n v="180.2"/>
    <n v="172.3"/>
    <n v="194"/>
    <n v="159.1"/>
    <n v="171.6"/>
    <n v="170.2"/>
    <n v="121.5"/>
    <n v="204.8"/>
    <n v="176.4"/>
    <n v="186.9"/>
    <n v="176.6"/>
    <n v="2111.1"/>
    <n v="195.5"/>
    <n v="187.2"/>
    <n v="185.2"/>
    <n v="186.9"/>
    <n v="372.4"/>
    <n v="168"/>
    <n v="181.9"/>
    <n v="175.5"/>
    <n v="182.3"/>
    <n v="167.5"/>
    <n v="170.8"/>
    <n v="176.9"/>
    <n v="173.4"/>
    <n v="174.6"/>
    <n v="1046.3999999999999"/>
    <n v="177.8"/>
    <x v="118"/>
  </r>
  <r>
    <x v="1"/>
    <x v="9"/>
    <x v="11"/>
    <n v="168.4"/>
    <n v="213.4"/>
    <n v="183.2"/>
    <n v="172.3"/>
    <n v="180"/>
    <n v="162.6"/>
    <n v="205.5"/>
    <n v="171"/>
    <n v="123.4"/>
    <n v="198.8"/>
    <n v="162.1"/>
    <n v="192.4"/>
    <n v="181.3"/>
    <n v="2133.1"/>
    <n v="200.6"/>
    <n v="176.7"/>
    <n v="163.5"/>
    <n v="174.7"/>
    <n v="340.2"/>
    <n v="171.8"/>
    <n v="180.3"/>
    <n v="166.9"/>
    <n v="175.8"/>
    <n v="158.9"/>
    <n v="166.7"/>
    <n v="171.5"/>
    <n v="173.8"/>
    <n v="167.4"/>
    <n v="1013.5999999999999"/>
    <n v="174.1"/>
    <x v="118"/>
  </r>
  <r>
    <x v="2"/>
    <x v="9"/>
    <x v="11"/>
    <n v="167.4"/>
    <n v="209.4"/>
    <n v="181.4"/>
    <n v="172.3"/>
    <n v="188.9"/>
    <n v="160.69999999999999"/>
    <n v="183.1"/>
    <n v="170.5"/>
    <n v="122.1"/>
    <n v="202.8"/>
    <n v="170.4"/>
    <n v="189.5"/>
    <n v="178.3"/>
    <n v="2118.5"/>
    <n v="196.9"/>
    <n v="183.1"/>
    <n v="176.2"/>
    <n v="182.1"/>
    <n v="359.29999999999995"/>
    <n v="171.8"/>
    <n v="181.3"/>
    <n v="171.4"/>
    <n v="179.8"/>
    <n v="163"/>
    <n v="168.5"/>
    <n v="173.7"/>
    <n v="173.6"/>
    <n v="171.1"/>
    <n v="1030"/>
    <n v="176.5"/>
    <x v="118"/>
  </r>
  <r>
    <x v="0"/>
    <x v="9"/>
    <x v="12"/>
    <n v="168.8"/>
    <n v="206.9"/>
    <n v="189.1"/>
    <n v="173.4"/>
    <n v="193.9"/>
    <n v="156.69999999999999"/>
    <n v="150.19999999999999"/>
    <n v="170.5"/>
    <n v="121.2"/>
    <n v="207.5"/>
    <n v="176.8"/>
    <n v="187.7"/>
    <n v="174.4"/>
    <n v="2102.6999999999998"/>
    <n v="195.9"/>
    <n v="188.1"/>
    <n v="185.9"/>
    <n v="187.8"/>
    <n v="374"/>
    <n v="168"/>
    <n v="182.8"/>
    <n v="176.4"/>
    <n v="183.5"/>
    <n v="167.8"/>
    <n v="171.2"/>
    <n v="177.3"/>
    <n v="175.7"/>
    <n v="175.5"/>
    <n v="1051.9000000000001"/>
    <n v="177.1"/>
    <x v="119"/>
  </r>
  <r>
    <x v="1"/>
    <x v="9"/>
    <x v="12"/>
    <n v="170.2"/>
    <n v="212.9"/>
    <n v="191.9"/>
    <n v="173.9"/>
    <n v="179.1"/>
    <n v="159.5"/>
    <n v="178.7"/>
    <n v="171.3"/>
    <n v="123.1"/>
    <n v="200.5"/>
    <n v="162.80000000000001"/>
    <n v="193.3"/>
    <n v="178.6"/>
    <n v="2117.1999999999998"/>
    <n v="201.1"/>
    <n v="177.7"/>
    <n v="164.5"/>
    <n v="175.7"/>
    <n v="342.2"/>
    <n v="170.7"/>
    <n v="180.6"/>
    <n v="167.3"/>
    <n v="177.2"/>
    <n v="159.4"/>
    <n v="167.1"/>
    <n v="171.8"/>
    <n v="176"/>
    <n v="168.2"/>
    <n v="1018.8"/>
    <n v="174.1"/>
    <x v="119"/>
  </r>
  <r>
    <x v="2"/>
    <x v="9"/>
    <x v="12"/>
    <n v="169.2"/>
    <n v="209"/>
    <n v="190.2"/>
    <n v="173.6"/>
    <n v="188.5"/>
    <n v="158"/>
    <n v="159.9"/>
    <n v="170.8"/>
    <n v="121.8"/>
    <n v="205.2"/>
    <n v="171"/>
    <n v="190.3"/>
    <n v="175.9"/>
    <n v="2107.5"/>
    <n v="197.3"/>
    <n v="184"/>
    <n v="177"/>
    <n v="183"/>
    <n v="361"/>
    <n v="170.7"/>
    <n v="182"/>
    <n v="172.1"/>
    <n v="181.1"/>
    <n v="163.4"/>
    <n v="168.9"/>
    <n v="174.1"/>
    <n v="175.8"/>
    <n v="172"/>
    <n v="1035.4000000000001"/>
    <n v="175.7"/>
    <x v="119"/>
  </r>
  <r>
    <x v="0"/>
    <x v="10"/>
    <x v="0"/>
    <n v="174"/>
    <n v="208.3"/>
    <n v="192.9"/>
    <n v="174.3"/>
    <n v="192.6"/>
    <n v="156.30000000000001"/>
    <n v="142.9"/>
    <n v="170.7"/>
    <n v="120.3"/>
    <n v="210.5"/>
    <n v="176.9"/>
    <n v="188.5"/>
    <n v="175"/>
    <n v="2108.2000000000003"/>
    <n v="196.9"/>
    <n v="189"/>
    <n v="186.3"/>
    <n v="188.6"/>
    <n v="375.3"/>
    <n v="174"/>
    <n v="183.2"/>
    <n v="177.2"/>
    <n v="184.7"/>
    <n v="168.2"/>
    <n v="171.8"/>
    <n v="177.8"/>
    <n v="178.4"/>
    <n v="176.5"/>
    <n v="1058.0999999999999"/>
    <n v="177.8"/>
    <x v="120"/>
  </r>
  <r>
    <x v="1"/>
    <x v="10"/>
    <x v="0"/>
    <n v="173.3"/>
    <n v="215.2"/>
    <n v="197"/>
    <n v="175.2"/>
    <n v="178"/>
    <n v="160.5"/>
    <n v="175.3"/>
    <n v="171.2"/>
    <n v="122.7"/>
    <n v="204.3"/>
    <n v="163.69999999999999"/>
    <n v="194.3"/>
    <n v="179.5"/>
    <n v="2130.7000000000003"/>
    <n v="201.6"/>
    <n v="178.7"/>
    <n v="165.3"/>
    <n v="176.6"/>
    <n v="344"/>
    <n v="172.1"/>
    <n v="180.1"/>
    <n v="168"/>
    <n v="178.5"/>
    <n v="159.5"/>
    <n v="167.8"/>
    <n v="171.8"/>
    <n v="178.8"/>
    <n v="168.9"/>
    <n v="1024.3999999999999"/>
    <n v="174.9"/>
    <x v="120"/>
  </r>
  <r>
    <x v="2"/>
    <x v="10"/>
    <x v="0"/>
    <n v="173.8"/>
    <n v="210.7"/>
    <n v="194.5"/>
    <n v="174.6"/>
    <n v="187.2"/>
    <n v="158.30000000000001"/>
    <n v="153.9"/>
    <n v="170.9"/>
    <n v="121.1"/>
    <n v="208.4"/>
    <n v="171.4"/>
    <n v="191.2"/>
    <n v="176.7"/>
    <n v="2116"/>
    <n v="198.2"/>
    <n v="184.9"/>
    <n v="177.6"/>
    <n v="183.8"/>
    <n v="362.5"/>
    <n v="172.1"/>
    <n v="182"/>
    <n v="172.9"/>
    <n v="182.3"/>
    <n v="163.6"/>
    <n v="169.5"/>
    <n v="174.3"/>
    <n v="178.6"/>
    <n v="172.8"/>
    <n v="1041.2"/>
    <n v="176.5"/>
    <x v="120"/>
  </r>
  <r>
    <x v="0"/>
    <x v="10"/>
    <x v="1"/>
    <n v="174.2"/>
    <n v="205.2"/>
    <n v="173.9"/>
    <n v="177"/>
    <n v="183.4"/>
    <n v="167.2"/>
    <n v="140.9"/>
    <n v="170.4"/>
    <n v="119.1"/>
    <n v="212.1"/>
    <n v="177.6"/>
    <n v="189.9"/>
    <n v="174.8"/>
    <n v="2090.8999999999996"/>
    <n v="198.3"/>
    <n v="190"/>
    <n v="187"/>
    <n v="189.6"/>
    <n v="377"/>
    <n v="174"/>
    <n v="181.6"/>
    <n v="178.6"/>
    <n v="186.6"/>
    <n v="169"/>
    <n v="172.8"/>
    <n v="178.5"/>
    <n v="180.7"/>
    <n v="177.9"/>
    <n v="1066.2"/>
    <n v="178"/>
    <x v="121"/>
  </r>
  <r>
    <x v="1"/>
    <x v="10"/>
    <x v="1"/>
    <n v="174.7"/>
    <n v="212.2"/>
    <n v="177.2"/>
    <n v="177.9"/>
    <n v="172.2"/>
    <n v="172.1"/>
    <n v="175.8"/>
    <n v="172.2"/>
    <n v="121.9"/>
    <n v="204.8"/>
    <n v="164.9"/>
    <n v="196.6"/>
    <n v="180.7"/>
    <n v="2122.5"/>
    <n v="202.7"/>
    <n v="180.3"/>
    <n v="167"/>
    <n v="178.2"/>
    <n v="347.3"/>
    <n v="173.5"/>
    <n v="182.8"/>
    <n v="169.2"/>
    <n v="180.8"/>
    <n v="159.80000000000001"/>
    <n v="168.4"/>
    <n v="172.5"/>
    <n v="181.4"/>
    <n v="170"/>
    <n v="1032.1000000000001"/>
    <n v="176.3"/>
    <x v="121"/>
  </r>
  <r>
    <x v="2"/>
    <x v="10"/>
    <x v="1"/>
    <n v="174.4"/>
    <n v="207.7"/>
    <n v="175.2"/>
    <n v="177.3"/>
    <n v="179.3"/>
    <n v="169.5"/>
    <n v="152.69999999999999"/>
    <n v="171"/>
    <n v="120"/>
    <n v="209.7"/>
    <n v="172.3"/>
    <n v="193"/>
    <n v="177"/>
    <n v="2102.1"/>
    <n v="199.5"/>
    <n v="186.2"/>
    <n v="178.7"/>
    <n v="185.1"/>
    <n v="364.9"/>
    <n v="173.5"/>
    <n v="182.1"/>
    <n v="174.2"/>
    <n v="184.4"/>
    <n v="164.2"/>
    <n v="170.3"/>
    <n v="175"/>
    <n v="181"/>
    <n v="174.1"/>
    <n v="1049.0999999999999"/>
    <n v="177.2"/>
    <x v="121"/>
  </r>
  <r>
    <x v="0"/>
    <x v="10"/>
    <x v="2"/>
    <n v="174.3"/>
    <n v="205.2"/>
    <n v="173.9"/>
    <n v="177"/>
    <n v="183.3"/>
    <n v="167.2"/>
    <n v="140.9"/>
    <n v="170.5"/>
    <n v="119.1"/>
    <n v="212.1"/>
    <n v="177.6"/>
    <n v="189.9"/>
    <n v="174.8"/>
    <n v="2091"/>
    <n v="198.4"/>
    <n v="190"/>
    <n v="187"/>
    <n v="189.6"/>
    <n v="377"/>
    <n v="174"/>
    <n v="181.4"/>
    <n v="178.6"/>
    <n v="186.6"/>
    <n v="169"/>
    <n v="172.8"/>
    <n v="178.5"/>
    <n v="180.7"/>
    <n v="177.9"/>
    <n v="1066.2"/>
    <n v="178"/>
    <x v="122"/>
  </r>
  <r>
    <x v="1"/>
    <x v="10"/>
    <x v="2"/>
    <n v="174.7"/>
    <n v="212.2"/>
    <n v="177.2"/>
    <n v="177.9"/>
    <n v="172.2"/>
    <n v="172.1"/>
    <n v="175.9"/>
    <n v="172.2"/>
    <n v="121.9"/>
    <n v="204.8"/>
    <n v="164.9"/>
    <n v="196.6"/>
    <n v="180.8"/>
    <n v="2122.6"/>
    <n v="202.7"/>
    <n v="180.2"/>
    <n v="167"/>
    <n v="178.2"/>
    <n v="347.2"/>
    <n v="173.5"/>
    <n v="182.6"/>
    <n v="169.2"/>
    <n v="180.8"/>
    <n v="159.80000000000001"/>
    <n v="168.4"/>
    <n v="172.5"/>
    <n v="181.5"/>
    <n v="170"/>
    <n v="1032.2"/>
    <n v="176.3"/>
    <x v="122"/>
  </r>
  <r>
    <x v="2"/>
    <x v="10"/>
    <x v="2"/>
    <n v="174.4"/>
    <n v="207.7"/>
    <n v="175.2"/>
    <n v="177.3"/>
    <n v="179.2"/>
    <n v="169.5"/>
    <n v="152.80000000000001"/>
    <n v="171.1"/>
    <n v="120"/>
    <n v="209.7"/>
    <n v="172.3"/>
    <n v="193"/>
    <n v="177"/>
    <n v="2102.1999999999998"/>
    <n v="199.5"/>
    <n v="186.1"/>
    <n v="178.7"/>
    <n v="185.1"/>
    <n v="364.79999999999995"/>
    <n v="173.5"/>
    <n v="181.9"/>
    <n v="174.2"/>
    <n v="184.4"/>
    <n v="164.2"/>
    <n v="170.3"/>
    <n v="175"/>
    <n v="181"/>
    <n v="174.1"/>
    <n v="1049.0999999999999"/>
    <n v="177.2"/>
    <x v="122"/>
  </r>
  <r>
    <x v="0"/>
    <x v="10"/>
    <x v="3"/>
    <n v="173.3"/>
    <n v="206.9"/>
    <n v="167.9"/>
    <n v="178.2"/>
    <n v="178.5"/>
    <n v="173.7"/>
    <n v="142.80000000000001"/>
    <n v="172.8"/>
    <n v="120.4"/>
    <n v="215.5"/>
    <n v="178.2"/>
    <n v="190.5"/>
    <n v="175.5"/>
    <n v="2098.6999999999998"/>
    <n v="199.5"/>
    <n v="190.7"/>
    <n v="187.3"/>
    <n v="190.2"/>
    <n v="378"/>
    <n v="174"/>
    <n v="181.5"/>
    <n v="179.1"/>
    <n v="187.2"/>
    <n v="169.4"/>
    <n v="173.2"/>
    <n v="179.4"/>
    <n v="183.8"/>
    <n v="178.9"/>
    <n v="1072.0999999999999"/>
    <n v="178.8"/>
    <x v="123"/>
  </r>
  <r>
    <x v="1"/>
    <x v="10"/>
    <x v="3"/>
    <n v="174.8"/>
    <n v="213.7"/>
    <n v="172.4"/>
    <n v="178.8"/>
    <n v="168.7"/>
    <n v="179.2"/>
    <n v="179.9"/>
    <n v="174.7"/>
    <n v="123.1"/>
    <n v="207.8"/>
    <n v="165.5"/>
    <n v="197"/>
    <n v="182.1"/>
    <n v="2135.6000000000004"/>
    <n v="203.5"/>
    <n v="181"/>
    <n v="167.7"/>
    <n v="178.9"/>
    <n v="348.7"/>
    <n v="175.2"/>
    <n v="182.1"/>
    <n v="169.6"/>
    <n v="181.5"/>
    <n v="160.1"/>
    <n v="168.8"/>
    <n v="174.2"/>
    <n v="184.4"/>
    <n v="170.9"/>
    <n v="1038.6000000000001"/>
    <n v="177.4"/>
    <x v="123"/>
  </r>
  <r>
    <x v="2"/>
    <x v="10"/>
    <x v="3"/>
    <n v="173.8"/>
    <n v="209.3"/>
    <n v="169.6"/>
    <n v="178.4"/>
    <n v="174.9"/>
    <n v="176.3"/>
    <n v="155.4"/>
    <n v="173.4"/>
    <n v="121.3"/>
    <n v="212.9"/>
    <n v="172.9"/>
    <n v="193.5"/>
    <n v="177.9"/>
    <n v="2111.7000000000003"/>
    <n v="200.6"/>
    <n v="186.9"/>
    <n v="179.2"/>
    <n v="185.7"/>
    <n v="366.1"/>
    <n v="175.2"/>
    <n v="181.7"/>
    <n v="174.6"/>
    <n v="185"/>
    <n v="164.5"/>
    <n v="170.7"/>
    <n v="176.4"/>
    <n v="184"/>
    <n v="175"/>
    <n v="1055.1999999999998"/>
    <n v="178.1"/>
    <x v="123"/>
  </r>
  <r>
    <x v="0"/>
    <x v="10"/>
    <x v="4"/>
    <n v="173.2"/>
    <n v="211.5"/>
    <n v="171"/>
    <n v="179.6"/>
    <n v="173.3"/>
    <n v="169"/>
    <n v="148.69999999999999"/>
    <n v="174.9"/>
    <n v="121.9"/>
    <n v="221"/>
    <n v="178.7"/>
    <n v="191.1"/>
    <n v="176.8"/>
    <n v="2113.9000000000005"/>
    <n v="199.9"/>
    <n v="191.2"/>
    <n v="187.9"/>
    <n v="190.8"/>
    <n v="379.1"/>
    <n v="174"/>
    <n v="182.5"/>
    <n v="179.8"/>
    <n v="187.8"/>
    <n v="169.7"/>
    <n v="173.8"/>
    <n v="180.3"/>
    <n v="184.9"/>
    <n v="179.5"/>
    <n v="1076.3"/>
    <n v="179.8"/>
    <x v="124"/>
  </r>
  <r>
    <x v="1"/>
    <x v="10"/>
    <x v="4"/>
    <n v="174.7"/>
    <n v="219.4"/>
    <n v="176.7"/>
    <n v="179.4"/>
    <n v="164.4"/>
    <n v="175.8"/>
    <n v="185"/>
    <n v="176.9"/>
    <n v="124.2"/>
    <n v="211.9"/>
    <n v="165.9"/>
    <n v="197.7"/>
    <n v="183.1"/>
    <n v="2152"/>
    <n v="204.2"/>
    <n v="181.3"/>
    <n v="168.1"/>
    <n v="179.3"/>
    <n v="349.4"/>
    <n v="175.6"/>
    <n v="183.4"/>
    <n v="170.1"/>
    <n v="182.2"/>
    <n v="160.4"/>
    <n v="169.2"/>
    <n v="174.8"/>
    <n v="185.6"/>
    <n v="171.6"/>
    <n v="1042.2999999999997"/>
    <n v="178.2"/>
    <x v="124"/>
  </r>
  <r>
    <x v="2"/>
    <x v="10"/>
    <x v="4"/>
    <n v="173.7"/>
    <n v="214.3"/>
    <n v="173.2"/>
    <n v="179.5"/>
    <n v="170"/>
    <n v="172.2"/>
    <n v="161"/>
    <n v="175.6"/>
    <n v="122.7"/>
    <n v="218"/>
    <n v="173.4"/>
    <n v="194.2"/>
    <n v="179.1"/>
    <n v="2127.8000000000002"/>
    <n v="201"/>
    <n v="187.3"/>
    <n v="179.7"/>
    <n v="186.2"/>
    <n v="367"/>
    <n v="175.6"/>
    <n v="182.8"/>
    <n v="175.2"/>
    <n v="185.7"/>
    <n v="164.8"/>
    <n v="171.2"/>
    <n v="177.1"/>
    <n v="185.2"/>
    <n v="175.7"/>
    <n v="1059.2"/>
    <n v="179.1"/>
    <x v="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65699-2B78-7B4D-A329-D890540D8FD2}" name="PivotTable3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50:N63" firstHeaderRow="0" firstDataRow="1" firstDataCol="1" rowPageCount="2" colPageCount="1"/>
  <pivotFields count="34">
    <pivotField axis="axisPage" multipleItemSelectionAllowed="1" showAll="0">
      <items count="4">
        <item h="1" x="0"/>
        <item h="1" x="2"/>
        <item x="1"/>
        <item t="default"/>
      </items>
    </pivotField>
    <pivotField axis="axisPage" multipleItemSelectionAllowed="1" showAll="0">
      <items count="12">
        <item x="0"/>
        <item x="1"/>
        <item x="2"/>
        <item x="3"/>
        <item x="4"/>
        <item x="5"/>
        <item x="6"/>
        <item x="7"/>
        <item x="8"/>
        <item x="9"/>
        <item x="1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253">
        <item h="1" m="1" x="129"/>
        <item h="1" m="1" x="133"/>
        <item h="1" m="1" x="138"/>
        <item h="1" m="1" x="127"/>
        <item h="1" m="1" x="126"/>
        <item h="1" m="1" x="132"/>
        <item h="1" m="1" x="131"/>
        <item h="1" m="1" x="128"/>
        <item h="1" m="1" x="130"/>
        <item h="1" m="1" x="137"/>
        <item h="1" m="1" x="136"/>
        <item h="1" m="1" x="135"/>
        <item h="1" m="1" x="134"/>
        <item h="1" m="1" x="143"/>
        <item h="1" m="1" x="147"/>
        <item h="1" m="1" x="151"/>
        <item h="1" m="1" x="140"/>
        <item h="1" m="1" x="139"/>
        <item h="1" m="1" x="146"/>
        <item h="1" m="1" x="145"/>
        <item h="1" m="1" x="141"/>
        <item h="1" m="1" x="142"/>
        <item h="1" m="1" x="144"/>
        <item h="1" m="1" x="150"/>
        <item h="1" m="1" x="149"/>
        <item h="1" m="1" x="148"/>
        <item h="1" m="1" x="155"/>
        <item h="1" m="1" x="159"/>
        <item h="1" m="1" x="163"/>
        <item h="1" m="1" x="153"/>
        <item h="1" m="1" x="152"/>
        <item h="1" m="1" x="158"/>
        <item h="1" m="1" x="157"/>
        <item h="1" m="1" x="154"/>
        <item h="1" m="1" x="156"/>
        <item h="1" m="1" x="162"/>
        <item h="1" m="1" x="161"/>
        <item h="1" m="1" x="160"/>
        <item h="1" m="1" x="167"/>
        <item h="1" m="1" x="171"/>
        <item h="1" m="1" x="175"/>
        <item h="1" m="1" x="165"/>
        <item h="1" m="1" x="164"/>
        <item h="1" m="1" x="170"/>
        <item h="1" m="1" x="169"/>
        <item h="1" m="1" x="166"/>
        <item h="1" m="1" x="168"/>
        <item h="1" m="1" x="174"/>
        <item h="1" m="1" x="173"/>
        <item h="1" m="1" x="172"/>
        <item h="1" m="1" x="179"/>
        <item h="1" m="1" x="183"/>
        <item h="1" m="1" x="187"/>
        <item h="1" m="1" x="177"/>
        <item h="1" m="1" x="176"/>
        <item h="1" m="1" x="182"/>
        <item h="1" m="1" x="181"/>
        <item h="1" m="1" x="178"/>
        <item h="1" m="1" x="180"/>
        <item h="1" m="1" x="186"/>
        <item h="1" m="1" x="185"/>
        <item h="1" m="1" x="184"/>
        <item h="1" m="1" x="191"/>
        <item h="1" m="1" x="195"/>
        <item h="1" m="1" x="199"/>
        <item h="1" m="1" x="189"/>
        <item h="1" m="1" x="188"/>
        <item h="1" m="1" x="194"/>
        <item h="1" m="1" x="193"/>
        <item h="1" m="1" x="190"/>
        <item h="1" m="1" x="192"/>
        <item h="1" m="1" x="198"/>
        <item h="1" m="1" x="197"/>
        <item h="1" m="1" x="196"/>
        <item h="1" m="1" x="206"/>
        <item h="1" m="1" x="210"/>
        <item h="1" m="1" x="201"/>
        <item h="1" m="1" x="200"/>
        <item h="1" m="1" x="205"/>
        <item h="1" m="1" x="204"/>
        <item h="1" m="1" x="202"/>
        <item h="1" m="1" x="203"/>
        <item h="1" m="1" x="209"/>
        <item h="1" m="1" x="208"/>
        <item h="1" m="1" x="207"/>
        <item h="1" m="1" x="214"/>
        <item h="1" m="1" x="218"/>
        <item h="1" m="1" x="222"/>
        <item h="1" m="1" x="212"/>
        <item h="1" m="1" x="211"/>
        <item h="1" m="1" x="217"/>
        <item h="1" m="1" x="216"/>
        <item h="1" m="1" x="213"/>
        <item h="1" m="1" x="215"/>
        <item h="1" m="1" x="221"/>
        <item h="1" m="1" x="220"/>
        <item h="1" m="1" x="219"/>
        <item h="1" m="1" x="226"/>
        <item h="1" m="1" x="230"/>
        <item h="1" m="1" x="234"/>
        <item h="1" m="1" x="224"/>
        <item h="1" m="1" x="223"/>
        <item h="1" m="1" x="229"/>
        <item h="1" m="1" x="228"/>
        <item h="1" m="1" x="225"/>
        <item h="1" m="1" x="227"/>
        <item h="1" m="1" x="233"/>
        <item h="1" m="1" x="232"/>
        <item h="1" m="1" x="231"/>
        <item h="1" m="1" x="238"/>
        <item h="1" m="1" x="242"/>
        <item h="1" m="1" x="246"/>
        <item h="1" m="1" x="236"/>
        <item h="1" m="1" x="235"/>
        <item h="1" m="1" x="241"/>
        <item h="1" m="1" x="240"/>
        <item h="1" m="1" x="237"/>
        <item h="1" m="1" x="239"/>
        <item h="1" m="1" x="245"/>
        <item h="1" m="1" x="244"/>
        <item h="1" m="1" x="243"/>
        <item h="1" m="1" x="250"/>
        <item h="1" m="1" x="248"/>
        <item h="1" m="1" x="247"/>
        <item h="1" m="1" x="249"/>
        <item h="1" m="1" x="251"/>
        <item h="1" x="0"/>
        <item h="1" x="1"/>
        <item h="1" x="2"/>
        <item h="1" x="3"/>
        <item h="1" x="4"/>
        <item h="1" x="5"/>
        <item h="1" x="6"/>
        <item h="1" x="7"/>
        <item h="1" x="8"/>
        <item h="1" x="9"/>
        <item h="1" x="10"/>
        <item h="1" x="11"/>
        <item h="1" x="12"/>
        <item h="1" x="13"/>
        <item h="1" x="14"/>
        <item h="1" x="15"/>
        <item h="1" m="1" x="12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x="112"/>
        <item x="113"/>
        <item x="114"/>
        <item x="115"/>
        <item x="116"/>
        <item x="117"/>
        <item x="118"/>
        <item x="119"/>
        <item x="120"/>
        <item x="121"/>
        <item x="122"/>
        <item x="123"/>
        <item x="124"/>
        <item t="default"/>
      </items>
    </pivotField>
  </pivotFields>
  <rowFields count="1">
    <field x="33"/>
  </rowFields>
  <rowItems count="13">
    <i>
      <x v="239"/>
    </i>
    <i>
      <x v="240"/>
    </i>
    <i>
      <x v="241"/>
    </i>
    <i>
      <x v="242"/>
    </i>
    <i>
      <x v="243"/>
    </i>
    <i>
      <x v="244"/>
    </i>
    <i>
      <x v="245"/>
    </i>
    <i>
      <x v="246"/>
    </i>
    <i>
      <x v="247"/>
    </i>
    <i>
      <x v="248"/>
    </i>
    <i>
      <x v="249"/>
    </i>
    <i>
      <x v="250"/>
    </i>
    <i>
      <x v="251"/>
    </i>
  </rowItems>
  <colFields count="1">
    <field x="-2"/>
  </colFields>
  <colItems count="12">
    <i>
      <x/>
    </i>
    <i i="1">
      <x v="1"/>
    </i>
    <i i="2">
      <x v="2"/>
    </i>
    <i i="3">
      <x v="3"/>
    </i>
    <i i="4">
      <x v="4"/>
    </i>
    <i i="5">
      <x v="5"/>
    </i>
    <i i="6">
      <x v="6"/>
    </i>
    <i i="7">
      <x v="7"/>
    </i>
    <i i="8">
      <x v="8"/>
    </i>
    <i i="9">
      <x v="9"/>
    </i>
    <i i="10">
      <x v="10"/>
    </i>
    <i i="11">
      <x v="11"/>
    </i>
  </colItems>
  <pageFields count="2">
    <pageField fld="1" hier="-1"/>
    <pageField fld="0" hier="-1"/>
  </pageFields>
  <dataFields count="12">
    <dataField name="Sum of Cereals and products" fld="3" baseField="0" baseItem="0"/>
    <dataField name="Sum of Meat and fish" fld="4" baseField="0" baseItem="0"/>
    <dataField name="Sum of Egg" fld="5" baseField="0" baseItem="0"/>
    <dataField name="Sum of Milk and products" fld="6" baseField="0" baseItem="0"/>
    <dataField name="Sum of Spices" fld="12" baseField="0" baseItem="0"/>
    <dataField name="Sum of Oils and fats" fld="7" baseField="0" baseItem="0"/>
    <dataField name="Sum of Fruits" fld="8" baseField="0" baseItem="0"/>
    <dataField name="Sum of Vegetables" fld="9" baseField="0" baseItem="0"/>
    <dataField name="Sum of Pulses and products" fld="10" baseField="0" baseItem="0"/>
    <dataField name="Sum of Sugar and Confectionery" fld="11" baseField="0" baseItem="0"/>
    <dataField name="Sum of Non-alcoholic beverages" fld="13" baseField="0" baseItem="0"/>
    <dataField name="Sum of Prepared meals, snacks, sweets etc."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255214-EAB8-5843-B91E-2BC5A39202B9}"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H8" firstHeaderRow="0" firstDataRow="1" firstDataCol="1" rowPageCount="2" colPageCount="1"/>
  <pivotFields count="33">
    <pivotField axis="axisRow" showAll="0">
      <items count="4">
        <item x="0"/>
        <item x="2"/>
        <item x="1"/>
        <item t="default"/>
      </items>
    </pivotField>
    <pivotField axis="axisPage" multipleItemSelectionAllowed="1" showAll="0">
      <items count="12">
        <item h="1" x="0"/>
        <item h="1" x="1"/>
        <item h="1" x="2"/>
        <item h="1" x="3"/>
        <item h="1" x="4"/>
        <item h="1" x="5"/>
        <item h="1" x="6"/>
        <item h="1" x="7"/>
        <item h="1" x="8"/>
        <item h="1" x="9"/>
        <item x="10"/>
        <item t="default"/>
      </items>
    </pivotField>
    <pivotField axis="axisPage" multipleItemSelectionAllowed="1" showAll="0">
      <items count="15">
        <item h="1" x="0"/>
        <item h="1" x="1"/>
        <item h="1" x="2"/>
        <item h="1" x="3"/>
        <item x="4"/>
        <item h="1" x="5"/>
        <item h="1" x="6"/>
        <item h="1" x="7"/>
        <item h="1" x="8"/>
        <item h="1" x="9"/>
        <item h="1" x="11"/>
        <item h="1" x="12"/>
        <item h="1" x="13"/>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dataField="1" showAll="0"/>
    <pivotField showAll="0"/>
  </pivotFields>
  <rowFields count="1">
    <field x="0"/>
  </rowFields>
  <rowItems count="4">
    <i>
      <x/>
    </i>
    <i>
      <x v="1"/>
    </i>
    <i>
      <x v="2"/>
    </i>
    <i t="grand">
      <x/>
    </i>
  </rowItems>
  <colFields count="1">
    <field x="-2"/>
  </colFields>
  <colItems count="6">
    <i>
      <x/>
    </i>
    <i i="1">
      <x v="1"/>
    </i>
    <i i="2">
      <x v="2"/>
    </i>
    <i i="3">
      <x v="3"/>
    </i>
    <i i="4">
      <x v="4"/>
    </i>
    <i i="5">
      <x v="5"/>
    </i>
  </colItems>
  <pageFields count="2">
    <pageField fld="1" hier="-1"/>
    <pageField fld="2" hier="-1"/>
  </pageFields>
  <dataFields count="6">
    <dataField name="Sum of Sum food" fld="16" baseField="0" baseItem="0"/>
    <dataField name="Sum of Pan, tobacco and intoxicants" fld="17" baseField="0" baseItem="0"/>
    <dataField name="Sum of SUM CF" fld="21" baseField="0" baseItem="0"/>
    <dataField name="Sum of Housing" fld="22" baseField="0" baseItem="0"/>
    <dataField name="Sum of Fuel and light" fld="23" baseField="0" baseItem="0"/>
    <dataField name="Sum of MM" fld="31"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AE7B8-4A02-E047-B063-08C5C837B62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E24" firstHeaderRow="0" firstDataRow="1" firstDataCol="1" rowPageCount="1" colPageCount="1"/>
  <pivotFields count="34">
    <pivotField axis="axisPage" multipleItemSelectionAllowed="1" showAll="0">
      <items count="4">
        <item h="1" x="0"/>
        <item h="1" x="2"/>
        <item x="1"/>
        <item t="default"/>
      </items>
    </pivotField>
    <pivotField axis="axisRow" showAll="0">
      <items count="12">
        <item h="1" x="0"/>
        <item h="1" x="1"/>
        <item h="1" x="2"/>
        <item h="1"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8">
    <i>
      <x v="4"/>
    </i>
    <i>
      <x v="5"/>
    </i>
    <i>
      <x v="6"/>
    </i>
    <i>
      <x v="7"/>
    </i>
    <i>
      <x v="8"/>
    </i>
    <i>
      <x v="9"/>
    </i>
    <i>
      <x v="10"/>
    </i>
    <i t="grand">
      <x/>
    </i>
  </rowItems>
  <colFields count="1">
    <field x="-2"/>
  </colFields>
  <colItems count="3">
    <i>
      <x/>
    </i>
    <i i="1">
      <x v="1"/>
    </i>
    <i i="2">
      <x v="2"/>
    </i>
  </colItems>
  <pageFields count="1">
    <pageField fld="0" hier="-1"/>
  </pageFields>
  <dataFields count="3">
    <dataField name="Average of Health" fld="25" subtotal="average" baseField="0" baseItem="0"/>
    <dataField name="Average of Household goods and services" fld="24" subtotal="average" baseField="0" baseItem="0"/>
    <dataField name="Sum of Sum food" fld="16"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BAE7C-A72D-374A-9A68-8279C8F4A92B}" name="PivotTable3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M10:V17" firstHeaderRow="1" firstDataRow="3" firstDataCol="1" rowPageCount="1" colPageCount="1"/>
  <pivotFields count="34">
    <pivotField axis="axisCol" showAll="0">
      <items count="4">
        <item x="0"/>
        <item x="2"/>
        <item x="1"/>
        <item t="default"/>
      </items>
    </pivotField>
    <pivotField axis="axisRow" multipleItemSelectionAllowed="1" showAll="0">
      <items count="12">
        <item h="1" x="0"/>
        <item h="1" x="1"/>
        <item h="1" x="2"/>
        <item h="1" x="3"/>
        <item h="1" x="4"/>
        <item x="5"/>
        <item x="6"/>
        <item x="7"/>
        <item x="8"/>
        <item x="9"/>
        <item h="1" x="10"/>
        <item t="default"/>
      </items>
    </pivotField>
    <pivotField axis="axisPage" multipleItemSelectionAllowed="1" showAll="0">
      <items count="14">
        <item h="1" x="0"/>
        <item h="1" x="1"/>
        <item h="1" x="2"/>
        <item h="1" x="3"/>
        <item h="1" x="4"/>
        <item h="1" x="5"/>
        <item h="1" x="6"/>
        <item h="1" x="7"/>
        <item h="1" x="8"/>
        <item h="1" x="9"/>
        <item h="1" x="11"/>
        <item x="12"/>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multipleItemSelectionAllowed="1" showAll="0"/>
  </pivotFields>
  <rowFields count="1">
    <field x="1"/>
  </rowFields>
  <rowItems count="5">
    <i>
      <x v="5"/>
    </i>
    <i>
      <x v="6"/>
    </i>
    <i>
      <x v="7"/>
    </i>
    <i>
      <x v="8"/>
    </i>
    <i>
      <x v="9"/>
    </i>
  </rowItems>
  <colFields count="2">
    <field x="0"/>
    <field x="-2"/>
  </colFields>
  <colItems count="9">
    <i>
      <x/>
      <x/>
    </i>
    <i r="1" i="1">
      <x v="1"/>
    </i>
    <i r="1" i="2">
      <x v="2"/>
    </i>
    <i>
      <x v="1"/>
      <x/>
    </i>
    <i r="1" i="1">
      <x v="1"/>
    </i>
    <i r="1" i="2">
      <x v="2"/>
    </i>
    <i>
      <x v="2"/>
      <x/>
    </i>
    <i r="1" i="1">
      <x v="1"/>
    </i>
    <i r="1" i="2">
      <x v="2"/>
    </i>
  </colItems>
  <pageFields count="1">
    <pageField fld="2" hier="-1"/>
  </pageFields>
  <dataFields count="3">
    <dataField name="Sum of Housing" fld="22" baseField="0" baseItem="0"/>
    <dataField name="Sum of Health" fld="25" baseField="0" baseItem="0"/>
    <dataField name="Sum of Sum food" fld="16"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C5B92-95B1-2D4D-B64C-2B05BA777BAE}" name="PivotTable3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B33:AN46" firstHeaderRow="0" firstDataRow="1" firstDataCol="1" rowPageCount="2" colPageCount="1"/>
  <pivotFields count="34">
    <pivotField axis="axisPage" multipleItemSelectionAllowed="1" showAll="0">
      <items count="4">
        <item h="1" x="0"/>
        <item x="2"/>
        <item h="1" x="1"/>
        <item t="default"/>
      </items>
    </pivotField>
    <pivotField axis="axisPage" multipleItemSelectionAllowed="1" showAll="0">
      <items count="12">
        <item x="0"/>
        <item x="1"/>
        <item x="2"/>
        <item x="3"/>
        <item x="4"/>
        <item x="5"/>
        <item x="6"/>
        <item x="7"/>
        <item x="8"/>
        <item x="9"/>
        <item x="1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253">
        <item h="1" m="1" x="129"/>
        <item h="1" m="1" x="133"/>
        <item h="1" m="1" x="138"/>
        <item h="1" m="1" x="127"/>
        <item h="1" m="1" x="126"/>
        <item h="1" m="1" x="132"/>
        <item h="1" m="1" x="131"/>
        <item h="1" m="1" x="128"/>
        <item h="1" m="1" x="130"/>
        <item h="1" m="1" x="137"/>
        <item h="1" m="1" x="136"/>
        <item h="1" m="1" x="135"/>
        <item h="1" m="1" x="134"/>
        <item h="1" m="1" x="143"/>
        <item h="1" m="1" x="147"/>
        <item h="1" m="1" x="151"/>
        <item h="1" m="1" x="140"/>
        <item h="1" m="1" x="139"/>
        <item h="1" m="1" x="146"/>
        <item h="1" m="1" x="145"/>
        <item h="1" m="1" x="141"/>
        <item h="1" m="1" x="142"/>
        <item h="1" m="1" x="144"/>
        <item h="1" m="1" x="150"/>
        <item h="1" m="1" x="149"/>
        <item h="1" m="1" x="148"/>
        <item h="1" m="1" x="155"/>
        <item h="1" m="1" x="159"/>
        <item h="1" m="1" x="163"/>
        <item h="1" m="1" x="153"/>
        <item h="1" m="1" x="152"/>
        <item h="1" m="1" x="158"/>
        <item h="1" m="1" x="157"/>
        <item h="1" m="1" x="154"/>
        <item h="1" m="1" x="156"/>
        <item h="1" m="1" x="162"/>
        <item h="1" m="1" x="161"/>
        <item h="1" m="1" x="160"/>
        <item h="1" m="1" x="167"/>
        <item h="1" m="1" x="171"/>
        <item h="1" m="1" x="175"/>
        <item h="1" m="1" x="165"/>
        <item h="1" m="1" x="164"/>
        <item h="1" m="1" x="170"/>
        <item h="1" m="1" x="169"/>
        <item h="1" m="1" x="166"/>
        <item h="1" m="1" x="168"/>
        <item h="1" m="1" x="174"/>
        <item h="1" m="1" x="173"/>
        <item h="1" m="1" x="172"/>
        <item h="1" m="1" x="179"/>
        <item h="1" m="1" x="183"/>
        <item h="1" m="1" x="187"/>
        <item h="1" m="1" x="177"/>
        <item h="1" m="1" x="176"/>
        <item h="1" m="1" x="182"/>
        <item h="1" m="1" x="181"/>
        <item h="1" m="1" x="178"/>
        <item h="1" m="1" x="180"/>
        <item h="1" m="1" x="186"/>
        <item h="1" m="1" x="185"/>
        <item h="1" m="1" x="184"/>
        <item h="1" m="1" x="191"/>
        <item h="1" m="1" x="195"/>
        <item h="1" m="1" x="199"/>
        <item h="1" m="1" x="189"/>
        <item h="1" m="1" x="188"/>
        <item h="1" m="1" x="194"/>
        <item h="1" m="1" x="193"/>
        <item h="1" m="1" x="190"/>
        <item h="1" m="1" x="192"/>
        <item h="1" m="1" x="198"/>
        <item h="1" m="1" x="197"/>
        <item h="1" m="1" x="196"/>
        <item h="1" m="1" x="206"/>
        <item h="1" m="1" x="210"/>
        <item h="1" m="1" x="201"/>
        <item h="1" m="1" x="200"/>
        <item h="1" m="1" x="205"/>
        <item h="1" m="1" x="204"/>
        <item h="1" m="1" x="202"/>
        <item h="1" m="1" x="203"/>
        <item h="1" m="1" x="209"/>
        <item h="1" m="1" x="208"/>
        <item h="1" m="1" x="207"/>
        <item h="1" m="1" x="214"/>
        <item h="1" m="1" x="218"/>
        <item h="1" m="1" x="222"/>
        <item h="1" m="1" x="212"/>
        <item h="1" m="1" x="211"/>
        <item h="1" m="1" x="217"/>
        <item h="1" m="1" x="216"/>
        <item h="1" m="1" x="213"/>
        <item h="1" m="1" x="215"/>
        <item h="1" m="1" x="221"/>
        <item h="1" m="1" x="220"/>
        <item h="1" m="1" x="219"/>
        <item h="1" m="1" x="226"/>
        <item h="1" m="1" x="230"/>
        <item h="1" m="1" x="234"/>
        <item h="1" m="1" x="224"/>
        <item h="1" m="1" x="223"/>
        <item h="1" m="1" x="229"/>
        <item h="1" m="1" x="228"/>
        <item h="1" m="1" x="225"/>
        <item h="1" m="1" x="227"/>
        <item h="1" m="1" x="233"/>
        <item h="1" m="1" x="232"/>
        <item h="1" m="1" x="231"/>
        <item h="1" m="1" x="238"/>
        <item h="1" m="1" x="242"/>
        <item h="1" m="1" x="246"/>
        <item h="1" m="1" x="236"/>
        <item h="1" m="1" x="235"/>
        <item h="1" m="1" x="241"/>
        <item h="1" m="1" x="240"/>
        <item h="1" m="1" x="237"/>
        <item h="1" m="1" x="239"/>
        <item h="1" m="1" x="245"/>
        <item h="1" m="1" x="244"/>
        <item h="1" m="1" x="243"/>
        <item h="1" m="1" x="250"/>
        <item h="1" m="1" x="248"/>
        <item h="1" m="1" x="247"/>
        <item h="1" m="1" x="249"/>
        <item h="1" m="1" x="251"/>
        <item h="1" x="0"/>
        <item h="1" x="1"/>
        <item h="1" x="2"/>
        <item h="1" x="3"/>
        <item h="1" x="4"/>
        <item h="1" x="5"/>
        <item h="1" x="6"/>
        <item h="1" x="7"/>
        <item h="1" x="8"/>
        <item h="1" x="9"/>
        <item h="1" x="10"/>
        <item h="1" x="11"/>
        <item h="1" x="12"/>
        <item h="1" x="13"/>
        <item h="1" x="14"/>
        <item h="1" x="15"/>
        <item h="1" m="1" x="12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x="112"/>
        <item x="113"/>
        <item x="114"/>
        <item x="115"/>
        <item x="116"/>
        <item x="117"/>
        <item x="118"/>
        <item x="119"/>
        <item x="120"/>
        <item x="121"/>
        <item x="122"/>
        <item x="123"/>
        <item x="124"/>
        <item t="default"/>
      </items>
    </pivotField>
  </pivotFields>
  <rowFields count="1">
    <field x="33"/>
  </rowFields>
  <rowItems count="13">
    <i>
      <x v="239"/>
    </i>
    <i>
      <x v="240"/>
    </i>
    <i>
      <x v="241"/>
    </i>
    <i>
      <x v="242"/>
    </i>
    <i>
      <x v="243"/>
    </i>
    <i>
      <x v="244"/>
    </i>
    <i>
      <x v="245"/>
    </i>
    <i>
      <x v="246"/>
    </i>
    <i>
      <x v="247"/>
    </i>
    <i>
      <x v="248"/>
    </i>
    <i>
      <x v="249"/>
    </i>
    <i>
      <x v="250"/>
    </i>
    <i>
      <x v="251"/>
    </i>
  </rowItems>
  <colFields count="1">
    <field x="-2"/>
  </colFields>
  <colItems count="12">
    <i>
      <x/>
    </i>
    <i i="1">
      <x v="1"/>
    </i>
    <i i="2">
      <x v="2"/>
    </i>
    <i i="3">
      <x v="3"/>
    </i>
    <i i="4">
      <x v="4"/>
    </i>
    <i i="5">
      <x v="5"/>
    </i>
    <i i="6">
      <x v="6"/>
    </i>
    <i i="7">
      <x v="7"/>
    </i>
    <i i="8">
      <x v="8"/>
    </i>
    <i i="9">
      <x v="9"/>
    </i>
    <i i="10">
      <x v="10"/>
    </i>
    <i i="11">
      <x v="11"/>
    </i>
  </colItems>
  <pageFields count="2">
    <pageField fld="1" hier="-1"/>
    <pageField fld="0" hier="-1"/>
  </pageFields>
  <dataFields count="12">
    <dataField name="Sum of Cereals and products" fld="3" baseField="0" baseItem="0"/>
    <dataField name="Sum of Meat and fish" fld="4" baseField="0" baseItem="0"/>
    <dataField name="Sum of Egg" fld="5" baseField="0" baseItem="0"/>
    <dataField name="Sum of Milk and products" fld="6" baseField="0" baseItem="0"/>
    <dataField name="Sum of Spices" fld="12" baseField="0" baseItem="0"/>
    <dataField name="Sum of Oils and fats" fld="7" baseField="0" baseItem="0"/>
    <dataField name="Sum of Fruits" fld="8" baseField="0" baseItem="0"/>
    <dataField name="Sum of Vegetables" fld="9" baseField="0" baseItem="0"/>
    <dataField name="Sum of Pulses and products" fld="10" baseField="0" baseItem="0"/>
    <dataField name="Sum of Sugar and Confectionery" fld="11" baseField="0" baseItem="0"/>
    <dataField name="Sum of Non-alcoholic beverages" fld="13" baseField="0" baseItem="0"/>
    <dataField name="Sum of Prepared meals, snacks, sweets etc."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28859C-9B73-0647-97C7-2BD7A7033374}"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0:C62" firstHeaderRow="1" firstDataRow="1" firstDataCol="1" rowPageCount="1" colPageCount="1"/>
  <pivotFields count="33">
    <pivotField showAll="0"/>
    <pivotField axis="axisRow" multipleItemSelectionAllowed="1" showAll="0">
      <items count="12">
        <item x="0"/>
        <item x="1"/>
        <item x="2"/>
        <item x="3"/>
        <item x="4"/>
        <item x="5"/>
        <item x="6"/>
        <item x="7"/>
        <item x="8"/>
        <item x="9"/>
        <item x="10"/>
        <item t="default"/>
      </items>
    </pivotField>
    <pivotField axis="axisPage" multipleItemSelectionAllowed="1" showAll="0">
      <items count="15">
        <item h="1" x="0"/>
        <item h="1" x="1"/>
        <item x="2"/>
        <item h="1" x="3"/>
        <item h="1" x="4"/>
        <item h="1" x="5"/>
        <item h="1" x="6"/>
        <item h="1" x="7"/>
        <item h="1" x="8"/>
        <item h="1" x="9"/>
        <item h="1" x="11"/>
        <item h="1" x="12"/>
        <item h="1" x="13"/>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2">
    <i>
      <x/>
    </i>
    <i>
      <x v="1"/>
    </i>
    <i>
      <x v="2"/>
    </i>
    <i>
      <x v="3"/>
    </i>
    <i>
      <x v="4"/>
    </i>
    <i>
      <x v="5"/>
    </i>
    <i>
      <x v="6"/>
    </i>
    <i>
      <x v="7"/>
    </i>
    <i>
      <x v="8"/>
    </i>
    <i>
      <x v="9"/>
    </i>
    <i>
      <x v="10"/>
    </i>
    <i t="grand">
      <x/>
    </i>
  </rowItems>
  <colItems count="1">
    <i/>
  </colItems>
  <pageFields count="1">
    <pageField fld="2" hier="-1"/>
  </pageFields>
  <dataFields count="1">
    <dataField name="Average of General index" fld="32"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AD9787-8BE4-0B42-B9A5-1400CCA705C9}"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5:H37" firstHeaderRow="0" firstDataRow="1" firstDataCol="1" rowPageCount="2" colPageCount="1"/>
  <pivotFields count="33">
    <pivotField axis="axisRow" showAll="0">
      <items count="4">
        <item h="1" x="0"/>
        <item x="2"/>
        <item h="1" x="1"/>
        <item t="default"/>
      </items>
    </pivotField>
    <pivotField axis="axisPage" multipleItemSelectionAllowed="1" showAll="0">
      <items count="12">
        <item h="1" x="0"/>
        <item h="1" x="1"/>
        <item h="1" x="2"/>
        <item h="1" x="3"/>
        <item x="4"/>
        <item h="1" x="5"/>
        <item h="1" x="6"/>
        <item h="1" x="7"/>
        <item h="1" x="8"/>
        <item h="1" x="9"/>
        <item h="1" x="10"/>
        <item t="default"/>
      </items>
    </pivotField>
    <pivotField axis="axisPage" multipleItemSelectionAllowed="1" showAll="0">
      <items count="15">
        <item x="0"/>
        <item x="1"/>
        <item x="2"/>
        <item h="1" x="3"/>
        <item h="1" x="4"/>
        <item h="1" x="5"/>
        <item h="1" x="6"/>
        <item h="1" x="7"/>
        <item h="1" x="8"/>
        <item h="1" x="9"/>
        <item h="1" x="11"/>
        <item h="1" x="12"/>
        <item h="1" x="13"/>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dataField="1" showAll="0"/>
    <pivotField showAll="0"/>
    <pivotField dataField="1" showAll="0"/>
    <pivotField dataField="1" showAll="0"/>
    <pivotField showAll="0"/>
    <pivotField showAll="0"/>
    <pivotField showAll="0"/>
    <pivotField showAll="0"/>
    <pivotField showAll="0"/>
    <pivotField showAll="0"/>
    <pivotField dataField="1" showAll="0"/>
    <pivotField showAll="0"/>
    <pivotField showAll="0"/>
  </pivotFields>
  <rowFields count="1">
    <field x="0"/>
  </rowFields>
  <rowItems count="2">
    <i>
      <x v="1"/>
    </i>
    <i t="grand">
      <x/>
    </i>
  </rowItems>
  <colFields count="1">
    <field x="-2"/>
  </colFields>
  <colItems count="6">
    <i>
      <x/>
    </i>
    <i i="1">
      <x v="1"/>
    </i>
    <i i="2">
      <x v="2"/>
    </i>
    <i i="3">
      <x v="3"/>
    </i>
    <i i="4">
      <x v="4"/>
    </i>
    <i i="5">
      <x v="5"/>
    </i>
  </colItems>
  <pageFields count="2">
    <pageField fld="1" hier="-1"/>
    <pageField fld="2" hier="-1"/>
  </pageFields>
  <dataFields count="6">
    <dataField name="Average of Food and beverages" fld="15" subtotal="average" baseField="0" baseItem="0"/>
    <dataField name="Average of Pan, tobacco and intoxicants" fld="17" subtotal="average" baseField="0" baseItem="0"/>
    <dataField name="Average of Clothing and footwear" fld="20" subtotal="average" baseField="0" baseItem="0"/>
    <dataField name="Average of Housing" fld="22" subtotal="average" baseField="0" baseItem="0"/>
    <dataField name="Average of Fuel and light" fld="23" subtotal="average" baseField="0" baseItem="0"/>
    <dataField name="Average of Miscellaneous" fld="30" subtotal="average"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49E3FF-8E30-F54A-B762-582B4095FC2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H22" firstHeaderRow="0" firstDataRow="1" firstDataCol="1" rowPageCount="2" colPageCount="1"/>
  <pivotFields count="33">
    <pivotField axis="axisRow" showAll="0">
      <items count="4">
        <item h="1" x="0"/>
        <item x="2"/>
        <item h="1" x="1"/>
        <item t="default"/>
      </items>
    </pivotField>
    <pivotField axis="axisPage" multipleItemSelectionAllowed="1" showAll="0">
      <items count="12">
        <item h="1" x="0"/>
        <item h="1" x="1"/>
        <item h="1" x="2"/>
        <item h="1" x="3"/>
        <item h="1" x="4"/>
        <item h="1" x="5"/>
        <item h="1" x="6"/>
        <item h="1" x="7"/>
        <item h="1" x="8"/>
        <item h="1" x="9"/>
        <item x="10"/>
        <item t="default"/>
      </items>
    </pivotField>
    <pivotField axis="axisPage" showAll="0">
      <items count="15">
        <item x="0"/>
        <item x="1"/>
        <item x="2"/>
        <item x="3"/>
        <item x="4"/>
        <item x="5"/>
        <item x="6"/>
        <item x="7"/>
        <item x="8"/>
        <item x="9"/>
        <item x="11"/>
        <item x="12"/>
        <item x="13"/>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dataField="1" showAll="0"/>
    <pivotField showAll="0"/>
    <pivotField dataField="1" showAll="0"/>
    <pivotField dataField="1" showAll="0"/>
    <pivotField showAll="0"/>
    <pivotField showAll="0"/>
    <pivotField showAll="0"/>
    <pivotField showAll="0"/>
    <pivotField showAll="0"/>
    <pivotField showAll="0"/>
    <pivotField dataField="1" showAll="0"/>
    <pivotField showAll="0"/>
    <pivotField showAll="0"/>
  </pivotFields>
  <rowFields count="1">
    <field x="0"/>
  </rowFields>
  <rowItems count="2">
    <i>
      <x v="1"/>
    </i>
    <i t="grand">
      <x/>
    </i>
  </rowItems>
  <colFields count="1">
    <field x="-2"/>
  </colFields>
  <colItems count="6">
    <i>
      <x/>
    </i>
    <i i="1">
      <x v="1"/>
    </i>
    <i i="2">
      <x v="2"/>
    </i>
    <i i="3">
      <x v="3"/>
    </i>
    <i i="4">
      <x v="4"/>
    </i>
    <i i="5">
      <x v="5"/>
    </i>
  </colItems>
  <pageFields count="2">
    <pageField fld="1" hier="-1"/>
    <pageField fld="2" hier="-1"/>
  </pageFields>
  <dataFields count="6">
    <dataField name="Average of Food and beverages" fld="15" subtotal="average" baseField="0" baseItem="0"/>
    <dataField name="Average of Pan, tobacco and intoxicants" fld="17" subtotal="average" baseField="0" baseItem="0"/>
    <dataField name="Average of Clothing and footwear" fld="20" subtotal="average" baseField="0" baseItem="0"/>
    <dataField name="Average of Housing" fld="22" subtotal="average" baseField="0" baseItem="0"/>
    <dataField name="Average of Fuel and light" fld="23" subtotal="average" baseField="0" baseItem="0"/>
    <dataField name="Average of Miscellaneous" fld="30" subtotal="average"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197F71-1404-B249-91E1-1E13920A9F9C}" name="PivotTable3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N48:Q57" firstHeaderRow="1" firstDataRow="2" firstDataCol="1" rowPageCount="1" colPageCount="1"/>
  <pivotFields count="33">
    <pivotField axis="axisCol" showAll="0">
      <items count="4">
        <item x="0"/>
        <item x="2"/>
        <item x="1"/>
        <item t="default"/>
      </items>
    </pivotField>
    <pivotField axis="axisRow" multipleItemSelectionAllowed="1" showAll="0">
      <items count="12">
        <item h="1" x="0"/>
        <item h="1" x="1"/>
        <item h="1" x="2"/>
        <item x="3"/>
        <item x="4"/>
        <item x="5"/>
        <item x="6"/>
        <item x="7"/>
        <item x="8"/>
        <item x="9"/>
        <item x="10"/>
        <item t="default"/>
      </items>
    </pivotField>
    <pivotField axis="axisPage" multipleItemSelectionAllowed="1" showAll="0">
      <items count="15">
        <item h="1" x="0"/>
        <item h="1" x="1"/>
        <item x="2"/>
        <item h="1" x="3"/>
        <item h="1" x="4"/>
        <item h="1" x="5"/>
        <item h="1" x="6"/>
        <item h="1" x="7"/>
        <item h="1" x="8"/>
        <item h="1" x="9"/>
        <item h="1" x="11"/>
        <item h="1" x="12"/>
        <item h="1" x="13"/>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8">
    <i>
      <x v="3"/>
    </i>
    <i>
      <x v="4"/>
    </i>
    <i>
      <x v="5"/>
    </i>
    <i>
      <x v="6"/>
    </i>
    <i>
      <x v="7"/>
    </i>
    <i>
      <x v="8"/>
    </i>
    <i>
      <x v="9"/>
    </i>
    <i>
      <x v="10"/>
    </i>
  </rowItems>
  <colFields count="1">
    <field x="0"/>
  </colFields>
  <colItems count="3">
    <i>
      <x/>
    </i>
    <i>
      <x v="1"/>
    </i>
    <i>
      <x v="2"/>
    </i>
  </colItems>
  <pageFields count="1">
    <pageField fld="2" hier="-1"/>
  </pageFields>
  <dataFields count="1">
    <dataField name="Average of General index" fld="32" subtotal="average"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995FF7-8F0A-8D4C-955C-7A7A44B49632}"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L5:M18" firstHeaderRow="1" firstDataRow="1" firstDataCol="1" rowPageCount="2" colPageCount="1"/>
  <pivotFields count="34">
    <pivotField axis="axisPage" multipleItemSelectionAllowed="1" showAll="0">
      <items count="4">
        <item h="1" x="0"/>
        <item x="2"/>
        <item h="1" x="1"/>
        <item t="default"/>
      </items>
    </pivotField>
    <pivotField axis="axisPage" multipleItemSelectionAllowe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253">
        <item h="1" m="1" x="129"/>
        <item h="1" m="1" x="133"/>
        <item h="1" m="1" x="138"/>
        <item h="1" m="1" x="127"/>
        <item h="1" m="1" x="126"/>
        <item h="1" m="1" x="132"/>
        <item h="1" m="1" x="131"/>
        <item h="1" m="1" x="128"/>
        <item h="1" m="1" x="130"/>
        <item h="1" m="1" x="137"/>
        <item h="1" m="1" x="136"/>
        <item h="1" m="1" x="135"/>
        <item h="1" m="1" x="134"/>
        <item h="1" m="1" x="143"/>
        <item h="1" m="1" x="147"/>
        <item h="1" m="1" x="151"/>
        <item h="1" m="1" x="140"/>
        <item h="1" m="1" x="139"/>
        <item h="1" m="1" x="146"/>
        <item h="1" m="1" x="145"/>
        <item h="1" m="1" x="141"/>
        <item h="1" m="1" x="142"/>
        <item h="1" m="1" x="144"/>
        <item h="1" m="1" x="150"/>
        <item h="1" m="1" x="149"/>
        <item h="1" m="1" x="148"/>
        <item h="1" m="1" x="155"/>
        <item h="1" m="1" x="159"/>
        <item h="1" m="1" x="163"/>
        <item h="1" m="1" x="153"/>
        <item h="1" m="1" x="152"/>
        <item h="1" m="1" x="158"/>
        <item h="1" m="1" x="157"/>
        <item h="1" m="1" x="154"/>
        <item h="1" m="1" x="156"/>
        <item h="1" m="1" x="162"/>
        <item h="1" m="1" x="161"/>
        <item h="1" m="1" x="160"/>
        <item h="1" m="1" x="167"/>
        <item h="1" m="1" x="171"/>
        <item h="1" m="1" x="175"/>
        <item h="1" m="1" x="165"/>
        <item h="1" m="1" x="164"/>
        <item h="1" m="1" x="170"/>
        <item h="1" m="1" x="169"/>
        <item h="1" m="1" x="166"/>
        <item h="1" m="1" x="168"/>
        <item h="1" m="1" x="174"/>
        <item h="1" m="1" x="173"/>
        <item h="1" m="1" x="172"/>
        <item h="1" m="1" x="179"/>
        <item h="1" m="1" x="183"/>
        <item h="1" m="1" x="187"/>
        <item h="1" m="1" x="177"/>
        <item h="1" m="1" x="176"/>
        <item h="1" m="1" x="182"/>
        <item h="1" m="1" x="181"/>
        <item h="1" m="1" x="178"/>
        <item h="1" m="1" x="180"/>
        <item h="1" m="1" x="186"/>
        <item h="1" m="1" x="185"/>
        <item h="1" m="1" x="184"/>
        <item h="1" m="1" x="191"/>
        <item h="1" m="1" x="195"/>
        <item h="1" m="1" x="199"/>
        <item h="1" m="1" x="189"/>
        <item h="1" m="1" x="188"/>
        <item h="1" m="1" x="194"/>
        <item h="1" m="1" x="193"/>
        <item h="1" m="1" x="190"/>
        <item h="1" m="1" x="192"/>
        <item h="1" m="1" x="198"/>
        <item h="1" m="1" x="197"/>
        <item h="1" m="1" x="196"/>
        <item h="1" m="1" x="206"/>
        <item h="1" m="1" x="210"/>
        <item h="1" m="1" x="201"/>
        <item h="1" m="1" x="200"/>
        <item h="1" m="1" x="205"/>
        <item h="1" m="1" x="204"/>
        <item h="1" m="1" x="202"/>
        <item h="1" m="1" x="203"/>
        <item h="1" m="1" x="209"/>
        <item h="1" m="1" x="208"/>
        <item h="1" m="1" x="207"/>
        <item h="1" m="1" x="214"/>
        <item h="1" m="1" x="218"/>
        <item h="1" m="1" x="222"/>
        <item h="1" m="1" x="212"/>
        <item h="1" m="1" x="211"/>
        <item h="1" m="1" x="217"/>
        <item h="1" m="1" x="216"/>
        <item h="1" m="1" x="213"/>
        <item h="1" m="1" x="215"/>
        <item h="1" m="1" x="221"/>
        <item h="1" m="1" x="220"/>
        <item h="1" m="1" x="219"/>
        <item h="1" m="1" x="226"/>
        <item h="1" m="1" x="230"/>
        <item h="1" m="1" x="234"/>
        <item h="1" m="1" x="224"/>
        <item h="1" m="1" x="223"/>
        <item h="1" m="1" x="229"/>
        <item h="1" m="1" x="228"/>
        <item h="1" m="1" x="225"/>
        <item h="1" m="1" x="227"/>
        <item h="1" m="1" x="233"/>
        <item h="1" m="1" x="232"/>
        <item h="1" m="1" x="231"/>
        <item h="1" m="1" x="238"/>
        <item h="1" m="1" x="242"/>
        <item h="1" m="1" x="246"/>
        <item h="1" m="1" x="236"/>
        <item h="1" m="1" x="235"/>
        <item h="1" m="1" x="241"/>
        <item h="1" m="1" x="240"/>
        <item h="1" m="1" x="237"/>
        <item h="1" m="1" x="239"/>
        <item h="1" m="1" x="245"/>
        <item h="1" m="1" x="244"/>
        <item h="1" m="1" x="243"/>
        <item h="1" m="1" x="250"/>
        <item h="1" m="1" x="248"/>
        <item h="1" m="1" x="247"/>
        <item h="1" m="1" x="249"/>
        <item h="1" m="1" x="251"/>
        <item h="1" x="0"/>
        <item h="1" x="1"/>
        <item h="1" x="2"/>
        <item h="1" x="3"/>
        <item h="1" x="4"/>
        <item h="1" x="5"/>
        <item h="1" x="6"/>
        <item h="1" x="7"/>
        <item h="1" x="8"/>
        <item h="1" x="9"/>
        <item h="1" x="10"/>
        <item h="1" x="11"/>
        <item h="1" x="12"/>
        <item h="1" x="13"/>
        <item h="1" x="14"/>
        <item h="1" x="15"/>
        <item h="1" m="1" x="12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x="112"/>
        <item x="113"/>
        <item x="114"/>
        <item x="115"/>
        <item x="116"/>
        <item x="117"/>
        <item x="118"/>
        <item x="119"/>
        <item x="120"/>
        <item x="121"/>
        <item x="122"/>
        <item x="123"/>
        <item x="124"/>
        <item t="default"/>
      </items>
    </pivotField>
  </pivotFields>
  <rowFields count="1">
    <field x="33"/>
  </rowFields>
  <rowItems count="13">
    <i>
      <x v="239"/>
    </i>
    <i>
      <x v="240"/>
    </i>
    <i>
      <x v="241"/>
    </i>
    <i>
      <x v="242"/>
    </i>
    <i>
      <x v="243"/>
    </i>
    <i>
      <x v="244"/>
    </i>
    <i>
      <x v="245"/>
    </i>
    <i>
      <x v="246"/>
    </i>
    <i>
      <x v="247"/>
    </i>
    <i>
      <x v="248"/>
    </i>
    <i>
      <x v="249"/>
    </i>
    <i>
      <x v="250"/>
    </i>
    <i>
      <x v="251"/>
    </i>
  </rowItems>
  <colItems count="1">
    <i/>
  </colItems>
  <pageFields count="2">
    <pageField fld="1" hier="-1"/>
    <pageField fld="0" hier="-1"/>
  </pageFields>
  <dataFields count="1">
    <dataField name="Sum of Food and beverag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C8E0D69-405B-934B-949B-ADD0F2C04A59}"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45C6BD-269D-F141-B77B-683B860E108E}" name="All_India_Index_Upto_April23__1" displayName="All_India_Index_Upto_April23__1" ref="A1:AD374" tableType="queryTable" totalsRowShown="0">
  <autoFilter ref="A1:AD374" xr:uid="{B645C6BD-269D-F141-B77B-683B860E108E}"/>
  <tableColumns count="30">
    <tableColumn id="1" xr3:uid="{B8C6AE3B-4DEE-EC4B-A4D3-D45E7FDE1DA9}" uniqueName="1" name="Column1" queryTableFieldId="1" dataDxfId="36"/>
    <tableColumn id="2" xr3:uid="{6104E62E-8B07-8D4C-89DB-01D86DEA5743}" uniqueName="2" name="Column2" queryTableFieldId="2" dataDxfId="35"/>
    <tableColumn id="3" xr3:uid="{DA6E3A53-6C37-8642-AC20-B23FF8067C0D}" uniqueName="3" name="Column3" queryTableFieldId="3" dataDxfId="34"/>
    <tableColumn id="4" xr3:uid="{30662D51-6ED4-F844-91FE-BBC6555F6479}" uniqueName="4" name="Column4" queryTableFieldId="4" dataDxfId="33"/>
    <tableColumn id="5" xr3:uid="{3DF041C4-1D48-F141-96C0-9713518BD317}" uniqueName="5" name="Column5" queryTableFieldId="5" dataDxfId="32"/>
    <tableColumn id="6" xr3:uid="{75F88C93-5E4D-EA40-BE29-F591511ADD53}" uniqueName="6" name="Column6" queryTableFieldId="6" dataDxfId="31"/>
    <tableColumn id="7" xr3:uid="{207EB313-3FF7-3A4C-BC39-F80C17546FA2}" uniqueName="7" name="Column7" queryTableFieldId="7" dataDxfId="30"/>
    <tableColumn id="8" xr3:uid="{432D0079-15C6-3846-A565-B82729FB1E6F}" uniqueName="8" name="Column8" queryTableFieldId="8" dataDxfId="29"/>
    <tableColumn id="9" xr3:uid="{AE049487-9F7F-CD49-8A10-1D6B8F899195}" uniqueName="9" name="Column9" queryTableFieldId="9" dataDxfId="28"/>
    <tableColumn id="10" xr3:uid="{D6EA2C19-0E85-9142-8C58-5450DBFA710C}" uniqueName="10" name="Column10" queryTableFieldId="10" dataDxfId="27"/>
    <tableColumn id="11" xr3:uid="{A643DE8B-C32E-3F44-AD81-4BD25406EF12}" uniqueName="11" name="Column11" queryTableFieldId="11" dataDxfId="26"/>
    <tableColumn id="12" xr3:uid="{06AEFC9F-68ED-F54F-AD33-241AD28FC73C}" uniqueName="12" name="Column12" queryTableFieldId="12" dataDxfId="25"/>
    <tableColumn id="13" xr3:uid="{1F84B046-99FF-B547-B0F5-9AE2970379DF}" uniqueName="13" name="Column13" queryTableFieldId="13" dataDxfId="24"/>
    <tableColumn id="14" xr3:uid="{FB71CDBF-F88E-9E48-B73A-8BBA9F71943A}" uniqueName="14" name="Column14" queryTableFieldId="14" dataDxfId="23"/>
    <tableColumn id="15" xr3:uid="{A155AB43-28B2-8344-8C0A-1C1DDA5D4936}" uniqueName="15" name="Column15" queryTableFieldId="15" dataDxfId="22"/>
    <tableColumn id="16" xr3:uid="{B93C45B4-5A7E-5B45-996F-0EACA22B1C40}" uniqueName="16" name="Column16" queryTableFieldId="16" dataDxfId="21"/>
    <tableColumn id="17" xr3:uid="{1B84AE8F-505B-B742-BE11-C082E8357E61}" uniqueName="17" name="Column17" queryTableFieldId="17" dataDxfId="20"/>
    <tableColumn id="18" xr3:uid="{9E3A0666-5852-794E-9C81-FE42AF046EF4}" uniqueName="18" name="Column18" queryTableFieldId="18" dataDxfId="19"/>
    <tableColumn id="19" xr3:uid="{1C10C23D-3AA6-E840-A845-650ABB65A5DF}" uniqueName="19" name="Column19" queryTableFieldId="19" dataDxfId="18"/>
    <tableColumn id="20" xr3:uid="{E158D41E-A688-F843-B7FB-F63EC9762690}" uniqueName="20" name="Column20" queryTableFieldId="20" dataDxfId="17"/>
    <tableColumn id="21" xr3:uid="{A777B9C1-1600-A145-A6BD-576A8DDEC419}" uniqueName="21" name="Column21" queryTableFieldId="21" dataDxfId="16"/>
    <tableColumn id="22" xr3:uid="{0ACA27F0-3445-8142-B84F-F45EEEBFA281}" uniqueName="22" name="Column22" queryTableFieldId="22" dataDxfId="15"/>
    <tableColumn id="23" xr3:uid="{450FBE52-DD0C-CC43-ABC0-96D40C5EAEF7}" uniqueName="23" name="Column23" queryTableFieldId="23" dataDxfId="14"/>
    <tableColumn id="24" xr3:uid="{A85D737A-FEDA-2246-B7DA-182D5BD19D37}" uniqueName="24" name="Column24" queryTableFieldId="24" dataDxfId="13"/>
    <tableColumn id="25" xr3:uid="{1579D642-769E-2242-A1EC-B141AD6A769F}" uniqueName="25" name="Column25" queryTableFieldId="25" dataDxfId="12"/>
    <tableColumn id="26" xr3:uid="{D27D841B-B8DE-1649-844C-02D3013469C4}" uniqueName="26" name="Column26" queryTableFieldId="26" dataDxfId="11"/>
    <tableColumn id="27" xr3:uid="{4E93AE62-A966-4C42-8023-942FA85A78E6}" uniqueName="27" name="Column27" queryTableFieldId="27" dataDxfId="10"/>
    <tableColumn id="28" xr3:uid="{BE1C46DB-1C0D-AB41-BF2A-02CF79373FC4}" uniqueName="28" name="Column28" queryTableFieldId="28" dataDxfId="9"/>
    <tableColumn id="29" xr3:uid="{EE34E629-9282-5F4D-B8B7-EF9C6BA7D880}" uniqueName="29" name="Column29" queryTableFieldId="29" dataDxfId="8"/>
    <tableColumn id="30" xr3:uid="{5EAE8109-C4AC-A54F-855A-85D071009503}" uniqueName="30" name="Column30" queryTableFieldId="30"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8" Type="http://schemas.openxmlformats.org/officeDocument/2006/relationships/drawing" Target="../drawings/drawing13.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8B1C-8C3E-CD4D-956D-017143F13B2B}">
  <dimension ref="A1:AD374"/>
  <sheetViews>
    <sheetView topLeftCell="O1" workbookViewId="0">
      <selection activeCell="L10" sqref="L10"/>
    </sheetView>
  </sheetViews>
  <sheetFormatPr defaultColWidth="10.6640625" defaultRowHeight="18"/>
  <cols>
    <col min="1" max="1" width="11.25" bestFit="1" customWidth="1"/>
    <col min="2" max="3" width="10.58203125" bestFit="1" customWidth="1"/>
    <col min="4" max="4" width="17.83203125" bestFit="1" customWidth="1"/>
    <col min="5" max="5" width="12" bestFit="1" customWidth="1"/>
    <col min="6" max="6" width="10.58203125" bestFit="1" customWidth="1"/>
    <col min="7" max="7" width="15.25" bestFit="1" customWidth="1"/>
    <col min="9" max="9" width="10.58203125" bestFit="1" customWidth="1"/>
    <col min="10" max="10" width="11.58203125" bestFit="1" customWidth="1"/>
    <col min="11" max="11" width="16.83203125" bestFit="1" customWidth="1"/>
    <col min="12" max="12" width="20.75" bestFit="1" customWidth="1"/>
    <col min="13" max="13" width="11.58203125" bestFit="1" customWidth="1"/>
    <col min="14" max="14" width="20.75" bestFit="1" customWidth="1"/>
    <col min="15" max="15" width="30" bestFit="1" customWidth="1"/>
    <col min="16" max="16" width="17.1640625" bestFit="1" customWidth="1"/>
    <col min="17" max="17" width="24.1640625" bestFit="1" customWidth="1"/>
    <col min="18" max="19" width="11.58203125" bestFit="1" customWidth="1"/>
    <col min="20" max="20" width="19" bestFit="1" customWidth="1"/>
    <col min="21" max="21" width="11.58203125" bestFit="1" customWidth="1"/>
    <col min="22" max="22" width="11.75" bestFit="1" customWidth="1"/>
    <col min="23" max="23" width="25" bestFit="1" customWidth="1"/>
    <col min="24" max="24" width="11.58203125" bestFit="1" customWidth="1"/>
    <col min="25" max="25" width="25.4140625" bestFit="1" customWidth="1"/>
    <col min="26" max="26" width="23.58203125" bestFit="1" customWidth="1"/>
    <col min="27" max="27" width="11.58203125" bestFit="1" customWidth="1"/>
    <col min="28" max="28" width="21.4140625" bestFit="1" customWidth="1"/>
    <col min="29" max="29" width="12.25" bestFit="1" customWidth="1"/>
    <col min="30" max="30" width="12.1640625" bestFit="1"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C91B-1FF5-7444-AE9F-713F683B6DEE}">
  <dimension ref="B2:AS139"/>
  <sheetViews>
    <sheetView topLeftCell="B18" zoomScale="62" workbookViewId="0">
      <selection activeCell="N28" sqref="N28:N30"/>
    </sheetView>
  </sheetViews>
  <sheetFormatPr defaultColWidth="10.6640625" defaultRowHeight="18"/>
  <cols>
    <col min="2" max="2" width="15.83203125" bestFit="1" customWidth="1"/>
    <col min="3" max="3" width="26.83203125" bestFit="1" customWidth="1"/>
    <col min="4" max="4" width="20.1640625" bestFit="1" customWidth="1"/>
    <col min="5" max="5" width="10.75" bestFit="1" customWidth="1"/>
    <col min="6" max="6" width="23.83203125" bestFit="1" customWidth="1"/>
    <col min="7" max="7" width="13.58203125" bestFit="1" customWidth="1"/>
    <col min="8" max="8" width="18.58203125" bestFit="1" customWidth="1"/>
    <col min="9" max="9" width="12.83203125" bestFit="1" customWidth="1"/>
    <col min="10" max="10" width="17.75" bestFit="1" customWidth="1"/>
    <col min="11" max="11" width="26.1640625" bestFit="1" customWidth="1"/>
    <col min="12" max="12" width="29.58203125" bestFit="1" customWidth="1"/>
    <col min="13" max="13" width="29.83203125" bestFit="1" customWidth="1"/>
    <col min="14" max="14" width="40.25" bestFit="1" customWidth="1"/>
    <col min="15" max="15" width="4.58203125" customWidth="1"/>
    <col min="16" max="16" width="5.1640625" customWidth="1"/>
    <col min="17" max="17" width="16.25" customWidth="1"/>
    <col min="26" max="26" width="14.1640625" customWidth="1"/>
    <col min="30" max="30" width="3.83203125" customWidth="1"/>
    <col min="31" max="31" width="3.75" customWidth="1"/>
    <col min="32" max="32" width="3.83203125" customWidth="1"/>
  </cols>
  <sheetData>
    <row r="2" spans="2:10" ht="223.05" customHeight="1"/>
    <row r="5" spans="2:10">
      <c r="B5" t="s">
        <v>1279</v>
      </c>
    </row>
    <row r="8" spans="2:10">
      <c r="D8" s="71" t="s">
        <v>1273</v>
      </c>
    </row>
    <row r="9" spans="2:10">
      <c r="B9" s="35" t="s">
        <v>1233</v>
      </c>
      <c r="C9" s="35" t="s">
        <v>60</v>
      </c>
      <c r="D9" s="35" t="s">
        <v>104</v>
      </c>
      <c r="E9" s="35" t="s">
        <v>85</v>
      </c>
      <c r="H9" s="71" t="s">
        <v>1276</v>
      </c>
    </row>
    <row r="10" spans="2:10">
      <c r="B10" s="102" t="s">
        <v>1280</v>
      </c>
      <c r="C10">
        <v>170.8</v>
      </c>
      <c r="D10">
        <v>173.3</v>
      </c>
      <c r="E10">
        <v>177.5</v>
      </c>
      <c r="G10" s="35" t="s">
        <v>1233</v>
      </c>
      <c r="H10" s="35" t="s">
        <v>60</v>
      </c>
      <c r="I10" s="35" t="s">
        <v>104</v>
      </c>
      <c r="J10" s="35" t="s">
        <v>85</v>
      </c>
    </row>
    <row r="11" spans="2:10">
      <c r="B11" s="102" t="s">
        <v>1281</v>
      </c>
      <c r="C11">
        <v>172.4</v>
      </c>
      <c r="D11">
        <v>174.9</v>
      </c>
      <c r="E11">
        <v>179.3</v>
      </c>
      <c r="G11" s="102" t="s">
        <v>1281</v>
      </c>
      <c r="H11" s="89">
        <f>(C11-C10)/C10</f>
        <v>9.3676814988290051E-3</v>
      </c>
      <c r="I11" s="89">
        <f t="shared" ref="I11:J11" si="0">(D11-D10)/D10</f>
        <v>9.2325447201384546E-3</v>
      </c>
      <c r="J11" s="89">
        <f t="shared" si="0"/>
        <v>1.0140845070422599E-2</v>
      </c>
    </row>
    <row r="12" spans="2:10">
      <c r="B12" s="102" t="s">
        <v>1282</v>
      </c>
      <c r="C12">
        <v>172.5</v>
      </c>
      <c r="D12">
        <v>175</v>
      </c>
      <c r="E12">
        <v>179.4</v>
      </c>
      <c r="G12" s="102" t="s">
        <v>1282</v>
      </c>
      <c r="H12" s="89">
        <f t="shared" ref="H12:H22" si="1">(C12-C11)/C11</f>
        <v>5.80046403712264E-4</v>
      </c>
      <c r="I12" s="89">
        <f t="shared" ref="I12:I22" si="2">(D12-D11)/D11</f>
        <v>5.7175528873638828E-4</v>
      </c>
      <c r="J12" s="89">
        <f t="shared" ref="J12:J22" si="3">(E12-E11)/E11</f>
        <v>5.5772448410482047E-4</v>
      </c>
    </row>
    <row r="13" spans="2:10">
      <c r="B13" s="102" t="s">
        <v>1283</v>
      </c>
      <c r="C13">
        <v>173.9</v>
      </c>
      <c r="D13">
        <v>176.3</v>
      </c>
      <c r="E13">
        <v>180.4</v>
      </c>
      <c r="G13" s="102" t="s">
        <v>1283</v>
      </c>
      <c r="H13" s="89">
        <f t="shared" si="1"/>
        <v>8.1159420289855407E-3</v>
      </c>
      <c r="I13" s="89">
        <f t="shared" si="2"/>
        <v>7.4285714285714935E-3</v>
      </c>
      <c r="J13" s="89">
        <f t="shared" si="3"/>
        <v>5.5741360089186171E-3</v>
      </c>
    </row>
    <row r="14" spans="2:10">
      <c r="B14" s="102" t="s">
        <v>1284</v>
      </c>
      <c r="C14">
        <v>175.5</v>
      </c>
      <c r="D14">
        <v>177.8</v>
      </c>
      <c r="E14">
        <v>181.8</v>
      </c>
      <c r="G14" s="102" t="s">
        <v>1284</v>
      </c>
      <c r="H14" s="89">
        <f t="shared" si="1"/>
        <v>9.2006900517538487E-3</v>
      </c>
      <c r="I14" s="89">
        <f t="shared" si="2"/>
        <v>8.5082246171298923E-3</v>
      </c>
      <c r="J14" s="89">
        <f t="shared" si="3"/>
        <v>7.7605321507760849E-3</v>
      </c>
    </row>
    <row r="15" spans="2:10">
      <c r="B15" s="102" t="s">
        <v>1285</v>
      </c>
      <c r="C15">
        <v>177.4</v>
      </c>
      <c r="D15">
        <v>179.6</v>
      </c>
      <c r="E15">
        <v>183.3</v>
      </c>
      <c r="G15" s="102" t="s">
        <v>1285</v>
      </c>
      <c r="H15" s="89">
        <f t="shared" si="1"/>
        <v>1.0826210826210859E-2</v>
      </c>
      <c r="I15" s="89">
        <f t="shared" si="2"/>
        <v>1.0123734533183255E-2</v>
      </c>
      <c r="J15" s="89">
        <f t="shared" si="3"/>
        <v>8.2508250825082501E-3</v>
      </c>
    </row>
    <row r="16" spans="2:10">
      <c r="B16" s="102" t="s">
        <v>1286</v>
      </c>
      <c r="C16">
        <v>176.6</v>
      </c>
      <c r="D16">
        <v>178.3</v>
      </c>
      <c r="E16">
        <v>181.3</v>
      </c>
      <c r="G16" s="102" t="s">
        <v>1286</v>
      </c>
      <c r="H16" s="89">
        <f t="shared" si="1"/>
        <v>-4.5095828635851824E-3</v>
      </c>
      <c r="I16" s="89">
        <f t="shared" si="2"/>
        <v>-7.2383073496658295E-3</v>
      </c>
      <c r="J16" s="89">
        <f t="shared" si="3"/>
        <v>-1.0911074740861974E-2</v>
      </c>
    </row>
    <row r="17" spans="2:14">
      <c r="B17" s="102" t="s">
        <v>1287</v>
      </c>
      <c r="C17">
        <v>174.4</v>
      </c>
      <c r="D17">
        <v>175.9</v>
      </c>
      <c r="E17">
        <v>178.6</v>
      </c>
      <c r="G17" s="102" t="s">
        <v>1287</v>
      </c>
      <c r="H17" s="89">
        <f t="shared" si="1"/>
        <v>-1.2457531143827796E-2</v>
      </c>
      <c r="I17" s="89">
        <f t="shared" si="2"/>
        <v>-1.3460459899046581E-2</v>
      </c>
      <c r="J17" s="89">
        <f t="shared" si="3"/>
        <v>-1.4892443463872128E-2</v>
      </c>
    </row>
    <row r="18" spans="2:14">
      <c r="B18" s="102" t="s">
        <v>1288</v>
      </c>
      <c r="C18">
        <v>175</v>
      </c>
      <c r="D18">
        <v>176.7</v>
      </c>
      <c r="E18">
        <v>179.5</v>
      </c>
      <c r="G18" s="102" t="s">
        <v>1288</v>
      </c>
      <c r="H18" s="89">
        <f t="shared" si="1"/>
        <v>3.4403669724770315E-3</v>
      </c>
      <c r="I18" s="89">
        <f t="shared" si="2"/>
        <v>4.5480386583284984E-3</v>
      </c>
      <c r="J18" s="89">
        <f t="shared" si="3"/>
        <v>5.0391937290033915E-3</v>
      </c>
    </row>
    <row r="19" spans="2:14">
      <c r="B19" s="102" t="s">
        <v>1289</v>
      </c>
      <c r="C19">
        <v>174.8</v>
      </c>
      <c r="D19">
        <v>177</v>
      </c>
      <c r="E19">
        <v>180.7</v>
      </c>
      <c r="G19" s="102" t="s">
        <v>1289</v>
      </c>
      <c r="H19" s="89">
        <f t="shared" si="1"/>
        <v>-1.1428571428570779E-3</v>
      </c>
      <c r="I19" s="89">
        <f t="shared" si="2"/>
        <v>1.6977928692700134E-3</v>
      </c>
      <c r="J19" s="89">
        <f t="shared" si="3"/>
        <v>6.6852367688021649E-3</v>
      </c>
    </row>
    <row r="20" spans="2:14">
      <c r="B20" s="102" t="s">
        <v>1290</v>
      </c>
      <c r="C20">
        <v>174.8</v>
      </c>
      <c r="D20">
        <v>177</v>
      </c>
      <c r="E20">
        <v>180.8</v>
      </c>
      <c r="G20" s="102" t="s">
        <v>1290</v>
      </c>
      <c r="H20" s="89">
        <f t="shared" si="1"/>
        <v>0</v>
      </c>
      <c r="I20" s="89">
        <f t="shared" si="2"/>
        <v>0</v>
      </c>
      <c r="J20" s="89">
        <f t="shared" si="3"/>
        <v>5.5340343110139867E-4</v>
      </c>
    </row>
    <row r="21" spans="2:14">
      <c r="B21" s="102" t="s">
        <v>1291</v>
      </c>
      <c r="C21">
        <v>175.5</v>
      </c>
      <c r="D21">
        <v>177.9</v>
      </c>
      <c r="E21">
        <v>182.1</v>
      </c>
      <c r="G21" s="102" t="s">
        <v>1291</v>
      </c>
      <c r="H21" s="89">
        <f t="shared" si="1"/>
        <v>4.0045766590388367E-3</v>
      </c>
      <c r="I21" s="89">
        <f t="shared" si="2"/>
        <v>5.0847457627118961E-3</v>
      </c>
      <c r="J21" s="89">
        <f t="shared" si="3"/>
        <v>7.1902654867255691E-3</v>
      </c>
    </row>
    <row r="22" spans="2:14">
      <c r="B22" s="102" t="s">
        <v>1292</v>
      </c>
      <c r="C22">
        <v>176.8</v>
      </c>
      <c r="D22">
        <v>179.1</v>
      </c>
      <c r="E22">
        <v>183.1</v>
      </c>
      <c r="G22" s="102" t="s">
        <v>1292</v>
      </c>
      <c r="H22" s="89">
        <f t="shared" si="1"/>
        <v>7.4074074074074719E-3</v>
      </c>
      <c r="I22" s="89">
        <f t="shared" si="2"/>
        <v>6.7453625632377095E-3</v>
      </c>
      <c r="J22" s="89">
        <f t="shared" si="3"/>
        <v>5.4914881933003845E-3</v>
      </c>
    </row>
    <row r="28" spans="2:14">
      <c r="N28" s="119" t="s">
        <v>1333</v>
      </c>
    </row>
    <row r="29" spans="2:14">
      <c r="N29" s="118" t="s">
        <v>1345</v>
      </c>
    </row>
    <row r="30" spans="2:14">
      <c r="N30" s="118" t="s">
        <v>1344</v>
      </c>
    </row>
    <row r="47" spans="2:3">
      <c r="B47" s="33" t="s">
        <v>31</v>
      </c>
      <c r="C47" t="s">
        <v>1243</v>
      </c>
    </row>
    <row r="48" spans="2:3">
      <c r="B48" s="33" t="s">
        <v>30</v>
      </c>
      <c r="C48" t="s">
        <v>85</v>
      </c>
    </row>
    <row r="50" spans="2:14">
      <c r="B50" s="33" t="s">
        <v>1233</v>
      </c>
      <c r="C50" t="s">
        <v>1293</v>
      </c>
      <c r="D50" t="s">
        <v>1294</v>
      </c>
      <c r="E50" t="s">
        <v>1295</v>
      </c>
      <c r="F50" t="s">
        <v>1296</v>
      </c>
      <c r="G50" t="s">
        <v>1302</v>
      </c>
      <c r="H50" t="s">
        <v>1297</v>
      </c>
      <c r="I50" t="s">
        <v>1298</v>
      </c>
      <c r="J50" t="s">
        <v>1299</v>
      </c>
      <c r="K50" t="s">
        <v>1300</v>
      </c>
      <c r="L50" t="s">
        <v>1301</v>
      </c>
      <c r="M50" t="s">
        <v>1303</v>
      </c>
      <c r="N50" t="s">
        <v>1304</v>
      </c>
    </row>
    <row r="51" spans="2:14">
      <c r="B51" s="34" t="s">
        <v>1280</v>
      </c>
      <c r="C51">
        <v>156.69999999999999</v>
      </c>
      <c r="D51">
        <v>221.2</v>
      </c>
      <c r="E51">
        <v>164.1</v>
      </c>
      <c r="F51">
        <v>165.4</v>
      </c>
      <c r="G51">
        <v>181.4</v>
      </c>
      <c r="H51">
        <v>189.5</v>
      </c>
      <c r="I51">
        <v>174.5</v>
      </c>
      <c r="J51">
        <v>203.2</v>
      </c>
      <c r="K51">
        <v>164.1</v>
      </c>
      <c r="L51">
        <v>121.2</v>
      </c>
      <c r="M51">
        <v>158.5</v>
      </c>
      <c r="N51">
        <v>184.9</v>
      </c>
    </row>
    <row r="52" spans="2:14">
      <c r="B52" s="34" t="s">
        <v>1281</v>
      </c>
      <c r="C52">
        <v>157.5</v>
      </c>
      <c r="D52">
        <v>223.4</v>
      </c>
      <c r="E52">
        <v>172.8</v>
      </c>
      <c r="F52">
        <v>166.4</v>
      </c>
      <c r="G52">
        <v>183.5</v>
      </c>
      <c r="H52">
        <v>188.6</v>
      </c>
      <c r="I52">
        <v>174.1</v>
      </c>
      <c r="J52">
        <v>211.5</v>
      </c>
      <c r="K52">
        <v>163.6</v>
      </c>
      <c r="L52">
        <v>121.4</v>
      </c>
      <c r="M52">
        <v>159.1</v>
      </c>
      <c r="N52">
        <v>186.3</v>
      </c>
    </row>
    <row r="53" spans="2:14">
      <c r="B53" s="34" t="s">
        <v>1282</v>
      </c>
      <c r="C53">
        <v>159.30000000000001</v>
      </c>
      <c r="D53">
        <v>217.1</v>
      </c>
      <c r="E53">
        <v>176.6</v>
      </c>
      <c r="F53">
        <v>167.1</v>
      </c>
      <c r="G53">
        <v>186.3</v>
      </c>
      <c r="H53">
        <v>184.8</v>
      </c>
      <c r="I53">
        <v>179.5</v>
      </c>
      <c r="J53">
        <v>208.5</v>
      </c>
      <c r="K53">
        <v>164</v>
      </c>
      <c r="L53">
        <v>121.5</v>
      </c>
      <c r="M53">
        <v>159.80000000000001</v>
      </c>
      <c r="N53">
        <v>187.7</v>
      </c>
    </row>
    <row r="54" spans="2:14">
      <c r="B54" s="34" t="s">
        <v>1283</v>
      </c>
      <c r="C54">
        <v>162.1</v>
      </c>
      <c r="D54">
        <v>210.9</v>
      </c>
      <c r="E54">
        <v>170.6</v>
      </c>
      <c r="F54">
        <v>168.4</v>
      </c>
      <c r="G54">
        <v>189.7</v>
      </c>
      <c r="H54">
        <v>182.5</v>
      </c>
      <c r="I54">
        <v>177.1</v>
      </c>
      <c r="J54">
        <v>213.1</v>
      </c>
      <c r="K54">
        <v>167.3</v>
      </c>
      <c r="L54">
        <v>122.2</v>
      </c>
      <c r="M54">
        <v>160.5</v>
      </c>
      <c r="N54">
        <v>188.9</v>
      </c>
    </row>
    <row r="55" spans="2:14">
      <c r="B55" s="34" t="s">
        <v>1284</v>
      </c>
      <c r="C55">
        <v>164.9</v>
      </c>
      <c r="D55">
        <v>213.7</v>
      </c>
      <c r="E55">
        <v>170.9</v>
      </c>
      <c r="F55">
        <v>170.1</v>
      </c>
      <c r="G55">
        <v>193.6</v>
      </c>
      <c r="H55">
        <v>179.3</v>
      </c>
      <c r="I55">
        <v>167.5</v>
      </c>
      <c r="J55">
        <v>220.8</v>
      </c>
      <c r="K55">
        <v>169.2</v>
      </c>
      <c r="L55">
        <v>123.1</v>
      </c>
      <c r="M55">
        <v>161.1</v>
      </c>
      <c r="N55">
        <v>190.4</v>
      </c>
    </row>
    <row r="56" spans="2:14">
      <c r="B56" s="34" t="s">
        <v>1285</v>
      </c>
      <c r="C56">
        <v>166.4</v>
      </c>
      <c r="D56">
        <v>214.9</v>
      </c>
      <c r="E56">
        <v>171.9</v>
      </c>
      <c r="F56">
        <v>171</v>
      </c>
      <c r="G56">
        <v>196.4</v>
      </c>
      <c r="H56">
        <v>177.7</v>
      </c>
      <c r="I56">
        <v>165.7</v>
      </c>
      <c r="J56">
        <v>228.6</v>
      </c>
      <c r="K56">
        <v>169.9</v>
      </c>
      <c r="L56">
        <v>123.4</v>
      </c>
      <c r="M56">
        <v>161.6</v>
      </c>
      <c r="N56">
        <v>191.5</v>
      </c>
    </row>
    <row r="57" spans="2:14">
      <c r="B57" s="34" t="s">
        <v>1286</v>
      </c>
      <c r="C57">
        <v>168.4</v>
      </c>
      <c r="D57">
        <v>213.4</v>
      </c>
      <c r="E57">
        <v>183.2</v>
      </c>
      <c r="F57">
        <v>172.3</v>
      </c>
      <c r="G57">
        <v>198.8</v>
      </c>
      <c r="H57">
        <v>180</v>
      </c>
      <c r="I57">
        <v>162.6</v>
      </c>
      <c r="J57">
        <v>205.5</v>
      </c>
      <c r="K57">
        <v>171</v>
      </c>
      <c r="L57">
        <v>123.4</v>
      </c>
      <c r="M57">
        <v>162.1</v>
      </c>
      <c r="N57">
        <v>192.4</v>
      </c>
    </row>
    <row r="58" spans="2:14">
      <c r="B58" s="34" t="s">
        <v>1287</v>
      </c>
      <c r="C58">
        <v>170.2</v>
      </c>
      <c r="D58">
        <v>212.9</v>
      </c>
      <c r="E58">
        <v>191.9</v>
      </c>
      <c r="F58">
        <v>173.9</v>
      </c>
      <c r="G58">
        <v>200.5</v>
      </c>
      <c r="H58">
        <v>179.1</v>
      </c>
      <c r="I58">
        <v>159.5</v>
      </c>
      <c r="J58">
        <v>178.7</v>
      </c>
      <c r="K58">
        <v>171.3</v>
      </c>
      <c r="L58">
        <v>123.1</v>
      </c>
      <c r="M58">
        <v>162.80000000000001</v>
      </c>
      <c r="N58">
        <v>193.3</v>
      </c>
    </row>
    <row r="59" spans="2:14">
      <c r="B59" s="34" t="s">
        <v>1288</v>
      </c>
      <c r="C59">
        <v>173.3</v>
      </c>
      <c r="D59">
        <v>215.2</v>
      </c>
      <c r="E59">
        <v>197</v>
      </c>
      <c r="F59">
        <v>175.2</v>
      </c>
      <c r="G59">
        <v>204.3</v>
      </c>
      <c r="H59">
        <v>178</v>
      </c>
      <c r="I59">
        <v>160.5</v>
      </c>
      <c r="J59">
        <v>175.3</v>
      </c>
      <c r="K59">
        <v>171.2</v>
      </c>
      <c r="L59">
        <v>122.7</v>
      </c>
      <c r="M59">
        <v>163.69999999999999</v>
      </c>
      <c r="N59">
        <v>194.3</v>
      </c>
    </row>
    <row r="60" spans="2:14">
      <c r="B60" s="34" t="s">
        <v>1289</v>
      </c>
      <c r="C60">
        <v>174.7</v>
      </c>
      <c r="D60">
        <v>212.2</v>
      </c>
      <c r="E60">
        <v>177.2</v>
      </c>
      <c r="F60">
        <v>177.9</v>
      </c>
      <c r="G60">
        <v>204.8</v>
      </c>
      <c r="H60">
        <v>172.2</v>
      </c>
      <c r="I60">
        <v>172.1</v>
      </c>
      <c r="J60">
        <v>175.8</v>
      </c>
      <c r="K60">
        <v>172.2</v>
      </c>
      <c r="L60">
        <v>121.9</v>
      </c>
      <c r="M60">
        <v>164.9</v>
      </c>
      <c r="N60">
        <v>196.6</v>
      </c>
    </row>
    <row r="61" spans="2:14">
      <c r="B61" s="34" t="s">
        <v>1290</v>
      </c>
      <c r="C61">
        <v>174.7</v>
      </c>
      <c r="D61">
        <v>212.2</v>
      </c>
      <c r="E61">
        <v>177.2</v>
      </c>
      <c r="F61">
        <v>177.9</v>
      </c>
      <c r="G61">
        <v>204.8</v>
      </c>
      <c r="H61">
        <v>172.2</v>
      </c>
      <c r="I61">
        <v>172.1</v>
      </c>
      <c r="J61">
        <v>175.9</v>
      </c>
      <c r="K61">
        <v>172.2</v>
      </c>
      <c r="L61">
        <v>121.9</v>
      </c>
      <c r="M61">
        <v>164.9</v>
      </c>
      <c r="N61">
        <v>196.6</v>
      </c>
    </row>
    <row r="62" spans="2:14">
      <c r="B62" s="34" t="s">
        <v>1291</v>
      </c>
      <c r="C62">
        <v>174.8</v>
      </c>
      <c r="D62">
        <v>213.7</v>
      </c>
      <c r="E62">
        <v>172.4</v>
      </c>
      <c r="F62">
        <v>178.8</v>
      </c>
      <c r="G62">
        <v>207.8</v>
      </c>
      <c r="H62">
        <v>168.7</v>
      </c>
      <c r="I62">
        <v>179.2</v>
      </c>
      <c r="J62">
        <v>179.9</v>
      </c>
      <c r="K62">
        <v>174.7</v>
      </c>
      <c r="L62">
        <v>123.1</v>
      </c>
      <c r="M62">
        <v>165.5</v>
      </c>
      <c r="N62">
        <v>197</v>
      </c>
    </row>
    <row r="63" spans="2:14">
      <c r="B63" s="34" t="s">
        <v>1292</v>
      </c>
      <c r="C63">
        <v>174.7</v>
      </c>
      <c r="D63">
        <v>219.4</v>
      </c>
      <c r="E63">
        <v>176.7</v>
      </c>
      <c r="F63">
        <v>179.4</v>
      </c>
      <c r="G63">
        <v>211.9</v>
      </c>
      <c r="H63">
        <v>164.4</v>
      </c>
      <c r="I63">
        <v>175.8</v>
      </c>
      <c r="J63">
        <v>185</v>
      </c>
      <c r="K63">
        <v>176.9</v>
      </c>
      <c r="L63">
        <v>124.2</v>
      </c>
      <c r="M63">
        <v>165.9</v>
      </c>
      <c r="N63">
        <v>197.7</v>
      </c>
    </row>
    <row r="66" spans="2:45">
      <c r="B66" s="110" t="s">
        <v>1309</v>
      </c>
      <c r="Q66" s="87" t="s">
        <v>60</v>
      </c>
      <c r="AG66" s="87" t="s">
        <v>85</v>
      </c>
    </row>
    <row r="68" spans="2:45">
      <c r="B68" s="35" t="s">
        <v>1233</v>
      </c>
      <c r="C68" s="35" t="s">
        <v>1293</v>
      </c>
      <c r="D68" s="35" t="s">
        <v>1294</v>
      </c>
      <c r="E68" s="35" t="s">
        <v>1295</v>
      </c>
      <c r="F68" s="35" t="s">
        <v>1296</v>
      </c>
      <c r="G68" s="35" t="s">
        <v>1302</v>
      </c>
      <c r="H68" s="35" t="s">
        <v>1297</v>
      </c>
      <c r="I68" s="35" t="s">
        <v>1298</v>
      </c>
      <c r="J68" s="35" t="s">
        <v>1299</v>
      </c>
      <c r="K68" s="35" t="s">
        <v>1300</v>
      </c>
      <c r="L68" s="35" t="s">
        <v>1301</v>
      </c>
      <c r="M68" s="35" t="s">
        <v>1303</v>
      </c>
      <c r="N68" s="35" t="s">
        <v>1304</v>
      </c>
      <c r="Q68" s="35" t="s">
        <v>1233</v>
      </c>
      <c r="R68" s="35" t="s">
        <v>1293</v>
      </c>
      <c r="S68" s="35" t="s">
        <v>1294</v>
      </c>
      <c r="T68" s="35" t="s">
        <v>1295</v>
      </c>
      <c r="U68" s="35" t="s">
        <v>1296</v>
      </c>
      <c r="V68" s="35" t="s">
        <v>1302</v>
      </c>
      <c r="W68" s="35" t="s">
        <v>1297</v>
      </c>
      <c r="X68" s="35" t="s">
        <v>1298</v>
      </c>
      <c r="Y68" s="35" t="s">
        <v>1299</v>
      </c>
      <c r="Z68" s="35" t="s">
        <v>1300</v>
      </c>
      <c r="AA68" s="35" t="s">
        <v>1301</v>
      </c>
      <c r="AB68" s="35" t="s">
        <v>1303</v>
      </c>
      <c r="AC68" s="35" t="s">
        <v>1304</v>
      </c>
      <c r="AG68" s="35" t="s">
        <v>1233</v>
      </c>
      <c r="AH68" s="35" t="s">
        <v>1293</v>
      </c>
      <c r="AI68" s="35" t="s">
        <v>1294</v>
      </c>
      <c r="AJ68" s="35" t="s">
        <v>1295</v>
      </c>
      <c r="AK68" s="35" t="s">
        <v>1296</v>
      </c>
      <c r="AL68" s="35" t="s">
        <v>1302</v>
      </c>
      <c r="AM68" s="35" t="s">
        <v>1297</v>
      </c>
      <c r="AN68" s="35" t="s">
        <v>1298</v>
      </c>
      <c r="AO68" s="35" t="s">
        <v>1299</v>
      </c>
      <c r="AP68" s="35" t="s">
        <v>1300</v>
      </c>
      <c r="AQ68" s="35" t="s">
        <v>1301</v>
      </c>
      <c r="AR68" s="35" t="s">
        <v>1303</v>
      </c>
      <c r="AS68" s="35" t="s">
        <v>1304</v>
      </c>
    </row>
    <row r="69" spans="2:45">
      <c r="B69" s="102" t="s">
        <v>1280</v>
      </c>
      <c r="C69">
        <v>154.1</v>
      </c>
      <c r="D69">
        <v>217</v>
      </c>
      <c r="E69">
        <v>162.4</v>
      </c>
      <c r="F69">
        <v>164.9</v>
      </c>
      <c r="G69">
        <v>184.9</v>
      </c>
      <c r="H69">
        <v>202.4</v>
      </c>
      <c r="I69">
        <v>171</v>
      </c>
      <c r="J69">
        <v>174.9</v>
      </c>
      <c r="K69">
        <v>164.7</v>
      </c>
      <c r="L69">
        <v>119.7</v>
      </c>
      <c r="M69">
        <v>167.1</v>
      </c>
      <c r="N69">
        <v>182.5</v>
      </c>
      <c r="Q69" s="34" t="s">
        <v>1280</v>
      </c>
      <c r="R69">
        <v>152.9</v>
      </c>
      <c r="S69">
        <v>214.7</v>
      </c>
      <c r="T69">
        <v>161.4</v>
      </c>
      <c r="U69">
        <v>164.6</v>
      </c>
      <c r="V69">
        <v>186.6</v>
      </c>
      <c r="W69">
        <v>209.9</v>
      </c>
      <c r="X69">
        <v>168</v>
      </c>
      <c r="Y69">
        <v>160.4</v>
      </c>
      <c r="Z69">
        <v>165</v>
      </c>
      <c r="AA69">
        <v>118.9</v>
      </c>
      <c r="AB69">
        <v>173.2</v>
      </c>
      <c r="AC69">
        <v>180.4</v>
      </c>
      <c r="AG69" s="34" t="s">
        <v>1280</v>
      </c>
      <c r="AH69">
        <v>156.69999999999999</v>
      </c>
      <c r="AI69">
        <v>221.2</v>
      </c>
      <c r="AJ69">
        <v>164.1</v>
      </c>
      <c r="AK69">
        <v>165.4</v>
      </c>
      <c r="AL69">
        <v>181.4</v>
      </c>
      <c r="AM69">
        <v>189.5</v>
      </c>
      <c r="AN69">
        <v>174.5</v>
      </c>
      <c r="AO69">
        <v>203.2</v>
      </c>
      <c r="AP69">
        <v>164.1</v>
      </c>
      <c r="AQ69">
        <v>121.2</v>
      </c>
      <c r="AR69">
        <v>158.5</v>
      </c>
      <c r="AS69">
        <v>184.9</v>
      </c>
    </row>
    <row r="70" spans="2:45">
      <c r="B70" s="102" t="s">
        <v>1281</v>
      </c>
      <c r="C70">
        <v>155</v>
      </c>
      <c r="D70">
        <v>219.4</v>
      </c>
      <c r="E70">
        <v>170.8</v>
      </c>
      <c r="F70">
        <v>165.8</v>
      </c>
      <c r="G70">
        <v>187.1</v>
      </c>
      <c r="H70">
        <v>200.9</v>
      </c>
      <c r="I70">
        <v>169.7</v>
      </c>
      <c r="J70">
        <v>182.3</v>
      </c>
      <c r="K70">
        <v>164.3</v>
      </c>
      <c r="L70">
        <v>119.9</v>
      </c>
      <c r="M70">
        <v>167.9</v>
      </c>
      <c r="N70">
        <v>183.9</v>
      </c>
      <c r="Q70" s="34" t="s">
        <v>1281</v>
      </c>
      <c r="R70">
        <v>153.80000000000001</v>
      </c>
      <c r="S70">
        <v>217.2</v>
      </c>
      <c r="T70">
        <v>169.6</v>
      </c>
      <c r="U70">
        <v>165.4</v>
      </c>
      <c r="V70">
        <v>188.9</v>
      </c>
      <c r="W70">
        <v>208.1</v>
      </c>
      <c r="X70">
        <v>165.8</v>
      </c>
      <c r="Y70">
        <v>167.3</v>
      </c>
      <c r="Z70">
        <v>164.6</v>
      </c>
      <c r="AA70">
        <v>119.1</v>
      </c>
      <c r="AB70">
        <v>174.2</v>
      </c>
      <c r="AC70">
        <v>181.9</v>
      </c>
      <c r="AG70" s="34" t="s">
        <v>1281</v>
      </c>
      <c r="AH70">
        <v>157.5</v>
      </c>
      <c r="AI70">
        <v>223.4</v>
      </c>
      <c r="AJ70">
        <v>172.8</v>
      </c>
      <c r="AK70">
        <v>166.4</v>
      </c>
      <c r="AL70">
        <v>183.5</v>
      </c>
      <c r="AM70">
        <v>188.6</v>
      </c>
      <c r="AN70">
        <v>174.1</v>
      </c>
      <c r="AO70">
        <v>211.5</v>
      </c>
      <c r="AP70">
        <v>163.6</v>
      </c>
      <c r="AQ70">
        <v>121.4</v>
      </c>
      <c r="AR70">
        <v>159.1</v>
      </c>
      <c r="AS70">
        <v>186.3</v>
      </c>
    </row>
    <row r="71" spans="2:45">
      <c r="B71" s="102" t="s">
        <v>1282</v>
      </c>
      <c r="C71">
        <v>156.5</v>
      </c>
      <c r="D71">
        <v>213</v>
      </c>
      <c r="E71">
        <v>175.2</v>
      </c>
      <c r="F71">
        <v>166.6</v>
      </c>
      <c r="G71">
        <v>190</v>
      </c>
      <c r="H71">
        <v>195.8</v>
      </c>
      <c r="I71">
        <v>174.2</v>
      </c>
      <c r="J71">
        <v>182.1</v>
      </c>
      <c r="K71">
        <v>164.3</v>
      </c>
      <c r="L71">
        <v>120</v>
      </c>
      <c r="M71">
        <v>168.4</v>
      </c>
      <c r="N71">
        <v>185.2</v>
      </c>
      <c r="Q71" s="34" t="s">
        <v>1282</v>
      </c>
      <c r="R71">
        <v>155.19999999999999</v>
      </c>
      <c r="S71">
        <v>210.8</v>
      </c>
      <c r="T71">
        <v>174.3</v>
      </c>
      <c r="U71">
        <v>166.3</v>
      </c>
      <c r="V71">
        <v>191.8</v>
      </c>
      <c r="W71">
        <v>202.2</v>
      </c>
      <c r="X71">
        <v>169.6</v>
      </c>
      <c r="Y71">
        <v>168.6</v>
      </c>
      <c r="Z71">
        <v>164.4</v>
      </c>
      <c r="AA71">
        <v>119.2</v>
      </c>
      <c r="AB71">
        <v>174.5</v>
      </c>
      <c r="AC71">
        <v>183.1</v>
      </c>
      <c r="AG71" s="34" t="s">
        <v>1282</v>
      </c>
      <c r="AH71">
        <v>159.30000000000001</v>
      </c>
      <c r="AI71">
        <v>217.1</v>
      </c>
      <c r="AJ71">
        <v>176.6</v>
      </c>
      <c r="AK71">
        <v>167.1</v>
      </c>
      <c r="AL71">
        <v>186.3</v>
      </c>
      <c r="AM71">
        <v>184.8</v>
      </c>
      <c r="AN71">
        <v>179.5</v>
      </c>
      <c r="AO71">
        <v>208.5</v>
      </c>
      <c r="AP71">
        <v>164</v>
      </c>
      <c r="AQ71">
        <v>121.5</v>
      </c>
      <c r="AR71">
        <v>159.80000000000001</v>
      </c>
      <c r="AS71">
        <v>187.7</v>
      </c>
    </row>
    <row r="72" spans="2:45">
      <c r="B72" s="102" t="s">
        <v>1283</v>
      </c>
      <c r="C72">
        <v>160.30000000000001</v>
      </c>
      <c r="D72">
        <v>206.5</v>
      </c>
      <c r="E72">
        <v>169.2</v>
      </c>
      <c r="F72">
        <v>168.1</v>
      </c>
      <c r="G72">
        <v>193.6</v>
      </c>
      <c r="H72">
        <v>192.4</v>
      </c>
      <c r="I72">
        <v>172.9</v>
      </c>
      <c r="J72">
        <v>186.7</v>
      </c>
      <c r="K72">
        <v>167.2</v>
      </c>
      <c r="L72">
        <v>120.9</v>
      </c>
      <c r="M72">
        <v>168.8</v>
      </c>
      <c r="N72">
        <v>186.3</v>
      </c>
      <c r="Q72" s="34" t="s">
        <v>1283</v>
      </c>
      <c r="R72">
        <v>159.5</v>
      </c>
      <c r="S72">
        <v>204.1</v>
      </c>
      <c r="T72">
        <v>168.3</v>
      </c>
      <c r="U72">
        <v>167.9</v>
      </c>
      <c r="V72">
        <v>195.6</v>
      </c>
      <c r="W72">
        <v>198.1</v>
      </c>
      <c r="X72">
        <v>169.2</v>
      </c>
      <c r="Y72">
        <v>173.1</v>
      </c>
      <c r="Z72">
        <v>167.1</v>
      </c>
      <c r="AA72">
        <v>120.2</v>
      </c>
      <c r="AB72">
        <v>174.8</v>
      </c>
      <c r="AC72">
        <v>184</v>
      </c>
      <c r="AG72" s="34" t="s">
        <v>1283</v>
      </c>
      <c r="AH72">
        <v>162.1</v>
      </c>
      <c r="AI72">
        <v>210.9</v>
      </c>
      <c r="AJ72">
        <v>170.6</v>
      </c>
      <c r="AK72">
        <v>168.4</v>
      </c>
      <c r="AL72">
        <v>189.7</v>
      </c>
      <c r="AM72">
        <v>182.5</v>
      </c>
      <c r="AN72">
        <v>177.1</v>
      </c>
      <c r="AO72">
        <v>213.1</v>
      </c>
      <c r="AP72">
        <v>167.3</v>
      </c>
      <c r="AQ72">
        <v>122.2</v>
      </c>
      <c r="AR72">
        <v>160.5</v>
      </c>
      <c r="AS72">
        <v>188.9</v>
      </c>
    </row>
    <row r="73" spans="2:45">
      <c r="B73" s="102" t="s">
        <v>1284</v>
      </c>
      <c r="C73">
        <v>163.5</v>
      </c>
      <c r="D73">
        <v>209.2</v>
      </c>
      <c r="E73">
        <v>169.7</v>
      </c>
      <c r="F73">
        <v>169.7</v>
      </c>
      <c r="G73">
        <v>197.3</v>
      </c>
      <c r="H73">
        <v>188.7</v>
      </c>
      <c r="I73">
        <v>165.7</v>
      </c>
      <c r="J73">
        <v>191.8</v>
      </c>
      <c r="K73">
        <v>169.1</v>
      </c>
      <c r="L73">
        <v>121.6</v>
      </c>
      <c r="M73">
        <v>169.4</v>
      </c>
      <c r="N73">
        <v>187.4</v>
      </c>
      <c r="Q73" s="34" t="s">
        <v>1284</v>
      </c>
      <c r="R73">
        <v>162.9</v>
      </c>
      <c r="S73">
        <v>206.7</v>
      </c>
      <c r="T73">
        <v>169</v>
      </c>
      <c r="U73">
        <v>169.5</v>
      </c>
      <c r="V73">
        <v>199.1</v>
      </c>
      <c r="W73">
        <v>194.1</v>
      </c>
      <c r="X73">
        <v>164.1</v>
      </c>
      <c r="Y73">
        <v>176.9</v>
      </c>
      <c r="Z73">
        <v>169</v>
      </c>
      <c r="AA73">
        <v>120.8</v>
      </c>
      <c r="AB73">
        <v>175.4</v>
      </c>
      <c r="AC73">
        <v>184.8</v>
      </c>
      <c r="AG73" s="34" t="s">
        <v>1284</v>
      </c>
      <c r="AH73">
        <v>164.9</v>
      </c>
      <c r="AI73">
        <v>213.7</v>
      </c>
      <c r="AJ73">
        <v>170.9</v>
      </c>
      <c r="AK73">
        <v>170.1</v>
      </c>
      <c r="AL73">
        <v>193.6</v>
      </c>
      <c r="AM73">
        <v>179.3</v>
      </c>
      <c r="AN73">
        <v>167.5</v>
      </c>
      <c r="AO73">
        <v>220.8</v>
      </c>
      <c r="AP73">
        <v>169.2</v>
      </c>
      <c r="AQ73">
        <v>123.1</v>
      </c>
      <c r="AR73">
        <v>161.1</v>
      </c>
      <c r="AS73">
        <v>190.4</v>
      </c>
    </row>
    <row r="74" spans="2:45">
      <c r="B74" s="102" t="s">
        <v>1285</v>
      </c>
      <c r="C74">
        <v>165.2</v>
      </c>
      <c r="D74">
        <v>210.9</v>
      </c>
      <c r="E74">
        <v>170.9</v>
      </c>
      <c r="F74">
        <v>170.9</v>
      </c>
      <c r="G74">
        <v>199.9</v>
      </c>
      <c r="H74">
        <v>186.5</v>
      </c>
      <c r="I74">
        <v>163.80000000000001</v>
      </c>
      <c r="J74">
        <v>199.7</v>
      </c>
      <c r="K74">
        <v>169.8</v>
      </c>
      <c r="L74">
        <v>121.9</v>
      </c>
      <c r="M74">
        <v>169.9</v>
      </c>
      <c r="N74">
        <v>188.3</v>
      </c>
      <c r="Q74" s="34" t="s">
        <v>1285</v>
      </c>
      <c r="R74">
        <v>164.7</v>
      </c>
      <c r="S74">
        <v>208.8</v>
      </c>
      <c r="T74">
        <v>170.3</v>
      </c>
      <c r="U74">
        <v>170.9</v>
      </c>
      <c r="V74">
        <v>201.6</v>
      </c>
      <c r="W74">
        <v>191.6</v>
      </c>
      <c r="X74">
        <v>162.19999999999999</v>
      </c>
      <c r="Y74">
        <v>184.8</v>
      </c>
      <c r="Z74">
        <v>169.7</v>
      </c>
      <c r="AA74">
        <v>121.1</v>
      </c>
      <c r="AB74">
        <v>175.8</v>
      </c>
      <c r="AC74">
        <v>185.6</v>
      </c>
      <c r="AG74" s="34" t="s">
        <v>1285</v>
      </c>
      <c r="AH74">
        <v>166.4</v>
      </c>
      <c r="AI74">
        <v>214.9</v>
      </c>
      <c r="AJ74">
        <v>171.9</v>
      </c>
      <c r="AK74">
        <v>171</v>
      </c>
      <c r="AL74">
        <v>196.4</v>
      </c>
      <c r="AM74">
        <v>177.7</v>
      </c>
      <c r="AN74">
        <v>165.7</v>
      </c>
      <c r="AO74">
        <v>228.6</v>
      </c>
      <c r="AP74">
        <v>169.9</v>
      </c>
      <c r="AQ74">
        <v>123.4</v>
      </c>
      <c r="AR74">
        <v>161.6</v>
      </c>
      <c r="AS74">
        <v>191.5</v>
      </c>
    </row>
    <row r="75" spans="2:45">
      <c r="B75" s="102" t="s">
        <v>1286</v>
      </c>
      <c r="C75">
        <v>167.4</v>
      </c>
      <c r="D75">
        <v>209.4</v>
      </c>
      <c r="E75">
        <v>181.4</v>
      </c>
      <c r="F75">
        <v>172.3</v>
      </c>
      <c r="G75">
        <v>202.8</v>
      </c>
      <c r="H75">
        <v>188.9</v>
      </c>
      <c r="I75">
        <v>160.69999999999999</v>
      </c>
      <c r="J75">
        <v>183.1</v>
      </c>
      <c r="K75">
        <v>170.5</v>
      </c>
      <c r="L75">
        <v>122.1</v>
      </c>
      <c r="M75">
        <v>170.4</v>
      </c>
      <c r="N75">
        <v>189.5</v>
      </c>
      <c r="Q75" s="34" t="s">
        <v>1286</v>
      </c>
      <c r="R75">
        <v>166.9</v>
      </c>
      <c r="S75">
        <v>207.2</v>
      </c>
      <c r="T75">
        <v>180.2</v>
      </c>
      <c r="U75">
        <v>172.3</v>
      </c>
      <c r="V75">
        <v>204.8</v>
      </c>
      <c r="W75">
        <v>194</v>
      </c>
      <c r="X75">
        <v>159.1</v>
      </c>
      <c r="Y75">
        <v>171.6</v>
      </c>
      <c r="Z75">
        <v>170.2</v>
      </c>
      <c r="AA75">
        <v>121.5</v>
      </c>
      <c r="AB75">
        <v>176.4</v>
      </c>
      <c r="AC75">
        <v>186.9</v>
      </c>
      <c r="AG75" s="34" t="s">
        <v>1286</v>
      </c>
      <c r="AH75">
        <v>168.4</v>
      </c>
      <c r="AI75">
        <v>213.4</v>
      </c>
      <c r="AJ75">
        <v>183.2</v>
      </c>
      <c r="AK75">
        <v>172.3</v>
      </c>
      <c r="AL75">
        <v>198.8</v>
      </c>
      <c r="AM75">
        <v>180</v>
      </c>
      <c r="AN75">
        <v>162.6</v>
      </c>
      <c r="AO75">
        <v>205.5</v>
      </c>
      <c r="AP75">
        <v>171</v>
      </c>
      <c r="AQ75">
        <v>123.4</v>
      </c>
      <c r="AR75">
        <v>162.1</v>
      </c>
      <c r="AS75">
        <v>192.4</v>
      </c>
    </row>
    <row r="76" spans="2:45">
      <c r="B76" s="102" t="s">
        <v>1287</v>
      </c>
      <c r="C76">
        <v>169.2</v>
      </c>
      <c r="D76">
        <v>209</v>
      </c>
      <c r="E76">
        <v>190.2</v>
      </c>
      <c r="F76">
        <v>173.6</v>
      </c>
      <c r="G76">
        <v>205.2</v>
      </c>
      <c r="H76">
        <v>188.5</v>
      </c>
      <c r="I76">
        <v>158</v>
      </c>
      <c r="J76">
        <v>159.9</v>
      </c>
      <c r="K76">
        <v>170.8</v>
      </c>
      <c r="L76">
        <v>121.8</v>
      </c>
      <c r="M76">
        <v>171</v>
      </c>
      <c r="N76">
        <v>190.3</v>
      </c>
      <c r="Q76" s="34" t="s">
        <v>1287</v>
      </c>
      <c r="R76">
        <v>168.8</v>
      </c>
      <c r="S76">
        <v>206.9</v>
      </c>
      <c r="T76">
        <v>189.1</v>
      </c>
      <c r="U76">
        <v>173.4</v>
      </c>
      <c r="V76">
        <v>207.5</v>
      </c>
      <c r="W76">
        <v>193.9</v>
      </c>
      <c r="X76">
        <v>156.69999999999999</v>
      </c>
      <c r="Y76">
        <v>150.19999999999999</v>
      </c>
      <c r="Z76">
        <v>170.5</v>
      </c>
      <c r="AA76">
        <v>121.2</v>
      </c>
      <c r="AB76">
        <v>176.8</v>
      </c>
      <c r="AC76">
        <v>187.7</v>
      </c>
      <c r="AG76" s="34" t="s">
        <v>1287</v>
      </c>
      <c r="AH76">
        <v>170.2</v>
      </c>
      <c r="AI76">
        <v>212.9</v>
      </c>
      <c r="AJ76">
        <v>191.9</v>
      </c>
      <c r="AK76">
        <v>173.9</v>
      </c>
      <c r="AL76">
        <v>200.5</v>
      </c>
      <c r="AM76">
        <v>179.1</v>
      </c>
      <c r="AN76">
        <v>159.5</v>
      </c>
      <c r="AO76">
        <v>178.7</v>
      </c>
      <c r="AP76">
        <v>171.3</v>
      </c>
      <c r="AQ76">
        <v>123.1</v>
      </c>
      <c r="AR76">
        <v>162.80000000000001</v>
      </c>
      <c r="AS76">
        <v>193.3</v>
      </c>
    </row>
    <row r="77" spans="2:45">
      <c r="B77" s="102" t="s">
        <v>1288</v>
      </c>
      <c r="C77">
        <v>173.8</v>
      </c>
      <c r="D77">
        <v>210.7</v>
      </c>
      <c r="E77">
        <v>194.5</v>
      </c>
      <c r="F77">
        <v>174.6</v>
      </c>
      <c r="G77">
        <v>208.4</v>
      </c>
      <c r="H77">
        <v>187.2</v>
      </c>
      <c r="I77">
        <v>158.30000000000001</v>
      </c>
      <c r="J77">
        <v>153.9</v>
      </c>
      <c r="K77">
        <v>170.9</v>
      </c>
      <c r="L77">
        <v>121.1</v>
      </c>
      <c r="M77">
        <v>171.4</v>
      </c>
      <c r="N77">
        <v>191.2</v>
      </c>
      <c r="Q77" s="34" t="s">
        <v>1288</v>
      </c>
      <c r="R77">
        <v>174</v>
      </c>
      <c r="S77">
        <v>208.3</v>
      </c>
      <c r="T77">
        <v>192.9</v>
      </c>
      <c r="U77">
        <v>174.3</v>
      </c>
      <c r="V77">
        <v>210.5</v>
      </c>
      <c r="W77">
        <v>192.6</v>
      </c>
      <c r="X77">
        <v>156.30000000000001</v>
      </c>
      <c r="Y77">
        <v>142.9</v>
      </c>
      <c r="Z77">
        <v>170.7</v>
      </c>
      <c r="AA77">
        <v>120.3</v>
      </c>
      <c r="AB77">
        <v>176.9</v>
      </c>
      <c r="AC77">
        <v>188.5</v>
      </c>
      <c r="AG77" s="34" t="s">
        <v>1288</v>
      </c>
      <c r="AH77">
        <v>173.3</v>
      </c>
      <c r="AI77">
        <v>215.2</v>
      </c>
      <c r="AJ77">
        <v>197</v>
      </c>
      <c r="AK77">
        <v>175.2</v>
      </c>
      <c r="AL77">
        <v>204.3</v>
      </c>
      <c r="AM77">
        <v>178</v>
      </c>
      <c r="AN77">
        <v>160.5</v>
      </c>
      <c r="AO77">
        <v>175.3</v>
      </c>
      <c r="AP77">
        <v>171.2</v>
      </c>
      <c r="AQ77">
        <v>122.7</v>
      </c>
      <c r="AR77">
        <v>163.69999999999999</v>
      </c>
      <c r="AS77">
        <v>194.3</v>
      </c>
    </row>
    <row r="78" spans="2:45">
      <c r="B78" s="102" t="s">
        <v>1289</v>
      </c>
      <c r="C78">
        <v>174.4</v>
      </c>
      <c r="D78">
        <v>207.7</v>
      </c>
      <c r="E78">
        <v>175.2</v>
      </c>
      <c r="F78">
        <v>177.3</v>
      </c>
      <c r="G78">
        <v>209.7</v>
      </c>
      <c r="H78">
        <v>179.3</v>
      </c>
      <c r="I78">
        <v>169.5</v>
      </c>
      <c r="J78">
        <v>152.69999999999999</v>
      </c>
      <c r="K78">
        <v>171</v>
      </c>
      <c r="L78">
        <v>120</v>
      </c>
      <c r="M78">
        <v>172.3</v>
      </c>
      <c r="N78">
        <v>193</v>
      </c>
      <c r="Q78" s="34" t="s">
        <v>1289</v>
      </c>
      <c r="R78">
        <v>174.2</v>
      </c>
      <c r="S78">
        <v>205.2</v>
      </c>
      <c r="T78">
        <v>173.9</v>
      </c>
      <c r="U78">
        <v>177</v>
      </c>
      <c r="V78">
        <v>212.1</v>
      </c>
      <c r="W78">
        <v>183.4</v>
      </c>
      <c r="X78">
        <v>167.2</v>
      </c>
      <c r="Y78">
        <v>140.9</v>
      </c>
      <c r="Z78">
        <v>170.4</v>
      </c>
      <c r="AA78">
        <v>119.1</v>
      </c>
      <c r="AB78">
        <v>177.6</v>
      </c>
      <c r="AC78">
        <v>189.9</v>
      </c>
      <c r="AG78" s="34" t="s">
        <v>1289</v>
      </c>
      <c r="AH78">
        <v>174.7</v>
      </c>
      <c r="AI78">
        <v>212.2</v>
      </c>
      <c r="AJ78">
        <v>177.2</v>
      </c>
      <c r="AK78">
        <v>177.9</v>
      </c>
      <c r="AL78">
        <v>204.8</v>
      </c>
      <c r="AM78">
        <v>172.2</v>
      </c>
      <c r="AN78">
        <v>172.1</v>
      </c>
      <c r="AO78">
        <v>175.8</v>
      </c>
      <c r="AP78">
        <v>172.2</v>
      </c>
      <c r="AQ78">
        <v>121.9</v>
      </c>
      <c r="AR78">
        <v>164.9</v>
      </c>
      <c r="AS78">
        <v>196.6</v>
      </c>
    </row>
    <row r="79" spans="2:45">
      <c r="B79" s="102" t="s">
        <v>1290</v>
      </c>
      <c r="C79">
        <v>174.4</v>
      </c>
      <c r="D79">
        <v>207.7</v>
      </c>
      <c r="E79">
        <v>175.2</v>
      </c>
      <c r="F79">
        <v>177.3</v>
      </c>
      <c r="G79">
        <v>209.7</v>
      </c>
      <c r="H79">
        <v>179.2</v>
      </c>
      <c r="I79">
        <v>169.5</v>
      </c>
      <c r="J79">
        <v>152.80000000000001</v>
      </c>
      <c r="K79">
        <v>171.1</v>
      </c>
      <c r="L79">
        <v>120</v>
      </c>
      <c r="M79">
        <v>172.3</v>
      </c>
      <c r="N79">
        <v>193</v>
      </c>
      <c r="Q79" s="34" t="s">
        <v>1290</v>
      </c>
      <c r="R79">
        <v>174.3</v>
      </c>
      <c r="S79">
        <v>205.2</v>
      </c>
      <c r="T79">
        <v>173.9</v>
      </c>
      <c r="U79">
        <v>177</v>
      </c>
      <c r="V79">
        <v>212.1</v>
      </c>
      <c r="W79">
        <v>183.3</v>
      </c>
      <c r="X79">
        <v>167.2</v>
      </c>
      <c r="Y79">
        <v>140.9</v>
      </c>
      <c r="Z79">
        <v>170.5</v>
      </c>
      <c r="AA79">
        <v>119.1</v>
      </c>
      <c r="AB79">
        <v>177.6</v>
      </c>
      <c r="AC79">
        <v>189.9</v>
      </c>
      <c r="AG79" s="34" t="s">
        <v>1290</v>
      </c>
      <c r="AH79">
        <v>174.7</v>
      </c>
      <c r="AI79">
        <v>212.2</v>
      </c>
      <c r="AJ79">
        <v>177.2</v>
      </c>
      <c r="AK79">
        <v>177.9</v>
      </c>
      <c r="AL79">
        <v>204.8</v>
      </c>
      <c r="AM79">
        <v>172.2</v>
      </c>
      <c r="AN79">
        <v>172.1</v>
      </c>
      <c r="AO79">
        <v>175.9</v>
      </c>
      <c r="AP79">
        <v>172.2</v>
      </c>
      <c r="AQ79">
        <v>121.9</v>
      </c>
      <c r="AR79">
        <v>164.9</v>
      </c>
      <c r="AS79">
        <v>196.6</v>
      </c>
    </row>
    <row r="80" spans="2:45">
      <c r="B80" s="102" t="s">
        <v>1291</v>
      </c>
      <c r="C80">
        <v>173.8</v>
      </c>
      <c r="D80">
        <v>209.3</v>
      </c>
      <c r="E80">
        <v>169.6</v>
      </c>
      <c r="F80">
        <v>178.4</v>
      </c>
      <c r="G80">
        <v>212.9</v>
      </c>
      <c r="H80">
        <v>174.9</v>
      </c>
      <c r="I80">
        <v>176.3</v>
      </c>
      <c r="J80">
        <v>155.4</v>
      </c>
      <c r="K80">
        <v>173.4</v>
      </c>
      <c r="L80">
        <v>121.3</v>
      </c>
      <c r="M80">
        <v>172.9</v>
      </c>
      <c r="N80">
        <v>193.5</v>
      </c>
      <c r="Q80" s="34" t="s">
        <v>1291</v>
      </c>
      <c r="R80">
        <v>173.3</v>
      </c>
      <c r="S80">
        <v>206.9</v>
      </c>
      <c r="T80">
        <v>167.9</v>
      </c>
      <c r="U80">
        <v>178.2</v>
      </c>
      <c r="V80">
        <v>215.5</v>
      </c>
      <c r="W80">
        <v>178.5</v>
      </c>
      <c r="X80">
        <v>173.7</v>
      </c>
      <c r="Y80">
        <v>142.80000000000001</v>
      </c>
      <c r="Z80">
        <v>172.8</v>
      </c>
      <c r="AA80">
        <v>120.4</v>
      </c>
      <c r="AB80">
        <v>178.2</v>
      </c>
      <c r="AC80">
        <v>190.5</v>
      </c>
      <c r="AG80" s="34" t="s">
        <v>1291</v>
      </c>
      <c r="AH80">
        <v>174.8</v>
      </c>
      <c r="AI80">
        <v>213.7</v>
      </c>
      <c r="AJ80">
        <v>172.4</v>
      </c>
      <c r="AK80">
        <v>178.8</v>
      </c>
      <c r="AL80">
        <v>207.8</v>
      </c>
      <c r="AM80">
        <v>168.7</v>
      </c>
      <c r="AN80">
        <v>179.2</v>
      </c>
      <c r="AO80">
        <v>179.9</v>
      </c>
      <c r="AP80">
        <v>174.7</v>
      </c>
      <c r="AQ80">
        <v>123.1</v>
      </c>
      <c r="AR80">
        <v>165.5</v>
      </c>
      <c r="AS80">
        <v>197</v>
      </c>
    </row>
    <row r="81" spans="2:45">
      <c r="B81" s="102" t="s">
        <v>1292</v>
      </c>
      <c r="C81">
        <v>173.7</v>
      </c>
      <c r="D81">
        <v>214.3</v>
      </c>
      <c r="E81">
        <v>173.2</v>
      </c>
      <c r="F81">
        <v>179.5</v>
      </c>
      <c r="G81">
        <v>218</v>
      </c>
      <c r="H81">
        <v>170</v>
      </c>
      <c r="I81">
        <v>172.2</v>
      </c>
      <c r="J81">
        <v>161</v>
      </c>
      <c r="K81">
        <v>175.6</v>
      </c>
      <c r="L81">
        <v>122.7</v>
      </c>
      <c r="M81">
        <v>173.4</v>
      </c>
      <c r="N81">
        <v>194.2</v>
      </c>
      <c r="Q81" s="34" t="s">
        <v>1292</v>
      </c>
      <c r="R81">
        <v>173.2</v>
      </c>
      <c r="S81">
        <v>211.5</v>
      </c>
      <c r="T81">
        <v>171</v>
      </c>
      <c r="U81">
        <v>179.6</v>
      </c>
      <c r="V81">
        <v>221</v>
      </c>
      <c r="W81">
        <v>173.3</v>
      </c>
      <c r="X81">
        <v>169</v>
      </c>
      <c r="Y81">
        <v>148.69999999999999</v>
      </c>
      <c r="Z81">
        <v>174.9</v>
      </c>
      <c r="AA81">
        <v>121.9</v>
      </c>
      <c r="AB81">
        <v>178.7</v>
      </c>
      <c r="AC81">
        <v>191.1</v>
      </c>
      <c r="AG81" s="34" t="s">
        <v>1292</v>
      </c>
      <c r="AH81">
        <v>174.7</v>
      </c>
      <c r="AI81">
        <v>219.4</v>
      </c>
      <c r="AJ81">
        <v>176.7</v>
      </c>
      <c r="AK81">
        <v>179.4</v>
      </c>
      <c r="AL81">
        <v>211.9</v>
      </c>
      <c r="AM81">
        <v>164.4</v>
      </c>
      <c r="AN81">
        <v>175.8</v>
      </c>
      <c r="AO81">
        <v>185</v>
      </c>
      <c r="AP81">
        <v>176.9</v>
      </c>
      <c r="AQ81">
        <v>124.2</v>
      </c>
      <c r="AR81">
        <v>165.9</v>
      </c>
      <c r="AS81">
        <v>197.7</v>
      </c>
    </row>
    <row r="86" spans="2:45">
      <c r="B86" s="35" t="s">
        <v>1233</v>
      </c>
      <c r="C86" s="35" t="s">
        <v>1293</v>
      </c>
      <c r="D86" s="35" t="s">
        <v>1294</v>
      </c>
      <c r="E86" s="35" t="s">
        <v>1295</v>
      </c>
      <c r="F86" s="35" t="s">
        <v>1296</v>
      </c>
      <c r="G86" s="35" t="s">
        <v>1302</v>
      </c>
      <c r="H86" s="35" t="s">
        <v>1297</v>
      </c>
      <c r="I86" s="35" t="s">
        <v>1298</v>
      </c>
      <c r="J86" s="35" t="s">
        <v>1299</v>
      </c>
      <c r="K86" s="35" t="s">
        <v>1300</v>
      </c>
      <c r="L86" s="35" t="s">
        <v>1301</v>
      </c>
      <c r="M86" s="35" t="s">
        <v>1303</v>
      </c>
      <c r="N86" s="35" t="s">
        <v>1304</v>
      </c>
      <c r="Q86" s="35" t="s">
        <v>1233</v>
      </c>
      <c r="R86" s="35" t="s">
        <v>1293</v>
      </c>
      <c r="S86" s="35" t="s">
        <v>1294</v>
      </c>
      <c r="T86" s="35" t="s">
        <v>1295</v>
      </c>
      <c r="U86" s="35" t="s">
        <v>1296</v>
      </c>
      <c r="V86" s="35" t="s">
        <v>1302</v>
      </c>
      <c r="W86" s="35" t="s">
        <v>1297</v>
      </c>
      <c r="X86" s="35" t="s">
        <v>1298</v>
      </c>
      <c r="Y86" s="35" t="s">
        <v>1299</v>
      </c>
      <c r="Z86" s="35" t="s">
        <v>1300</v>
      </c>
      <c r="AA86" s="35" t="s">
        <v>1301</v>
      </c>
      <c r="AB86" s="35" t="s">
        <v>1303</v>
      </c>
      <c r="AC86" s="35" t="s">
        <v>1304</v>
      </c>
      <c r="AG86" s="35" t="s">
        <v>1233</v>
      </c>
      <c r="AH86" s="35" t="s">
        <v>1293</v>
      </c>
      <c r="AI86" s="35" t="s">
        <v>1294</v>
      </c>
      <c r="AJ86" s="35" t="s">
        <v>1295</v>
      </c>
      <c r="AK86" s="35" t="s">
        <v>1296</v>
      </c>
      <c r="AL86" s="35" t="s">
        <v>1302</v>
      </c>
      <c r="AM86" s="35" t="s">
        <v>1297</v>
      </c>
      <c r="AN86" s="35" t="s">
        <v>1298</v>
      </c>
      <c r="AO86" s="35" t="s">
        <v>1299</v>
      </c>
      <c r="AP86" s="35" t="s">
        <v>1300</v>
      </c>
      <c r="AQ86" s="35" t="s">
        <v>1301</v>
      </c>
      <c r="AR86" s="35" t="s">
        <v>1303</v>
      </c>
      <c r="AS86" s="35" t="s">
        <v>1304</v>
      </c>
    </row>
    <row r="87" spans="2:45">
      <c r="B87" s="102" t="s">
        <v>1280</v>
      </c>
      <c r="C87" s="89">
        <f>(C70-C69)/C69</f>
        <v>5.8403634003893947E-3</v>
      </c>
      <c r="D87" s="89">
        <f>(D70-D69)/D69</f>
        <v>1.1059907834101408E-2</v>
      </c>
      <c r="E87" s="89">
        <f t="shared" ref="E87:N87" si="4">(E70-E69)/E69</f>
        <v>5.1724137931034517E-2</v>
      </c>
      <c r="F87" s="89">
        <f t="shared" si="4"/>
        <v>5.4578532443905741E-3</v>
      </c>
      <c r="G87" s="89">
        <f t="shared" si="4"/>
        <v>1.1898323418063756E-2</v>
      </c>
      <c r="H87" s="89">
        <f t="shared" si="4"/>
        <v>-7.411067193675889E-3</v>
      </c>
      <c r="I87" s="89">
        <f t="shared" si="4"/>
        <v>-7.6023391812866164E-3</v>
      </c>
      <c r="J87" s="89">
        <f t="shared" si="4"/>
        <v>4.230989136649517E-2</v>
      </c>
      <c r="K87" s="89">
        <f t="shared" si="4"/>
        <v>-2.4286581663629466E-3</v>
      </c>
      <c r="L87" s="89">
        <f t="shared" si="4"/>
        <v>1.6708437761069578E-3</v>
      </c>
      <c r="M87" s="89">
        <f t="shared" si="4"/>
        <v>4.7875523638540481E-3</v>
      </c>
      <c r="N87" s="89">
        <f t="shared" si="4"/>
        <v>7.6712328767123599E-3</v>
      </c>
      <c r="Q87" s="34" t="s">
        <v>1280</v>
      </c>
      <c r="R87" s="89">
        <f>(R70-R69)/R69</f>
        <v>5.8862001308044847E-3</v>
      </c>
      <c r="S87" s="89">
        <f t="shared" ref="S87:AC87" si="5">(S70-S69)/S69</f>
        <v>1.1644154634373545E-2</v>
      </c>
      <c r="T87" s="89">
        <f t="shared" si="5"/>
        <v>5.0805452292441065E-2</v>
      </c>
      <c r="U87" s="89">
        <f t="shared" si="5"/>
        <v>4.8602673147023776E-3</v>
      </c>
      <c r="V87" s="89">
        <f t="shared" si="5"/>
        <v>1.2325830653804992E-2</v>
      </c>
      <c r="W87" s="89">
        <f t="shared" si="5"/>
        <v>-8.5755121486422638E-3</v>
      </c>
      <c r="X87" s="89">
        <f t="shared" si="5"/>
        <v>-1.3095238095238028E-2</v>
      </c>
      <c r="Y87" s="89">
        <f t="shared" si="5"/>
        <v>4.3017456359102278E-2</v>
      </c>
      <c r="Z87" s="89">
        <f t="shared" si="5"/>
        <v>-2.4242424242424585E-3</v>
      </c>
      <c r="AA87" s="89">
        <f t="shared" si="5"/>
        <v>1.6820857863750094E-3</v>
      </c>
      <c r="AB87" s="89">
        <f t="shared" si="5"/>
        <v>5.7736720554272519E-3</v>
      </c>
      <c r="AC87" s="89">
        <f t="shared" si="5"/>
        <v>8.3148558758314849E-3</v>
      </c>
      <c r="AG87" s="34" t="s">
        <v>1280</v>
      </c>
      <c r="AH87" s="89">
        <f>(AH70-AH69)/AH69</f>
        <v>5.105296745373398E-3</v>
      </c>
      <c r="AI87" s="89">
        <f t="shared" ref="AI87:AS87" si="6">(AI70-AI69)/AI69</f>
        <v>9.9457504520796443E-3</v>
      </c>
      <c r="AJ87" s="89">
        <f t="shared" si="6"/>
        <v>5.3016453382084203E-2</v>
      </c>
      <c r="AK87" s="89">
        <f t="shared" si="6"/>
        <v>6.0459492140266021E-3</v>
      </c>
      <c r="AL87" s="89">
        <f t="shared" si="6"/>
        <v>1.1576626240352779E-2</v>
      </c>
      <c r="AM87" s="89">
        <f t="shared" si="6"/>
        <v>-4.74934036939317E-3</v>
      </c>
      <c r="AN87" s="89">
        <f t="shared" si="6"/>
        <v>-2.2922636103152186E-3</v>
      </c>
      <c r="AO87" s="89">
        <f t="shared" si="6"/>
        <v>4.0846456692913445E-2</v>
      </c>
      <c r="AP87" s="89">
        <f t="shared" si="6"/>
        <v>-3.0469226081657527E-3</v>
      </c>
      <c r="AQ87" s="89">
        <f t="shared" si="6"/>
        <v>1.6501650165016736E-3</v>
      </c>
      <c r="AR87" s="89">
        <f t="shared" si="6"/>
        <v>3.7854889589905003E-3</v>
      </c>
      <c r="AS87" s="89">
        <f t="shared" si="6"/>
        <v>7.5716603569497328E-3</v>
      </c>
    </row>
    <row r="88" spans="2:45">
      <c r="B88" s="102" t="s">
        <v>1281</v>
      </c>
      <c r="C88" s="89">
        <f t="shared" ref="C88:N98" si="7">(C71-C70)/C70</f>
        <v>9.6774193548387101E-3</v>
      </c>
      <c r="D88" s="89">
        <f t="shared" si="7"/>
        <v>-2.9170464904284436E-2</v>
      </c>
      <c r="E88" s="89">
        <f t="shared" si="7"/>
        <v>2.5761124121779725E-2</v>
      </c>
      <c r="F88" s="89">
        <f t="shared" si="7"/>
        <v>4.8250904704462173E-3</v>
      </c>
      <c r="G88" s="89">
        <f t="shared" si="7"/>
        <v>1.5499732763228252E-2</v>
      </c>
      <c r="H88" s="89">
        <f t="shared" si="7"/>
        <v>-2.5385764061722219E-2</v>
      </c>
      <c r="I88" s="89">
        <f t="shared" si="7"/>
        <v>2.6517383618149679E-2</v>
      </c>
      <c r="J88" s="89">
        <f t="shared" si="7"/>
        <v>-1.0970927043336097E-3</v>
      </c>
      <c r="K88" s="89">
        <f t="shared" si="7"/>
        <v>0</v>
      </c>
      <c r="L88" s="89">
        <f t="shared" si="7"/>
        <v>8.3402835696408937E-4</v>
      </c>
      <c r="M88" s="89">
        <f t="shared" si="7"/>
        <v>2.9779630732578916E-3</v>
      </c>
      <c r="N88" s="89">
        <f t="shared" si="7"/>
        <v>7.0690592713430287E-3</v>
      </c>
      <c r="Q88" s="34" t="s">
        <v>1281</v>
      </c>
      <c r="R88" s="89">
        <f t="shared" ref="R88:AC98" si="8">(R71-R70)/R70</f>
        <v>9.102730819245626E-3</v>
      </c>
      <c r="S88" s="89">
        <f t="shared" si="8"/>
        <v>-2.9465930018416103E-2</v>
      </c>
      <c r="T88" s="89">
        <f t="shared" si="8"/>
        <v>2.7712264150943498E-2</v>
      </c>
      <c r="U88" s="89">
        <f t="shared" si="8"/>
        <v>5.4413542926239761E-3</v>
      </c>
      <c r="V88" s="89">
        <f t="shared" si="8"/>
        <v>1.5352038115405005E-2</v>
      </c>
      <c r="W88" s="89">
        <f t="shared" si="8"/>
        <v>-2.8351753964440202E-2</v>
      </c>
      <c r="X88" s="89">
        <f t="shared" si="8"/>
        <v>2.2919179734619918E-2</v>
      </c>
      <c r="Y88" s="89">
        <f t="shared" si="8"/>
        <v>7.770472205618547E-3</v>
      </c>
      <c r="Z88" s="89">
        <f t="shared" si="8"/>
        <v>-1.2150668286755081E-3</v>
      </c>
      <c r="AA88" s="89">
        <f t="shared" si="8"/>
        <v>8.3963056255254855E-4</v>
      </c>
      <c r="AB88" s="89">
        <f t="shared" si="8"/>
        <v>1.7221584385764144E-3</v>
      </c>
      <c r="AC88" s="89">
        <f t="shared" si="8"/>
        <v>6.5970313358987825E-3</v>
      </c>
      <c r="AG88" s="34" t="s">
        <v>1281</v>
      </c>
      <c r="AH88" s="89">
        <f t="shared" ref="AH88:AS88" si="9">(AH71-AH70)/AH70</f>
        <v>1.1428571428571501E-2</v>
      </c>
      <c r="AI88" s="89">
        <f t="shared" si="9"/>
        <v>-2.8200537153088682E-2</v>
      </c>
      <c r="AJ88" s="89">
        <f t="shared" si="9"/>
        <v>2.1990740740740641E-2</v>
      </c>
      <c r="AK88" s="89">
        <f t="shared" si="9"/>
        <v>4.2067307692307005E-3</v>
      </c>
      <c r="AL88" s="89">
        <f t="shared" si="9"/>
        <v>1.5258855585831125E-2</v>
      </c>
      <c r="AM88" s="89">
        <f t="shared" si="9"/>
        <v>-2.014846235418867E-2</v>
      </c>
      <c r="AN88" s="89">
        <f t="shared" si="9"/>
        <v>3.1016657093624389E-2</v>
      </c>
      <c r="AO88" s="89">
        <f t="shared" si="9"/>
        <v>-1.4184397163120567E-2</v>
      </c>
      <c r="AP88" s="89">
        <f t="shared" si="9"/>
        <v>2.4449877750611594E-3</v>
      </c>
      <c r="AQ88" s="89">
        <f t="shared" si="9"/>
        <v>8.2372322899501083E-4</v>
      </c>
      <c r="AR88" s="89">
        <f t="shared" si="9"/>
        <v>4.3997485857952051E-3</v>
      </c>
      <c r="AS88" s="89">
        <f t="shared" si="9"/>
        <v>7.514761137949421E-3</v>
      </c>
    </row>
    <row r="89" spans="2:45">
      <c r="B89" s="102" t="s">
        <v>1282</v>
      </c>
      <c r="C89" s="89">
        <f t="shared" si="7"/>
        <v>2.4281150159744483E-2</v>
      </c>
      <c r="D89" s="89">
        <f t="shared" si="7"/>
        <v>-3.0516431924882629E-2</v>
      </c>
      <c r="E89" s="89">
        <f t="shared" si="7"/>
        <v>-3.4246575342465758E-2</v>
      </c>
      <c r="F89" s="89">
        <f t="shared" si="7"/>
        <v>9.00360144057623E-3</v>
      </c>
      <c r="G89" s="89">
        <f t="shared" si="7"/>
        <v>1.8947368421052602E-2</v>
      </c>
      <c r="H89" s="89">
        <f t="shared" si="7"/>
        <v>-1.7364657814096043E-2</v>
      </c>
      <c r="I89" s="89">
        <f t="shared" si="7"/>
        <v>-7.4626865671640818E-3</v>
      </c>
      <c r="J89" s="89">
        <f t="shared" si="7"/>
        <v>2.5260845689181737E-2</v>
      </c>
      <c r="K89" s="89">
        <f t="shared" si="7"/>
        <v>1.7650639074862917E-2</v>
      </c>
      <c r="L89" s="89">
        <f t="shared" si="7"/>
        <v>7.5000000000000474E-3</v>
      </c>
      <c r="M89" s="89">
        <f t="shared" si="7"/>
        <v>2.3752969121140478E-3</v>
      </c>
      <c r="N89" s="89">
        <f t="shared" si="7"/>
        <v>5.9395248380130824E-3</v>
      </c>
      <c r="Q89" s="34" t="s">
        <v>1282</v>
      </c>
      <c r="R89" s="89">
        <f t="shared" si="8"/>
        <v>2.7706185567010384E-2</v>
      </c>
      <c r="S89" s="89">
        <f t="shared" si="8"/>
        <v>-3.1783681214421329E-2</v>
      </c>
      <c r="T89" s="89">
        <f t="shared" si="8"/>
        <v>-3.4423407917383818E-2</v>
      </c>
      <c r="U89" s="89">
        <f t="shared" si="8"/>
        <v>9.6211665664461474E-3</v>
      </c>
      <c r="V89" s="89">
        <f t="shared" si="8"/>
        <v>1.981230448383724E-2</v>
      </c>
      <c r="W89" s="89">
        <f t="shared" si="8"/>
        <v>-2.0276953511374849E-2</v>
      </c>
      <c r="X89" s="89">
        <f t="shared" si="8"/>
        <v>-2.3584905660377696E-3</v>
      </c>
      <c r="Y89" s="89">
        <f t="shared" si="8"/>
        <v>2.6690391459074734E-2</v>
      </c>
      <c r="Z89" s="89">
        <f t="shared" si="8"/>
        <v>1.6423357664233508E-2</v>
      </c>
      <c r="AA89" s="89">
        <f t="shared" si="8"/>
        <v>8.389261744966443E-3</v>
      </c>
      <c r="AB89" s="89">
        <f t="shared" si="8"/>
        <v>1.7191977077364547E-3</v>
      </c>
      <c r="AC89" s="89">
        <f t="shared" si="8"/>
        <v>4.9153468050246079E-3</v>
      </c>
      <c r="AG89" s="34" t="s">
        <v>1282</v>
      </c>
      <c r="AH89" s="89">
        <f t="shared" ref="AH89:AS89" si="10">(AH72-AH71)/AH71</f>
        <v>1.7576898932831028E-2</v>
      </c>
      <c r="AI89" s="89">
        <f t="shared" si="10"/>
        <v>-2.8558268079226113E-2</v>
      </c>
      <c r="AJ89" s="89">
        <f t="shared" si="10"/>
        <v>-3.3975084937712348E-2</v>
      </c>
      <c r="AK89" s="89">
        <f t="shared" si="10"/>
        <v>7.7797725912627852E-3</v>
      </c>
      <c r="AL89" s="89">
        <f t="shared" si="10"/>
        <v>1.8250134192163054E-2</v>
      </c>
      <c r="AM89" s="89">
        <f t="shared" si="10"/>
        <v>-1.2445887445887507E-2</v>
      </c>
      <c r="AN89" s="89">
        <f t="shared" si="10"/>
        <v>-1.3370473537604488E-2</v>
      </c>
      <c r="AO89" s="89">
        <f t="shared" si="10"/>
        <v>2.206235011990405E-2</v>
      </c>
      <c r="AP89" s="89">
        <f t="shared" si="10"/>
        <v>2.0121951219512265E-2</v>
      </c>
      <c r="AQ89" s="89">
        <f t="shared" si="10"/>
        <v>5.7613168724280073E-3</v>
      </c>
      <c r="AR89" s="89">
        <f t="shared" si="10"/>
        <v>4.3804755944930451E-3</v>
      </c>
      <c r="AS89" s="89">
        <f t="shared" si="10"/>
        <v>6.3931806073522493E-3</v>
      </c>
    </row>
    <row r="90" spans="2:45">
      <c r="B90" s="102" t="s">
        <v>1283</v>
      </c>
      <c r="C90" s="89">
        <f t="shared" si="7"/>
        <v>1.9962570180910719E-2</v>
      </c>
      <c r="D90" s="89">
        <f t="shared" si="7"/>
        <v>1.3075060532687597E-2</v>
      </c>
      <c r="E90" s="89">
        <f t="shared" si="7"/>
        <v>2.9550827423167852E-3</v>
      </c>
      <c r="F90" s="89">
        <f t="shared" si="7"/>
        <v>9.5181439619273899E-3</v>
      </c>
      <c r="G90" s="89">
        <f t="shared" si="7"/>
        <v>1.9111570247933973E-2</v>
      </c>
      <c r="H90" s="89">
        <f t="shared" si="7"/>
        <v>-1.9230769230769319E-2</v>
      </c>
      <c r="I90" s="89">
        <f t="shared" si="7"/>
        <v>-4.1642567958357531E-2</v>
      </c>
      <c r="J90" s="89">
        <f t="shared" si="7"/>
        <v>2.7316550615961558E-2</v>
      </c>
      <c r="K90" s="89">
        <f t="shared" si="7"/>
        <v>1.1363636363636399E-2</v>
      </c>
      <c r="L90" s="89">
        <f t="shared" si="7"/>
        <v>5.7899090157153728E-3</v>
      </c>
      <c r="M90" s="89">
        <f t="shared" si="7"/>
        <v>3.5545023696682125E-3</v>
      </c>
      <c r="N90" s="89">
        <f t="shared" si="7"/>
        <v>5.9044551798174676E-3</v>
      </c>
      <c r="Q90" s="34" t="s">
        <v>1283</v>
      </c>
      <c r="R90" s="89">
        <f t="shared" si="8"/>
        <v>2.1316614420062732E-2</v>
      </c>
      <c r="S90" s="89">
        <f t="shared" si="8"/>
        <v>1.2738853503184686E-2</v>
      </c>
      <c r="T90" s="89">
        <f t="shared" si="8"/>
        <v>4.1592394533570328E-3</v>
      </c>
      <c r="U90" s="89">
        <f t="shared" si="8"/>
        <v>9.5294818344252193E-3</v>
      </c>
      <c r="V90" s="89">
        <f t="shared" si="8"/>
        <v>1.7893660531697341E-2</v>
      </c>
      <c r="W90" s="89">
        <f t="shared" si="8"/>
        <v>-2.0191822311963654E-2</v>
      </c>
      <c r="X90" s="89">
        <f t="shared" si="8"/>
        <v>-3.0141843971631173E-2</v>
      </c>
      <c r="Y90" s="89">
        <f t="shared" si="8"/>
        <v>2.1952628538417167E-2</v>
      </c>
      <c r="Z90" s="89">
        <f t="shared" si="8"/>
        <v>1.1370436864153236E-2</v>
      </c>
      <c r="AA90" s="89">
        <f t="shared" si="8"/>
        <v>4.9916805324458757E-3</v>
      </c>
      <c r="AB90" s="89">
        <f t="shared" si="8"/>
        <v>3.4324942791761686E-3</v>
      </c>
      <c r="AC90" s="89">
        <f t="shared" si="8"/>
        <v>4.3478260869565834E-3</v>
      </c>
      <c r="AG90" s="34" t="s">
        <v>1283</v>
      </c>
      <c r="AH90" s="89">
        <f t="shared" ref="AH90:AS90" si="11">(AH73-AH72)/AH72</f>
        <v>1.7273288093769348E-2</v>
      </c>
      <c r="AI90" s="89">
        <f t="shared" si="11"/>
        <v>1.3276434329065827E-2</v>
      </c>
      <c r="AJ90" s="89">
        <f t="shared" si="11"/>
        <v>1.7584994138335954E-3</v>
      </c>
      <c r="AK90" s="89">
        <f t="shared" si="11"/>
        <v>1.0095011876484494E-2</v>
      </c>
      <c r="AL90" s="89">
        <f t="shared" si="11"/>
        <v>2.0558777016341623E-2</v>
      </c>
      <c r="AM90" s="89">
        <f t="shared" si="11"/>
        <v>-1.7534246575342402E-2</v>
      </c>
      <c r="AN90" s="89">
        <f t="shared" si="11"/>
        <v>-5.4206662902315045E-2</v>
      </c>
      <c r="AO90" s="89">
        <f t="shared" si="11"/>
        <v>3.6133270764899188E-2</v>
      </c>
      <c r="AP90" s="89">
        <f t="shared" si="11"/>
        <v>1.1356843992827119E-2</v>
      </c>
      <c r="AQ90" s="89">
        <f t="shared" si="11"/>
        <v>7.3649754500817628E-3</v>
      </c>
      <c r="AR90" s="89">
        <f t="shared" si="11"/>
        <v>3.7383177570093104E-3</v>
      </c>
      <c r="AS90" s="89">
        <f t="shared" si="11"/>
        <v>7.9407093700370572E-3</v>
      </c>
    </row>
    <row r="91" spans="2:45">
      <c r="B91" s="102" t="s">
        <v>1284</v>
      </c>
      <c r="C91" s="89">
        <f t="shared" si="7"/>
        <v>1.0397553516819502E-2</v>
      </c>
      <c r="D91" s="89">
        <f t="shared" si="7"/>
        <v>8.1261950286807706E-3</v>
      </c>
      <c r="E91" s="89">
        <f t="shared" si="7"/>
        <v>7.0713022981733478E-3</v>
      </c>
      <c r="F91" s="89">
        <f t="shared" si="7"/>
        <v>7.0713022981733478E-3</v>
      </c>
      <c r="G91" s="89">
        <f t="shared" si="7"/>
        <v>1.3177901672579798E-2</v>
      </c>
      <c r="H91" s="89">
        <f t="shared" si="7"/>
        <v>-1.1658717541070422E-2</v>
      </c>
      <c r="I91" s="89">
        <f t="shared" si="7"/>
        <v>-1.1466505733252729E-2</v>
      </c>
      <c r="J91" s="89">
        <f t="shared" si="7"/>
        <v>4.118873826903012E-2</v>
      </c>
      <c r="K91" s="89">
        <f t="shared" si="7"/>
        <v>4.1395623891189656E-3</v>
      </c>
      <c r="L91" s="89">
        <f t="shared" si="7"/>
        <v>2.4671052631579883E-3</v>
      </c>
      <c r="M91" s="89">
        <f t="shared" si="7"/>
        <v>2.9515938606847697E-3</v>
      </c>
      <c r="N91" s="89">
        <f t="shared" si="7"/>
        <v>4.8025613660619302E-3</v>
      </c>
      <c r="Q91" s="34" t="s">
        <v>1284</v>
      </c>
      <c r="R91" s="89">
        <f t="shared" si="8"/>
        <v>1.1049723756905973E-2</v>
      </c>
      <c r="S91" s="89">
        <f t="shared" si="8"/>
        <v>1.0159651669085742E-2</v>
      </c>
      <c r="T91" s="89">
        <f t="shared" si="8"/>
        <v>7.6923076923077595E-3</v>
      </c>
      <c r="U91" s="89">
        <f t="shared" si="8"/>
        <v>8.2595870206490004E-3</v>
      </c>
      <c r="V91" s="89">
        <f t="shared" si="8"/>
        <v>1.2556504269211451E-2</v>
      </c>
      <c r="W91" s="89">
        <f t="shared" si="8"/>
        <v>-1.2879958784131892E-2</v>
      </c>
      <c r="X91" s="89">
        <f t="shared" si="8"/>
        <v>-1.1578305911029894E-2</v>
      </c>
      <c r="Y91" s="89">
        <f t="shared" si="8"/>
        <v>4.4657998869417778E-2</v>
      </c>
      <c r="Z91" s="89">
        <f t="shared" si="8"/>
        <v>4.1420118343194591E-3</v>
      </c>
      <c r="AA91" s="89">
        <f t="shared" si="8"/>
        <v>2.4834437086092482E-3</v>
      </c>
      <c r="AB91" s="89">
        <f t="shared" si="8"/>
        <v>2.2805017103763149E-3</v>
      </c>
      <c r="AC91" s="89">
        <f t="shared" si="8"/>
        <v>4.3290043290042362E-3</v>
      </c>
      <c r="AG91" s="34" t="s">
        <v>1284</v>
      </c>
      <c r="AH91" s="89">
        <f t="shared" ref="AH91:AS91" si="12">(AH74-AH73)/AH73</f>
        <v>9.0964220739842318E-3</v>
      </c>
      <c r="AI91" s="89">
        <f t="shared" si="12"/>
        <v>5.6153486195602113E-3</v>
      </c>
      <c r="AJ91" s="89">
        <f t="shared" si="12"/>
        <v>5.8513750731421883E-3</v>
      </c>
      <c r="AK91" s="89">
        <f t="shared" si="12"/>
        <v>5.2910052910053245E-3</v>
      </c>
      <c r="AL91" s="89">
        <f t="shared" si="12"/>
        <v>1.4462809917355431E-2</v>
      </c>
      <c r="AM91" s="89">
        <f t="shared" si="12"/>
        <v>-8.9235917456777607E-3</v>
      </c>
      <c r="AN91" s="89">
        <f t="shared" si="12"/>
        <v>-1.0746268656716487E-2</v>
      </c>
      <c r="AO91" s="89">
        <f t="shared" si="12"/>
        <v>3.532608695652166E-2</v>
      </c>
      <c r="AP91" s="89">
        <f t="shared" si="12"/>
        <v>4.1371158392436002E-3</v>
      </c>
      <c r="AQ91" s="89">
        <f t="shared" si="12"/>
        <v>2.4370430544273874E-3</v>
      </c>
      <c r="AR91" s="89">
        <f t="shared" si="12"/>
        <v>3.1036623215394167E-3</v>
      </c>
      <c r="AS91" s="89">
        <f t="shared" si="12"/>
        <v>5.7773109243697178E-3</v>
      </c>
    </row>
    <row r="92" spans="2:45">
      <c r="B92" s="102" t="s">
        <v>1285</v>
      </c>
      <c r="C92" s="89">
        <f t="shared" si="7"/>
        <v>1.3317191283293082E-2</v>
      </c>
      <c r="D92" s="89">
        <f t="shared" si="7"/>
        <v>-7.1123755334281651E-3</v>
      </c>
      <c r="E92" s="89">
        <f t="shared" si="7"/>
        <v>6.1439438267992974E-2</v>
      </c>
      <c r="F92" s="89">
        <f t="shared" si="7"/>
        <v>8.1919251023990971E-3</v>
      </c>
      <c r="G92" s="89">
        <f t="shared" si="7"/>
        <v>1.4507253626813434E-2</v>
      </c>
      <c r="H92" s="89">
        <f t="shared" si="7"/>
        <v>1.286863270777483E-2</v>
      </c>
      <c r="I92" s="89">
        <f t="shared" si="7"/>
        <v>-1.8925518925519063E-2</v>
      </c>
      <c r="J92" s="89">
        <f t="shared" si="7"/>
        <v>-8.3124687030545791E-2</v>
      </c>
      <c r="K92" s="89">
        <f t="shared" si="7"/>
        <v>4.1224970553591792E-3</v>
      </c>
      <c r="L92" s="89">
        <f t="shared" si="7"/>
        <v>1.640689089417462E-3</v>
      </c>
      <c r="M92" s="89">
        <f t="shared" si="7"/>
        <v>2.942907592701589E-3</v>
      </c>
      <c r="N92" s="89">
        <f t="shared" si="7"/>
        <v>6.3728093467869812E-3</v>
      </c>
      <c r="Q92" s="34" t="s">
        <v>1285</v>
      </c>
      <c r="R92" s="89">
        <f t="shared" si="8"/>
        <v>1.3357619914997069E-2</v>
      </c>
      <c r="S92" s="89">
        <f t="shared" si="8"/>
        <v>-7.6628352490422545E-3</v>
      </c>
      <c r="T92" s="89">
        <f t="shared" si="8"/>
        <v>5.8132706987668682E-2</v>
      </c>
      <c r="U92" s="89">
        <f t="shared" si="8"/>
        <v>8.1919251023990971E-3</v>
      </c>
      <c r="V92" s="89">
        <f t="shared" si="8"/>
        <v>1.5873015873015959E-2</v>
      </c>
      <c r="W92" s="89">
        <f t="shared" si="8"/>
        <v>1.2526096033402953E-2</v>
      </c>
      <c r="X92" s="89">
        <f t="shared" si="8"/>
        <v>-1.9112207151664579E-2</v>
      </c>
      <c r="Y92" s="89">
        <f t="shared" si="8"/>
        <v>-7.1428571428571522E-2</v>
      </c>
      <c r="Z92" s="89">
        <f t="shared" si="8"/>
        <v>2.9463759575721863E-3</v>
      </c>
      <c r="AA92" s="89">
        <f t="shared" si="8"/>
        <v>3.3030553261767606E-3</v>
      </c>
      <c r="AB92" s="89">
        <f t="shared" si="8"/>
        <v>3.412969283276418E-3</v>
      </c>
      <c r="AC92" s="89">
        <f t="shared" si="8"/>
        <v>7.0043103448276479E-3</v>
      </c>
      <c r="AG92" s="34" t="s">
        <v>1285</v>
      </c>
      <c r="AH92" s="89">
        <f t="shared" ref="AH92:AS92" si="13">(AH75-AH74)/AH74</f>
        <v>1.2019230769230768E-2</v>
      </c>
      <c r="AI92" s="89">
        <f t="shared" si="13"/>
        <v>-6.9799906933457421E-3</v>
      </c>
      <c r="AJ92" s="89">
        <f t="shared" si="13"/>
        <v>6.5735892961023751E-2</v>
      </c>
      <c r="AK92" s="89">
        <f t="shared" si="13"/>
        <v>7.6023391812866164E-3</v>
      </c>
      <c r="AL92" s="89">
        <f t="shared" si="13"/>
        <v>1.2219959266802473E-2</v>
      </c>
      <c r="AM92" s="89">
        <f t="shared" si="13"/>
        <v>1.2943162633652288E-2</v>
      </c>
      <c r="AN92" s="89">
        <f t="shared" si="13"/>
        <v>-1.8708509354254645E-2</v>
      </c>
      <c r="AO92" s="89">
        <f t="shared" si="13"/>
        <v>-0.10104986876640418</v>
      </c>
      <c r="AP92" s="89">
        <f t="shared" si="13"/>
        <v>6.4743967039434629E-3</v>
      </c>
      <c r="AQ92" s="89">
        <f t="shared" si="13"/>
        <v>0</v>
      </c>
      <c r="AR92" s="89">
        <f t="shared" si="13"/>
        <v>3.0940594059405942E-3</v>
      </c>
      <c r="AS92" s="89">
        <f t="shared" si="13"/>
        <v>4.6997389033942858E-3</v>
      </c>
    </row>
    <row r="93" spans="2:45">
      <c r="B93" s="102" t="s">
        <v>1286</v>
      </c>
      <c r="C93" s="89">
        <f t="shared" si="7"/>
        <v>1.0752688172042909E-2</v>
      </c>
      <c r="D93" s="89">
        <f t="shared" si="7"/>
        <v>-1.9102196752626823E-3</v>
      </c>
      <c r="E93" s="89">
        <f t="shared" si="7"/>
        <v>4.8511576626240255E-2</v>
      </c>
      <c r="F93" s="89">
        <f t="shared" si="7"/>
        <v>7.5449796865930518E-3</v>
      </c>
      <c r="G93" s="89">
        <f t="shared" si="7"/>
        <v>1.1834319526627106E-2</v>
      </c>
      <c r="H93" s="89">
        <f t="shared" si="7"/>
        <v>-2.1175224986765785E-3</v>
      </c>
      <c r="I93" s="89">
        <f t="shared" si="7"/>
        <v>-1.6801493466085806E-2</v>
      </c>
      <c r="J93" s="89">
        <f t="shared" si="7"/>
        <v>-0.12670671764063349</v>
      </c>
      <c r="K93" s="89">
        <f t="shared" si="7"/>
        <v>1.7595307917889231E-3</v>
      </c>
      <c r="L93" s="89">
        <f t="shared" si="7"/>
        <v>-2.457002457002434E-3</v>
      </c>
      <c r="M93" s="89">
        <f t="shared" si="7"/>
        <v>3.521126760563347E-3</v>
      </c>
      <c r="N93" s="89">
        <f t="shared" si="7"/>
        <v>4.2216358839050729E-3</v>
      </c>
      <c r="Q93" s="34" t="s">
        <v>1286</v>
      </c>
      <c r="R93" s="89">
        <f t="shared" si="8"/>
        <v>1.1384062312762167E-2</v>
      </c>
      <c r="S93" s="89">
        <f t="shared" si="8"/>
        <v>-1.4478764478763656E-3</v>
      </c>
      <c r="T93" s="89">
        <f t="shared" si="8"/>
        <v>4.9389567147613798E-2</v>
      </c>
      <c r="U93" s="89">
        <f t="shared" si="8"/>
        <v>6.3842135809634021E-3</v>
      </c>
      <c r="V93" s="89">
        <f t="shared" si="8"/>
        <v>1.3183593749999944E-2</v>
      </c>
      <c r="W93" s="89">
        <f t="shared" si="8"/>
        <v>-5.1546391752574393E-4</v>
      </c>
      <c r="X93" s="89">
        <f t="shared" si="8"/>
        <v>-1.5084852294154657E-2</v>
      </c>
      <c r="Y93" s="89">
        <f t="shared" si="8"/>
        <v>-0.12470862470862475</v>
      </c>
      <c r="Z93" s="89">
        <f t="shared" si="8"/>
        <v>1.7626321974148729E-3</v>
      </c>
      <c r="AA93" s="89">
        <f t="shared" si="8"/>
        <v>-2.4691358024691123E-3</v>
      </c>
      <c r="AB93" s="89">
        <f t="shared" si="8"/>
        <v>2.2675736961451569E-3</v>
      </c>
      <c r="AC93" s="89">
        <f t="shared" si="8"/>
        <v>4.2803638309255373E-3</v>
      </c>
      <c r="AG93" s="34" t="s">
        <v>1286</v>
      </c>
      <c r="AH93" s="89">
        <f t="shared" ref="AH93:AS93" si="14">(AH76-AH75)/AH75</f>
        <v>1.0688836104512963E-2</v>
      </c>
      <c r="AI93" s="89">
        <f t="shared" si="14"/>
        <v>-2.3430178069353325E-3</v>
      </c>
      <c r="AJ93" s="89">
        <f t="shared" si="14"/>
        <v>4.7489082969432411E-2</v>
      </c>
      <c r="AK93" s="89">
        <f t="shared" si="14"/>
        <v>9.286128845037692E-3</v>
      </c>
      <c r="AL93" s="89">
        <f t="shared" si="14"/>
        <v>8.5513078470824365E-3</v>
      </c>
      <c r="AM93" s="89">
        <f t="shared" si="14"/>
        <v>-5.0000000000000313E-3</v>
      </c>
      <c r="AN93" s="89">
        <f t="shared" si="14"/>
        <v>-1.9065190651906486E-2</v>
      </c>
      <c r="AO93" s="89">
        <f t="shared" si="14"/>
        <v>-0.1304136253041363</v>
      </c>
      <c r="AP93" s="89">
        <f t="shared" si="14"/>
        <v>1.7543859649123471E-3</v>
      </c>
      <c r="AQ93" s="89">
        <f t="shared" si="14"/>
        <v>-2.4311183144247275E-3</v>
      </c>
      <c r="AR93" s="89">
        <f t="shared" si="14"/>
        <v>4.3183220234424245E-3</v>
      </c>
      <c r="AS93" s="89">
        <f t="shared" si="14"/>
        <v>4.6777546777547075E-3</v>
      </c>
    </row>
    <row r="94" spans="2:45">
      <c r="B94" s="102" t="s">
        <v>1287</v>
      </c>
      <c r="C94" s="89">
        <f t="shared" si="7"/>
        <v>2.7186761229314557E-2</v>
      </c>
      <c r="D94" s="89">
        <f t="shared" si="7"/>
        <v>8.1339712918659744E-3</v>
      </c>
      <c r="E94" s="89">
        <f t="shared" si="7"/>
        <v>2.2607781282860208E-2</v>
      </c>
      <c r="F94" s="89">
        <f t="shared" si="7"/>
        <v>5.7603686635944703E-3</v>
      </c>
      <c r="G94" s="89">
        <f t="shared" si="7"/>
        <v>1.5594541910331468E-2</v>
      </c>
      <c r="H94" s="89">
        <f t="shared" si="7"/>
        <v>-6.8965517241379917E-3</v>
      </c>
      <c r="I94" s="89">
        <f t="shared" si="7"/>
        <v>1.8987341772152618E-3</v>
      </c>
      <c r="J94" s="89">
        <f t="shared" si="7"/>
        <v>-3.7523452157598496E-2</v>
      </c>
      <c r="K94" s="89">
        <f t="shared" si="7"/>
        <v>5.854800936767817E-4</v>
      </c>
      <c r="L94" s="89">
        <f t="shared" si="7"/>
        <v>-5.7471264367816325E-3</v>
      </c>
      <c r="M94" s="89">
        <f t="shared" si="7"/>
        <v>2.339181286549741E-3</v>
      </c>
      <c r="N94" s="89">
        <f t="shared" si="7"/>
        <v>4.7293746715710832E-3</v>
      </c>
      <c r="Q94" s="34" t="s">
        <v>1287</v>
      </c>
      <c r="R94" s="89">
        <f t="shared" si="8"/>
        <v>3.0805687203791399E-2</v>
      </c>
      <c r="S94" s="89">
        <f t="shared" si="8"/>
        <v>6.7665538907685143E-3</v>
      </c>
      <c r="T94" s="89">
        <f t="shared" si="8"/>
        <v>2.009518773135913E-2</v>
      </c>
      <c r="U94" s="89">
        <f t="shared" si="8"/>
        <v>5.1903114186851538E-3</v>
      </c>
      <c r="V94" s="89">
        <f t="shared" si="8"/>
        <v>1.4457831325301205E-2</v>
      </c>
      <c r="W94" s="89">
        <f t="shared" si="8"/>
        <v>-6.7044868488912394E-3</v>
      </c>
      <c r="X94" s="89">
        <f t="shared" si="8"/>
        <v>-2.5526483726865173E-3</v>
      </c>
      <c r="Y94" s="89">
        <f t="shared" si="8"/>
        <v>-4.8601864181091768E-2</v>
      </c>
      <c r="Z94" s="89">
        <f t="shared" si="8"/>
        <v>1.173020527859171E-3</v>
      </c>
      <c r="AA94" s="89">
        <f t="shared" si="8"/>
        <v>-7.4257425742574722E-3</v>
      </c>
      <c r="AB94" s="89">
        <f t="shared" si="8"/>
        <v>5.6561085972847464E-4</v>
      </c>
      <c r="AC94" s="89">
        <f t="shared" si="8"/>
        <v>4.2621204049014989E-3</v>
      </c>
      <c r="AG94" s="34" t="s">
        <v>1287</v>
      </c>
      <c r="AH94" s="89">
        <f t="shared" ref="AH94:AS94" si="15">(AH77-AH76)/AH76</f>
        <v>1.821386603995313E-2</v>
      </c>
      <c r="AI94" s="89">
        <f t="shared" si="15"/>
        <v>1.0803193987787613E-2</v>
      </c>
      <c r="AJ94" s="89">
        <f t="shared" si="15"/>
        <v>2.6576341844710756E-2</v>
      </c>
      <c r="AK94" s="89">
        <f t="shared" si="15"/>
        <v>7.4755606670499301E-3</v>
      </c>
      <c r="AL94" s="89">
        <f t="shared" si="15"/>
        <v>1.8952618453865394E-2</v>
      </c>
      <c r="AM94" s="89">
        <f t="shared" si="15"/>
        <v>-6.1418202121719398E-3</v>
      </c>
      <c r="AN94" s="89">
        <f t="shared" si="15"/>
        <v>6.269592476489028E-3</v>
      </c>
      <c r="AO94" s="89">
        <f t="shared" si="15"/>
        <v>-1.9026301063234344E-2</v>
      </c>
      <c r="AP94" s="89">
        <f t="shared" si="15"/>
        <v>-5.837711617047445E-4</v>
      </c>
      <c r="AQ94" s="89">
        <f t="shared" si="15"/>
        <v>-3.2493907392363241E-3</v>
      </c>
      <c r="AR94" s="89">
        <f t="shared" si="15"/>
        <v>5.5282555282553884E-3</v>
      </c>
      <c r="AS94" s="89">
        <f t="shared" si="15"/>
        <v>5.1733057423693739E-3</v>
      </c>
    </row>
    <row r="95" spans="2:45">
      <c r="B95" s="102" t="s">
        <v>1288</v>
      </c>
      <c r="C95" s="89">
        <f t="shared" si="7"/>
        <v>3.4522439585730398E-3</v>
      </c>
      <c r="D95" s="89">
        <f t="shared" si="7"/>
        <v>-1.423825344091125E-2</v>
      </c>
      <c r="E95" s="89">
        <f t="shared" si="7"/>
        <v>-9.9228791773778982E-2</v>
      </c>
      <c r="F95" s="89">
        <f t="shared" si="7"/>
        <v>1.5463917525773294E-2</v>
      </c>
      <c r="G95" s="89">
        <f t="shared" si="7"/>
        <v>6.2380038387715112E-3</v>
      </c>
      <c r="H95" s="89">
        <f t="shared" si="7"/>
        <v>-4.2200854700854579E-2</v>
      </c>
      <c r="I95" s="89">
        <f t="shared" si="7"/>
        <v>7.0751737207833149E-2</v>
      </c>
      <c r="J95" s="89">
        <f t="shared" si="7"/>
        <v>-7.7972709551658026E-3</v>
      </c>
      <c r="K95" s="89">
        <f t="shared" si="7"/>
        <v>5.8513750731418557E-4</v>
      </c>
      <c r="L95" s="89">
        <f t="shared" si="7"/>
        <v>-9.0834021469859156E-3</v>
      </c>
      <c r="M95" s="89">
        <f t="shared" si="7"/>
        <v>5.2508751458576761E-3</v>
      </c>
      <c r="N95" s="89">
        <f t="shared" si="7"/>
        <v>9.4142259414226534E-3</v>
      </c>
      <c r="Q95" s="34" t="s">
        <v>1288</v>
      </c>
      <c r="R95" s="89">
        <f t="shared" si="8"/>
        <v>1.1494252873562566E-3</v>
      </c>
      <c r="S95" s="89">
        <f t="shared" si="8"/>
        <v>-1.4882381180989066E-2</v>
      </c>
      <c r="T95" s="89">
        <f t="shared" si="8"/>
        <v>-9.8496630378434424E-2</v>
      </c>
      <c r="U95" s="89">
        <f t="shared" si="8"/>
        <v>1.5490533562822654E-2</v>
      </c>
      <c r="V95" s="89">
        <f t="shared" si="8"/>
        <v>7.6009501187648187E-3</v>
      </c>
      <c r="W95" s="89">
        <f t="shared" si="8"/>
        <v>-4.7767393561786026E-2</v>
      </c>
      <c r="X95" s="89">
        <f t="shared" si="8"/>
        <v>6.973768394113869E-2</v>
      </c>
      <c r="Y95" s="89">
        <f t="shared" si="8"/>
        <v>-1.3995801259622112E-2</v>
      </c>
      <c r="Z95" s="89">
        <f t="shared" si="8"/>
        <v>-1.7574692442881251E-3</v>
      </c>
      <c r="AA95" s="89">
        <f t="shared" si="8"/>
        <v>-9.9750623441396749E-3</v>
      </c>
      <c r="AB95" s="89">
        <f t="shared" si="8"/>
        <v>3.9570378745053059E-3</v>
      </c>
      <c r="AC95" s="89">
        <f t="shared" si="8"/>
        <v>7.4270557029178022E-3</v>
      </c>
      <c r="AG95" s="34" t="s">
        <v>1288</v>
      </c>
      <c r="AH95" s="89">
        <f t="shared" ref="AH95:AS95" si="16">(AH78-AH77)/AH77</f>
        <v>8.078476630121045E-3</v>
      </c>
      <c r="AI95" s="89">
        <f t="shared" si="16"/>
        <v>-1.3940520446096656E-2</v>
      </c>
      <c r="AJ95" s="89">
        <f t="shared" si="16"/>
        <v>-0.10050761421319802</v>
      </c>
      <c r="AK95" s="89">
        <f t="shared" si="16"/>
        <v>1.5410958904109687E-2</v>
      </c>
      <c r="AL95" s="89">
        <f t="shared" si="16"/>
        <v>2.4473813020068525E-3</v>
      </c>
      <c r="AM95" s="89">
        <f t="shared" si="16"/>
        <v>-3.2584269662921411E-2</v>
      </c>
      <c r="AN95" s="89">
        <f t="shared" si="16"/>
        <v>7.2274143302180655E-2</v>
      </c>
      <c r="AO95" s="89">
        <f t="shared" si="16"/>
        <v>2.8522532800912721E-3</v>
      </c>
      <c r="AP95" s="89">
        <f t="shared" si="16"/>
        <v>5.8411214953271035E-3</v>
      </c>
      <c r="AQ95" s="89">
        <f t="shared" si="16"/>
        <v>-6.5199674001629754E-3</v>
      </c>
      <c r="AR95" s="89">
        <f t="shared" si="16"/>
        <v>7.3304825901039528E-3</v>
      </c>
      <c r="AS95" s="89">
        <f t="shared" si="16"/>
        <v>1.1837364899639644E-2</v>
      </c>
    </row>
    <row r="96" spans="2:45">
      <c r="B96" s="102" t="s">
        <v>1289</v>
      </c>
      <c r="C96" s="89">
        <f t="shared" si="7"/>
        <v>0</v>
      </c>
      <c r="D96" s="89">
        <f t="shared" si="7"/>
        <v>0</v>
      </c>
      <c r="E96" s="89">
        <f t="shared" si="7"/>
        <v>0</v>
      </c>
      <c r="F96" s="89">
        <f t="shared" si="7"/>
        <v>0</v>
      </c>
      <c r="G96" s="89">
        <f t="shared" si="7"/>
        <v>0</v>
      </c>
      <c r="H96" s="89">
        <f t="shared" si="7"/>
        <v>-5.5772448410497898E-4</v>
      </c>
      <c r="I96" s="89">
        <f t="shared" si="7"/>
        <v>0</v>
      </c>
      <c r="J96" s="89">
        <f t="shared" si="7"/>
        <v>6.5487884741337755E-4</v>
      </c>
      <c r="K96" s="89">
        <f t="shared" si="7"/>
        <v>5.8479532163739363E-4</v>
      </c>
      <c r="L96" s="89">
        <f t="shared" si="7"/>
        <v>0</v>
      </c>
      <c r="M96" s="89">
        <f t="shared" si="7"/>
        <v>0</v>
      </c>
      <c r="N96" s="89">
        <f t="shared" si="7"/>
        <v>0</v>
      </c>
      <c r="Q96" s="34" t="s">
        <v>1289</v>
      </c>
      <c r="R96" s="89">
        <f t="shared" si="8"/>
        <v>5.7405281285891356E-4</v>
      </c>
      <c r="S96" s="89">
        <f t="shared" si="8"/>
        <v>0</v>
      </c>
      <c r="T96" s="89">
        <f t="shared" si="8"/>
        <v>0</v>
      </c>
      <c r="U96" s="89">
        <f t="shared" si="8"/>
        <v>0</v>
      </c>
      <c r="V96" s="89">
        <f t="shared" si="8"/>
        <v>0</v>
      </c>
      <c r="W96" s="89">
        <f t="shared" si="8"/>
        <v>-5.4525627044707916E-4</v>
      </c>
      <c r="X96" s="89">
        <f t="shared" si="8"/>
        <v>0</v>
      </c>
      <c r="Y96" s="89">
        <f t="shared" si="8"/>
        <v>0</v>
      </c>
      <c r="Z96" s="89">
        <f t="shared" si="8"/>
        <v>5.8685446009386333E-4</v>
      </c>
      <c r="AA96" s="89">
        <f t="shared" si="8"/>
        <v>0</v>
      </c>
      <c r="AB96" s="89">
        <f t="shared" si="8"/>
        <v>0</v>
      </c>
      <c r="AC96" s="89">
        <f t="shared" si="8"/>
        <v>0</v>
      </c>
      <c r="AG96" s="34" t="s">
        <v>1289</v>
      </c>
      <c r="AH96" s="89">
        <f t="shared" ref="AH96:AS96" si="17">(AH79-AH78)/AH78</f>
        <v>0</v>
      </c>
      <c r="AI96" s="89">
        <f t="shared" si="17"/>
        <v>0</v>
      </c>
      <c r="AJ96" s="89">
        <f t="shared" si="17"/>
        <v>0</v>
      </c>
      <c r="AK96" s="89">
        <f t="shared" si="17"/>
        <v>0</v>
      </c>
      <c r="AL96" s="89">
        <f t="shared" si="17"/>
        <v>0</v>
      </c>
      <c r="AM96" s="89">
        <f t="shared" si="17"/>
        <v>0</v>
      </c>
      <c r="AN96" s="89">
        <f t="shared" si="17"/>
        <v>0</v>
      </c>
      <c r="AO96" s="89">
        <f t="shared" si="17"/>
        <v>5.6882821387937608E-4</v>
      </c>
      <c r="AP96" s="89">
        <f t="shared" si="17"/>
        <v>0</v>
      </c>
      <c r="AQ96" s="89">
        <f t="shared" si="17"/>
        <v>0</v>
      </c>
      <c r="AR96" s="89">
        <f t="shared" si="17"/>
        <v>0</v>
      </c>
      <c r="AS96" s="89">
        <f t="shared" si="17"/>
        <v>0</v>
      </c>
    </row>
    <row r="97" spans="2:45">
      <c r="B97" s="102" t="s">
        <v>1290</v>
      </c>
      <c r="C97" s="89">
        <f t="shared" si="7"/>
        <v>-3.4403669724770315E-3</v>
      </c>
      <c r="D97" s="89">
        <f t="shared" si="7"/>
        <v>7.7034183919115207E-3</v>
      </c>
      <c r="E97" s="89">
        <f t="shared" si="7"/>
        <v>-3.1963470319634674E-2</v>
      </c>
      <c r="F97" s="89">
        <f t="shared" si="7"/>
        <v>6.2041737168640398E-3</v>
      </c>
      <c r="G97" s="89">
        <f t="shared" si="7"/>
        <v>1.5259895088221351E-2</v>
      </c>
      <c r="H97" s="89">
        <f t="shared" si="7"/>
        <v>-2.3995535714285622E-2</v>
      </c>
      <c r="I97" s="89">
        <f t="shared" si="7"/>
        <v>4.0117994100295054E-2</v>
      </c>
      <c r="J97" s="89">
        <f t="shared" si="7"/>
        <v>1.7015706806282685E-2</v>
      </c>
      <c r="K97" s="89">
        <f t="shared" si="7"/>
        <v>1.3442431326709593E-2</v>
      </c>
      <c r="L97" s="89">
        <f t="shared" si="7"/>
        <v>1.0833333333333309E-2</v>
      </c>
      <c r="M97" s="89">
        <f t="shared" si="7"/>
        <v>3.4822983168891135E-3</v>
      </c>
      <c r="N97" s="89">
        <f t="shared" si="7"/>
        <v>2.5906735751295338E-3</v>
      </c>
      <c r="Q97" s="34" t="s">
        <v>1290</v>
      </c>
      <c r="R97" s="89">
        <f t="shared" si="8"/>
        <v>-5.737234652897303E-3</v>
      </c>
      <c r="S97" s="89">
        <f t="shared" si="8"/>
        <v>8.2846003898636306E-3</v>
      </c>
      <c r="T97" s="89">
        <f t="shared" si="8"/>
        <v>-3.4502587694077054E-2</v>
      </c>
      <c r="U97" s="89">
        <f t="shared" si="8"/>
        <v>6.7796610169490882E-3</v>
      </c>
      <c r="V97" s="89">
        <f t="shared" si="8"/>
        <v>1.6030174446016059E-2</v>
      </c>
      <c r="W97" s="89">
        <f t="shared" si="8"/>
        <v>-2.61865793780688E-2</v>
      </c>
      <c r="X97" s="89">
        <f t="shared" si="8"/>
        <v>3.8875598086124404E-2</v>
      </c>
      <c r="Y97" s="89">
        <f t="shared" si="8"/>
        <v>1.3484740951029138E-2</v>
      </c>
      <c r="Z97" s="89">
        <f t="shared" si="8"/>
        <v>1.3489736070381298E-2</v>
      </c>
      <c r="AA97" s="89">
        <f t="shared" si="8"/>
        <v>1.0915197313182296E-2</v>
      </c>
      <c r="AB97" s="89">
        <f t="shared" si="8"/>
        <v>3.3783783783783465E-3</v>
      </c>
      <c r="AC97" s="89">
        <f t="shared" si="8"/>
        <v>3.1595576619273002E-3</v>
      </c>
      <c r="AG97" s="34" t="s">
        <v>1290</v>
      </c>
      <c r="AH97" s="89">
        <f t="shared" ref="AH97:AS97" si="18">(AH80-AH79)/AH79</f>
        <v>5.7240984544947189E-4</v>
      </c>
      <c r="AI97" s="89">
        <f t="shared" si="18"/>
        <v>7.068803016022621E-3</v>
      </c>
      <c r="AJ97" s="89">
        <f t="shared" si="18"/>
        <v>-2.7088036117381396E-2</v>
      </c>
      <c r="AK97" s="89">
        <f t="shared" si="18"/>
        <v>5.0590219224283623E-3</v>
      </c>
      <c r="AL97" s="89">
        <f t="shared" si="18"/>
        <v>1.46484375E-2</v>
      </c>
      <c r="AM97" s="89">
        <f t="shared" si="18"/>
        <v>-2.0325203252032523E-2</v>
      </c>
      <c r="AN97" s="89">
        <f t="shared" si="18"/>
        <v>4.1255084253341047E-2</v>
      </c>
      <c r="AO97" s="89">
        <f t="shared" si="18"/>
        <v>2.2740193291642979E-2</v>
      </c>
      <c r="AP97" s="89">
        <f t="shared" si="18"/>
        <v>1.4518002322880372E-2</v>
      </c>
      <c r="AQ97" s="89">
        <f t="shared" si="18"/>
        <v>9.8441345365052387E-3</v>
      </c>
      <c r="AR97" s="89">
        <f t="shared" si="18"/>
        <v>3.6385688295936585E-3</v>
      </c>
      <c r="AS97" s="89">
        <f t="shared" si="18"/>
        <v>2.034587995930853E-3</v>
      </c>
    </row>
    <row r="98" spans="2:45">
      <c r="B98" s="102" t="s">
        <v>1291</v>
      </c>
      <c r="C98" s="89">
        <f t="shared" si="7"/>
        <v>-5.7537399309564284E-4</v>
      </c>
      <c r="D98" s="89">
        <f t="shared" si="7"/>
        <v>2.3889154323936932E-2</v>
      </c>
      <c r="E98" s="89">
        <f t="shared" si="7"/>
        <v>2.122641509433959E-2</v>
      </c>
      <c r="F98" s="89">
        <f t="shared" si="7"/>
        <v>6.1659192825111791E-3</v>
      </c>
      <c r="G98" s="89">
        <f t="shared" si="7"/>
        <v>2.3954908407703118E-2</v>
      </c>
      <c r="H98" s="89">
        <f t="shared" si="7"/>
        <v>-2.801600914808465E-2</v>
      </c>
      <c r="I98" s="89">
        <f t="shared" si="7"/>
        <v>-2.32558139534885E-2</v>
      </c>
      <c r="J98" s="89">
        <f t="shared" si="7"/>
        <v>3.6036036036036001E-2</v>
      </c>
      <c r="K98" s="89">
        <f t="shared" si="7"/>
        <v>1.2687427912341341E-2</v>
      </c>
      <c r="L98" s="89">
        <f t="shared" si="7"/>
        <v>1.1541632316570533E-2</v>
      </c>
      <c r="M98" s="89">
        <f t="shared" si="7"/>
        <v>2.8918449971081549E-3</v>
      </c>
      <c r="N98" s="89">
        <f t="shared" si="7"/>
        <v>3.6175710594314658E-3</v>
      </c>
      <c r="Q98" s="34" t="s">
        <v>1291</v>
      </c>
      <c r="R98" s="89">
        <f t="shared" si="8"/>
        <v>-5.7703404500878666E-4</v>
      </c>
      <c r="S98" s="89">
        <f t="shared" si="8"/>
        <v>2.2232962783953574E-2</v>
      </c>
      <c r="T98" s="89">
        <f t="shared" si="8"/>
        <v>1.8463371054198895E-2</v>
      </c>
      <c r="U98" s="89">
        <f t="shared" si="8"/>
        <v>7.8563411896745549E-3</v>
      </c>
      <c r="V98" s="89">
        <f t="shared" si="8"/>
        <v>2.5522041763341066E-2</v>
      </c>
      <c r="W98" s="89">
        <f t="shared" si="8"/>
        <v>-2.913165266106436E-2</v>
      </c>
      <c r="X98" s="89">
        <f t="shared" si="8"/>
        <v>-2.7058146229130622E-2</v>
      </c>
      <c r="Y98" s="89">
        <f t="shared" si="8"/>
        <v>4.1316526610644097E-2</v>
      </c>
      <c r="Z98" s="89">
        <f t="shared" si="8"/>
        <v>1.2152777777777743E-2</v>
      </c>
      <c r="AA98" s="89">
        <f t="shared" si="8"/>
        <v>1.2458471760797342E-2</v>
      </c>
      <c r="AB98" s="89">
        <f t="shared" si="8"/>
        <v>2.8058361391694727E-3</v>
      </c>
      <c r="AC98" s="89">
        <f t="shared" si="8"/>
        <v>3.1496062992125685E-3</v>
      </c>
      <c r="AG98" s="34" t="s">
        <v>1291</v>
      </c>
      <c r="AH98" s="89">
        <f t="shared" ref="AH98:AS98" si="19">(AH81-AH80)/AH80</f>
        <v>-5.7208237986283023E-4</v>
      </c>
      <c r="AI98" s="89">
        <f t="shared" si="19"/>
        <v>2.6672905942910705E-2</v>
      </c>
      <c r="AJ98" s="89">
        <f t="shared" si="19"/>
        <v>2.4941995359628672E-2</v>
      </c>
      <c r="AK98" s="89">
        <f t="shared" si="19"/>
        <v>3.355704697986545E-3</v>
      </c>
      <c r="AL98" s="89">
        <f t="shared" si="19"/>
        <v>1.9730510105871003E-2</v>
      </c>
      <c r="AM98" s="89">
        <f t="shared" si="19"/>
        <v>-2.5489033787788874E-2</v>
      </c>
      <c r="AN98" s="89">
        <f t="shared" si="19"/>
        <v>-1.8973214285714159E-2</v>
      </c>
      <c r="AO98" s="89">
        <f t="shared" si="19"/>
        <v>2.8349082823790964E-2</v>
      </c>
      <c r="AP98" s="89">
        <f t="shared" si="19"/>
        <v>1.2593016599885617E-2</v>
      </c>
      <c r="AQ98" s="89">
        <f t="shared" si="19"/>
        <v>8.9358245329001513E-3</v>
      </c>
      <c r="AR98" s="89">
        <f t="shared" si="19"/>
        <v>2.4169184290030554E-3</v>
      </c>
      <c r="AS98" s="89">
        <f t="shared" si="19"/>
        <v>3.5532994923857292E-3</v>
      </c>
    </row>
    <row r="99" spans="2:45" ht="18.600000000000001" thickBot="1">
      <c r="B99" s="102" t="s">
        <v>1292</v>
      </c>
      <c r="C99" s="89">
        <f>SUM(C87:C98)</f>
        <v>0.12085220029035372</v>
      </c>
      <c r="D99" s="89">
        <f t="shared" ref="D99:N99" si="20">SUM(D87:D98)</f>
        <v>-1.0960038075584964E-2</v>
      </c>
      <c r="E99" s="89">
        <f t="shared" si="20"/>
        <v>7.5858020928857975E-2</v>
      </c>
      <c r="F99" s="89">
        <f t="shared" si="20"/>
        <v>8.5207275393248891E-2</v>
      </c>
      <c r="G99" s="89">
        <f t="shared" si="20"/>
        <v>0.16602381892132637</v>
      </c>
      <c r="H99" s="89">
        <f t="shared" si="20"/>
        <v>-0.17196654140370343</v>
      </c>
      <c r="I99" s="89">
        <f t="shared" si="20"/>
        <v>1.212892331833881E-2</v>
      </c>
      <c r="J99" s="89">
        <f t="shared" si="20"/>
        <v>-6.6466572857876549E-2</v>
      </c>
      <c r="K99" s="89">
        <f t="shared" si="20"/>
        <v>6.4492479670082731E-2</v>
      </c>
      <c r="L99" s="89">
        <f t="shared" si="20"/>
        <v>2.4990010110495772E-2</v>
      </c>
      <c r="M99" s="89">
        <f t="shared" si="20"/>
        <v>3.7075142679248593E-2</v>
      </c>
      <c r="N99" s="89">
        <f t="shared" si="20"/>
        <v>6.2333124010194668E-2</v>
      </c>
      <c r="Q99" s="34" t="s">
        <v>1292</v>
      </c>
      <c r="R99" s="89"/>
      <c r="S99" s="89"/>
      <c r="T99" s="89"/>
      <c r="U99" s="89"/>
      <c r="V99" s="89"/>
      <c r="W99" s="89"/>
      <c r="X99" s="89"/>
      <c r="Y99" s="89"/>
      <c r="Z99" s="89"/>
      <c r="AA99" s="89"/>
      <c r="AB99" s="89"/>
      <c r="AC99" s="89"/>
      <c r="AG99" s="34" t="s">
        <v>1292</v>
      </c>
    </row>
    <row r="100" spans="2:45" ht="18.600000000000001" thickBot="1">
      <c r="Q100" s="102" t="s">
        <v>1308</v>
      </c>
      <c r="R100" s="7">
        <f>SUM(R87:R98)</f>
        <v>0.12601803352788893</v>
      </c>
      <c r="S100" s="7">
        <f t="shared" ref="S100:AC100" si="21">SUM(S87:S98)</f>
        <v>-1.3415927239515419E-2</v>
      </c>
      <c r="T100" s="7">
        <f t="shared" si="21"/>
        <v>6.9027470519994569E-2</v>
      </c>
      <c r="U100" s="7">
        <f t="shared" si="21"/>
        <v>8.7604842900340665E-2</v>
      </c>
      <c r="V100" s="7">
        <f t="shared" si="21"/>
        <v>0.17060794533039508</v>
      </c>
      <c r="W100" s="7">
        <f t="shared" si="21"/>
        <v>-0.18860073732493318</v>
      </c>
      <c r="X100" s="7">
        <f t="shared" si="21"/>
        <v>1.0550729170309782E-2</v>
      </c>
      <c r="Y100" s="7">
        <f t="shared" si="21"/>
        <v>-5.9844646584606448E-2</v>
      </c>
      <c r="Z100" s="7">
        <f t="shared" si="21"/>
        <v>5.8650424856599249E-2</v>
      </c>
      <c r="AA100" s="7">
        <f t="shared" si="21"/>
        <v>2.5192886014239267E-2</v>
      </c>
      <c r="AB100" s="7">
        <f t="shared" si="21"/>
        <v>3.131543042249578E-2</v>
      </c>
      <c r="AC100" s="7">
        <f t="shared" si="21"/>
        <v>5.7787078677428043E-2</v>
      </c>
      <c r="AG100" s="105" t="s">
        <v>1308</v>
      </c>
      <c r="AH100" s="7">
        <f>SUM(AH87:AH98)</f>
        <v>0.10948121428393404</v>
      </c>
      <c r="AI100" s="7">
        <f t="shared" ref="AI100:AS100" si="22">SUM(AI87:AI98)</f>
        <v>-6.639897831265909E-3</v>
      </c>
      <c r="AJ100" s="7">
        <f t="shared" si="22"/>
        <v>8.5789646476304438E-2</v>
      </c>
      <c r="AK100" s="7">
        <f t="shared" si="22"/>
        <v>8.1608183959908737E-2</v>
      </c>
      <c r="AL100" s="7">
        <f t="shared" si="22"/>
        <v>0.1566574174276722</v>
      </c>
      <c r="AM100" s="7">
        <f t="shared" si="22"/>
        <v>-0.14039869277175199</v>
      </c>
      <c r="AN100" s="7">
        <f t="shared" si="22"/>
        <v>1.3452894126808595E-2</v>
      </c>
      <c r="AO100" s="7">
        <f t="shared" si="22"/>
        <v>-7.5795670153252434E-2</v>
      </c>
      <c r="AP100" s="7">
        <f t="shared" si="22"/>
        <v>7.5611128143722547E-2</v>
      </c>
      <c r="AQ100" s="7">
        <f t="shared" si="22"/>
        <v>2.4616706238015207E-2</v>
      </c>
      <c r="AR100" s="7">
        <f t="shared" si="22"/>
        <v>4.5734300024166549E-2</v>
      </c>
      <c r="AS100" s="7">
        <f t="shared" si="22"/>
        <v>6.7173674108132769E-2</v>
      </c>
    </row>
    <row r="103" spans="2:45">
      <c r="C103" s="35" t="s">
        <v>1293</v>
      </c>
      <c r="D103" s="35" t="s">
        <v>1294</v>
      </c>
      <c r="E103" s="35" t="s">
        <v>1295</v>
      </c>
      <c r="F103" s="35" t="s">
        <v>1296</v>
      </c>
      <c r="G103" s="35" t="s">
        <v>1302</v>
      </c>
      <c r="H103" s="35" t="s">
        <v>1297</v>
      </c>
      <c r="I103" s="35" t="s">
        <v>1298</v>
      </c>
      <c r="J103" s="35" t="s">
        <v>1299</v>
      </c>
      <c r="K103" s="35" t="s">
        <v>1300</v>
      </c>
      <c r="L103" s="35" t="s">
        <v>1301</v>
      </c>
      <c r="M103" s="35" t="s">
        <v>1303</v>
      </c>
      <c r="N103" s="35" t="s">
        <v>1304</v>
      </c>
    </row>
    <row r="104" spans="2:45">
      <c r="C104" s="89">
        <v>0.12085220029035372</v>
      </c>
      <c r="D104" s="89">
        <v>-1.0960038075584964E-2</v>
      </c>
      <c r="E104" s="89">
        <v>7.5858020928857975E-2</v>
      </c>
      <c r="F104" s="89">
        <v>8.5207275393248891E-2</v>
      </c>
      <c r="G104" s="89">
        <v>0.16602381892132637</v>
      </c>
      <c r="H104" s="89">
        <v>-0.17196654140370343</v>
      </c>
      <c r="I104" s="89">
        <v>1.212892331833881E-2</v>
      </c>
      <c r="J104" s="89">
        <v>-6.6466572857876549E-2</v>
      </c>
      <c r="K104" s="89">
        <v>6.4492479670082731E-2</v>
      </c>
      <c r="L104" s="89">
        <v>2.4990010110495772E-2</v>
      </c>
      <c r="M104" s="89">
        <v>3.7075142679248593E-2</v>
      </c>
      <c r="N104" s="89">
        <v>6.2333124010194668E-2</v>
      </c>
    </row>
    <row r="105" spans="2:45" ht="18.600000000000001" thickBot="1">
      <c r="C105" s="89"/>
      <c r="D105" s="89"/>
      <c r="E105" s="89"/>
      <c r="F105" s="89"/>
      <c r="G105" s="89"/>
      <c r="H105" s="89"/>
      <c r="I105" s="89"/>
      <c r="J105" s="89"/>
      <c r="K105" s="89"/>
      <c r="L105" s="89"/>
      <c r="M105" s="89"/>
      <c r="N105" s="89"/>
    </row>
    <row r="106" spans="2:45" ht="18.600000000000001" thickBot="1">
      <c r="B106" s="103" t="s">
        <v>1198</v>
      </c>
      <c r="C106" s="104" t="s">
        <v>1307</v>
      </c>
      <c r="D106" s="89"/>
      <c r="E106" s="89"/>
      <c r="F106" s="89"/>
      <c r="G106" s="89"/>
      <c r="H106" s="89"/>
      <c r="I106" s="89"/>
      <c r="J106" s="89"/>
      <c r="K106" s="89"/>
      <c r="L106" s="89"/>
      <c r="M106" s="89"/>
      <c r="N106" s="89"/>
      <c r="R106" s="72" t="s">
        <v>1309</v>
      </c>
      <c r="S106" s="72" t="s">
        <v>1310</v>
      </c>
      <c r="T106" s="72" t="s">
        <v>1311</v>
      </c>
    </row>
    <row r="107" spans="2:45" ht="18.600000000000001" thickBot="1">
      <c r="B107" s="10" t="s">
        <v>33</v>
      </c>
      <c r="C107" s="94">
        <v>0.12085220029035372</v>
      </c>
      <c r="Q107" s="103" t="s">
        <v>1198</v>
      </c>
      <c r="R107" s="104" t="s">
        <v>1307</v>
      </c>
      <c r="S107" s="104" t="s">
        <v>1307</v>
      </c>
      <c r="T107" s="104" t="s">
        <v>1307</v>
      </c>
    </row>
    <row r="108" spans="2:45">
      <c r="B108" s="10" t="s">
        <v>34</v>
      </c>
      <c r="C108" s="94">
        <v>-1.0960038075584964E-2</v>
      </c>
      <c r="Q108" s="8" t="s">
        <v>33</v>
      </c>
      <c r="R108" s="106">
        <v>0.12085220029035372</v>
      </c>
      <c r="S108" s="107">
        <v>0.12601803352788893</v>
      </c>
      <c r="T108" s="106">
        <v>0.10948121428393404</v>
      </c>
    </row>
    <row r="109" spans="2:45">
      <c r="B109" s="10" t="s">
        <v>35</v>
      </c>
      <c r="C109" s="94">
        <v>7.5858020928857975E-2</v>
      </c>
      <c r="Q109" s="10" t="s">
        <v>34</v>
      </c>
      <c r="R109" s="94">
        <v>-1.0960038075584964E-2</v>
      </c>
      <c r="S109" s="108">
        <v>-1.3415927239515419E-2</v>
      </c>
      <c r="T109" s="94">
        <v>-6.639897831265909E-3</v>
      </c>
    </row>
    <row r="110" spans="2:45">
      <c r="B110" s="10" t="s">
        <v>36</v>
      </c>
      <c r="C110" s="94">
        <v>8.5207275393248891E-2</v>
      </c>
      <c r="Q110" s="10" t="s">
        <v>35</v>
      </c>
      <c r="R110" s="94">
        <v>7.5858020928857975E-2</v>
      </c>
      <c r="S110" s="108">
        <v>6.9027470519994569E-2</v>
      </c>
      <c r="T110" s="94">
        <v>8.5789646476304438E-2</v>
      </c>
    </row>
    <row r="111" spans="2:45">
      <c r="B111" s="10" t="s">
        <v>42</v>
      </c>
      <c r="C111" s="94">
        <v>0.16602381892132637</v>
      </c>
      <c r="Q111" s="10" t="s">
        <v>36</v>
      </c>
      <c r="R111" s="94">
        <v>8.5207275393248891E-2</v>
      </c>
      <c r="S111" s="108">
        <v>8.7604842900340665E-2</v>
      </c>
      <c r="T111" s="94">
        <v>8.1608183959908737E-2</v>
      </c>
    </row>
    <row r="112" spans="2:45">
      <c r="B112" s="10" t="s">
        <v>37</v>
      </c>
      <c r="C112" s="94">
        <v>-0.17196654140370343</v>
      </c>
      <c r="Q112" s="10" t="s">
        <v>42</v>
      </c>
      <c r="R112" s="94">
        <v>0.16602381892132637</v>
      </c>
      <c r="S112" s="108">
        <v>0.17060794533039508</v>
      </c>
      <c r="T112" s="94">
        <v>0.1566574174276722</v>
      </c>
    </row>
    <row r="113" spans="2:20">
      <c r="B113" s="10" t="s">
        <v>38</v>
      </c>
      <c r="C113" s="94">
        <v>1.212892331833881E-2</v>
      </c>
      <c r="Q113" s="10" t="s">
        <v>37</v>
      </c>
      <c r="R113" s="94">
        <v>-0.17196654140370343</v>
      </c>
      <c r="S113" s="108">
        <v>-0.18860073732493318</v>
      </c>
      <c r="T113" s="94">
        <v>-0.14039869277175199</v>
      </c>
    </row>
    <row r="114" spans="2:20">
      <c r="B114" s="10" t="s">
        <v>39</v>
      </c>
      <c r="C114" s="94">
        <v>-6.6466572857876549E-2</v>
      </c>
      <c r="Q114" s="10" t="s">
        <v>38</v>
      </c>
      <c r="R114" s="94">
        <v>1.212892331833881E-2</v>
      </c>
      <c r="S114" s="108">
        <v>1.0550729170309782E-2</v>
      </c>
      <c r="T114" s="94">
        <v>1.3452894126808595E-2</v>
      </c>
    </row>
    <row r="115" spans="2:20">
      <c r="B115" s="10" t="s">
        <v>40</v>
      </c>
      <c r="C115" s="94">
        <v>6.4492479670082731E-2</v>
      </c>
      <c r="Q115" s="10" t="s">
        <v>39</v>
      </c>
      <c r="R115" s="94">
        <v>-6.6466572857876549E-2</v>
      </c>
      <c r="S115" s="108">
        <v>-5.9844646584606448E-2</v>
      </c>
      <c r="T115" s="94">
        <v>-7.5795670153252434E-2</v>
      </c>
    </row>
    <row r="116" spans="2:20">
      <c r="B116" s="10" t="s">
        <v>41</v>
      </c>
      <c r="C116" s="94">
        <v>2.4990010110495772E-2</v>
      </c>
      <c r="Q116" s="10" t="s">
        <v>40</v>
      </c>
      <c r="R116" s="94">
        <v>6.4492479670082731E-2</v>
      </c>
      <c r="S116" s="108">
        <v>5.8650424856599249E-2</v>
      </c>
      <c r="T116" s="94">
        <v>7.5611128143722547E-2</v>
      </c>
    </row>
    <row r="117" spans="2:20">
      <c r="B117" s="10" t="s">
        <v>43</v>
      </c>
      <c r="C117" s="94">
        <v>3.7075142679248593E-2</v>
      </c>
      <c r="Q117" s="10" t="s">
        <v>41</v>
      </c>
      <c r="R117" s="94">
        <v>2.4990010110495772E-2</v>
      </c>
      <c r="S117" s="108">
        <v>2.5192886014239267E-2</v>
      </c>
      <c r="T117" s="94">
        <v>2.4616706238015207E-2</v>
      </c>
    </row>
    <row r="118" spans="2:20" ht="18.600000000000001" thickBot="1">
      <c r="B118" s="12" t="s">
        <v>44</v>
      </c>
      <c r="C118" s="95">
        <v>6.2333124010194668E-2</v>
      </c>
      <c r="Q118" s="10" t="s">
        <v>43</v>
      </c>
      <c r="R118" s="94">
        <v>3.7075142679248593E-2</v>
      </c>
      <c r="S118" s="108">
        <v>3.131543042249578E-2</v>
      </c>
      <c r="T118" s="94">
        <v>4.5734300024166549E-2</v>
      </c>
    </row>
    <row r="119" spans="2:20" ht="18.600000000000001" thickBot="1">
      <c r="Q119" s="12" t="s">
        <v>44</v>
      </c>
      <c r="R119" s="95">
        <v>6.2333124010194668E-2</v>
      </c>
      <c r="S119" s="109">
        <v>5.7787078677428043E-2</v>
      </c>
      <c r="T119" s="95">
        <v>6.7173674108132769E-2</v>
      </c>
    </row>
    <row r="134" spans="22:26" ht="18.600000000000001" thickBot="1"/>
    <row r="135" spans="22:26">
      <c r="V135" s="134" t="s">
        <v>1333</v>
      </c>
      <c r="W135" s="135"/>
      <c r="X135" s="135"/>
      <c r="Y135" s="135"/>
      <c r="Z135" s="9"/>
    </row>
    <row r="136" spans="22:26">
      <c r="V136" s="11"/>
      <c r="W136" s="118" t="s">
        <v>1340</v>
      </c>
      <c r="Z136" s="123"/>
    </row>
    <row r="137" spans="22:26">
      <c r="V137" s="11"/>
      <c r="X137" s="118" t="s">
        <v>1341</v>
      </c>
      <c r="Z137" s="123"/>
    </row>
    <row r="138" spans="22:26">
      <c r="V138" s="11"/>
      <c r="X138" s="118" t="s">
        <v>1342</v>
      </c>
      <c r="Z138" s="123"/>
    </row>
    <row r="139" spans="22:26" ht="18.600000000000001" thickBot="1">
      <c r="V139" s="14"/>
      <c r="W139" s="92"/>
      <c r="X139" s="92" t="s">
        <v>1343</v>
      </c>
      <c r="Y139" s="92"/>
      <c r="Z139" s="93"/>
    </row>
  </sheetData>
  <conditionalFormatting sqref="C107:C118">
    <cfRule type="colorScale" priority="4">
      <colorScale>
        <cfvo type="min"/>
        <cfvo type="percentile" val="50"/>
        <cfvo type="max"/>
        <color rgb="FFF8696B"/>
        <color rgb="FFFFEB84"/>
        <color rgb="FF63BE7B"/>
      </colorScale>
    </cfRule>
  </conditionalFormatting>
  <conditionalFormatting sqref="H11:H22">
    <cfRule type="colorScale" priority="7">
      <colorScale>
        <cfvo type="min"/>
        <cfvo type="percentile" val="50"/>
        <cfvo type="max"/>
        <color rgb="FFF8696B"/>
        <color rgb="FFFFEB84"/>
        <color rgb="FF63BE7B"/>
      </colorScale>
    </cfRule>
  </conditionalFormatting>
  <conditionalFormatting sqref="I11:I22">
    <cfRule type="colorScale" priority="6">
      <colorScale>
        <cfvo type="min"/>
        <cfvo type="percentile" val="50"/>
        <cfvo type="max"/>
        <color rgb="FFF8696B"/>
        <color rgb="FFFFEB84"/>
        <color rgb="FF63BE7B"/>
      </colorScale>
    </cfRule>
  </conditionalFormatting>
  <conditionalFormatting sqref="J11:J22">
    <cfRule type="colorScale" priority="5">
      <colorScale>
        <cfvo type="min"/>
        <cfvo type="percentile" val="50"/>
        <cfvo type="max"/>
        <color rgb="FFF8696B"/>
        <color rgb="FFFFEB84"/>
        <color rgb="FF63BE7B"/>
      </colorScale>
    </cfRule>
  </conditionalFormatting>
  <conditionalFormatting sqref="R108:R119">
    <cfRule type="colorScale" priority="3">
      <colorScale>
        <cfvo type="min"/>
        <cfvo type="percentile" val="50"/>
        <cfvo type="max"/>
        <color rgb="FFF8696B"/>
        <color rgb="FFFFEB84"/>
        <color rgb="FF63BE7B"/>
      </colorScale>
    </cfRule>
  </conditionalFormatting>
  <conditionalFormatting sqref="S108:S119">
    <cfRule type="colorScale" priority="2">
      <colorScale>
        <cfvo type="min"/>
        <cfvo type="percentile" val="50"/>
        <cfvo type="max"/>
        <color rgb="FFF8696B"/>
        <color rgb="FFFFEB84"/>
        <color rgb="FF63BE7B"/>
      </colorScale>
    </cfRule>
  </conditionalFormatting>
  <conditionalFormatting sqref="T108:T119">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53A8-F137-5047-8DFD-12F300323E37}">
  <dimension ref="A8:Y169"/>
  <sheetViews>
    <sheetView topLeftCell="BS21" zoomScale="87" workbookViewId="0">
      <selection activeCell="H29" sqref="H29"/>
    </sheetView>
  </sheetViews>
  <sheetFormatPr defaultColWidth="10.6640625" defaultRowHeight="18"/>
  <cols>
    <col min="2" max="2" width="12.83203125" bestFit="1" customWidth="1"/>
    <col min="3" max="3" width="16.1640625" bestFit="1" customWidth="1"/>
    <col min="4" max="4" width="37" bestFit="1" customWidth="1"/>
    <col min="5" max="5" width="15.4140625" bestFit="1" customWidth="1"/>
    <col min="6" max="6" width="29.58203125" bestFit="1" customWidth="1"/>
    <col min="7" max="7" width="17.75" bestFit="1" customWidth="1"/>
    <col min="8" max="8" width="38.58203125" bestFit="1" customWidth="1"/>
    <col min="13" max="13" width="14.75" bestFit="1" customWidth="1"/>
    <col min="14" max="14" width="17.4140625" bestFit="1" customWidth="1"/>
    <col min="15" max="15" width="13.58203125" bestFit="1" customWidth="1"/>
    <col min="16" max="16" width="16" bestFit="1" customWidth="1"/>
    <col min="17" max="17" width="14.83203125" bestFit="1" customWidth="1"/>
    <col min="18" max="18" width="13.58203125" bestFit="1" customWidth="1"/>
    <col min="19" max="19" width="16" bestFit="1" customWidth="1"/>
    <col min="20" max="20" width="14.83203125" bestFit="1" customWidth="1"/>
    <col min="21" max="21" width="13.58203125" bestFit="1" customWidth="1"/>
    <col min="22" max="22" width="16" bestFit="1" customWidth="1"/>
    <col min="23" max="25" width="39.75" bestFit="1" customWidth="1"/>
  </cols>
  <sheetData>
    <row r="8" spans="2:24">
      <c r="M8" s="33" t="s">
        <v>32</v>
      </c>
      <c r="N8" t="s">
        <v>273</v>
      </c>
      <c r="U8" s="35"/>
      <c r="V8" s="35"/>
      <c r="W8" s="35"/>
      <c r="X8" s="35"/>
    </row>
    <row r="9" spans="2:24">
      <c r="U9" s="34"/>
      <c r="V9" s="111"/>
      <c r="W9" s="111"/>
      <c r="X9" s="111"/>
    </row>
    <row r="10" spans="2:24">
      <c r="N10" s="33" t="s">
        <v>1235</v>
      </c>
      <c r="W10" s="111"/>
      <c r="X10" s="111"/>
    </row>
    <row r="11" spans="2:24" ht="18.600000000000001" thickBot="1">
      <c r="N11" t="s">
        <v>60</v>
      </c>
      <c r="Q11" t="s">
        <v>104</v>
      </c>
      <c r="T11" t="s">
        <v>85</v>
      </c>
      <c r="W11" s="111"/>
      <c r="X11" s="111"/>
    </row>
    <row r="12" spans="2:24" ht="18.600000000000001" thickBot="1">
      <c r="B12" s="168" t="s">
        <v>1339</v>
      </c>
      <c r="C12" s="169"/>
      <c r="D12" s="170"/>
      <c r="M12" s="33" t="s">
        <v>1233</v>
      </c>
      <c r="N12" t="s">
        <v>1251</v>
      </c>
      <c r="O12" t="s">
        <v>1371</v>
      </c>
      <c r="P12" t="s">
        <v>1249</v>
      </c>
      <c r="Q12" t="s">
        <v>1251</v>
      </c>
      <c r="R12" t="s">
        <v>1371</v>
      </c>
      <c r="S12" t="s">
        <v>1249</v>
      </c>
      <c r="T12" t="s">
        <v>1251</v>
      </c>
      <c r="U12" t="s">
        <v>1371</v>
      </c>
      <c r="V12" t="s">
        <v>1249</v>
      </c>
      <c r="W12" s="111"/>
      <c r="X12" s="111"/>
    </row>
    <row r="13" spans="2:24">
      <c r="M13" s="34" t="s">
        <v>725</v>
      </c>
      <c r="N13" s="111">
        <v>143.80000000000001</v>
      </c>
      <c r="O13" s="111">
        <v>149.6</v>
      </c>
      <c r="P13" s="111">
        <v>1634.6000000000001</v>
      </c>
      <c r="Q13" s="111">
        <v>146.5</v>
      </c>
      <c r="R13" s="111">
        <v>144.9</v>
      </c>
      <c r="S13" s="111">
        <v>1624.5999999999997</v>
      </c>
      <c r="T13" s="111">
        <v>146.5</v>
      </c>
      <c r="U13" s="111">
        <v>137.30000000000001</v>
      </c>
      <c r="V13" s="111">
        <v>1609</v>
      </c>
      <c r="W13" s="111"/>
      <c r="X13" s="111"/>
    </row>
    <row r="14" spans="2:24">
      <c r="B14" s="33" t="s">
        <v>30</v>
      </c>
      <c r="C14" t="s">
        <v>85</v>
      </c>
      <c r="M14" s="34" t="s">
        <v>776</v>
      </c>
      <c r="N14" s="111">
        <v>150.69999999999999</v>
      </c>
      <c r="O14" s="111">
        <v>154.80000000000001</v>
      </c>
      <c r="P14" s="111">
        <v>1786.6999999999996</v>
      </c>
      <c r="Q14" s="111">
        <v>152.80000000000001</v>
      </c>
      <c r="R14" s="111">
        <v>150.4</v>
      </c>
      <c r="S14" s="111">
        <v>1791.1000000000001</v>
      </c>
      <c r="T14" s="111">
        <v>152.80000000000001</v>
      </c>
      <c r="U14" s="111">
        <v>143.19999999999999</v>
      </c>
      <c r="V14" s="111">
        <v>1800.4</v>
      </c>
    </row>
    <row r="15" spans="2:24">
      <c r="M15" s="34" t="s">
        <v>834</v>
      </c>
      <c r="N15" s="111">
        <v>155.69999999999999</v>
      </c>
      <c r="O15" s="111">
        <v>161.6</v>
      </c>
      <c r="P15" s="111">
        <v>1936</v>
      </c>
      <c r="Q15" s="111">
        <v>158.4</v>
      </c>
      <c r="R15" s="111">
        <v>158.30000000000001</v>
      </c>
      <c r="S15" s="111">
        <v>1943.7</v>
      </c>
      <c r="T15" s="111">
        <v>158.4</v>
      </c>
      <c r="U15" s="111">
        <v>152.9</v>
      </c>
      <c r="V15" s="111">
        <v>1958.4</v>
      </c>
    </row>
    <row r="16" spans="2:24">
      <c r="B16" s="33" t="s">
        <v>1233</v>
      </c>
      <c r="C16" t="s">
        <v>1312</v>
      </c>
      <c r="D16" t="s">
        <v>1313</v>
      </c>
      <c r="E16" t="s">
        <v>1249</v>
      </c>
      <c r="M16" s="34" t="s">
        <v>912</v>
      </c>
      <c r="N16" s="111">
        <v>161.4</v>
      </c>
      <c r="O16" s="111">
        <v>174</v>
      </c>
      <c r="P16" s="111">
        <v>2002.3999999999999</v>
      </c>
      <c r="Q16" s="111">
        <v>163.4</v>
      </c>
      <c r="R16" s="111">
        <v>170.6</v>
      </c>
      <c r="S16" s="111">
        <v>2012.7</v>
      </c>
      <c r="T16" s="111">
        <v>163.4</v>
      </c>
      <c r="U16" s="111">
        <v>165.1</v>
      </c>
      <c r="V16" s="111">
        <v>2034.1000000000001</v>
      </c>
      <c r="W16" s="35"/>
      <c r="X16" s="35"/>
    </row>
    <row r="17" spans="2:25">
      <c r="B17" s="34" t="s">
        <v>658</v>
      </c>
      <c r="C17" s="111">
        <v>124.86666666666666</v>
      </c>
      <c r="D17" s="111">
        <v>127.05833333333332</v>
      </c>
      <c r="E17" s="111">
        <v>19255.900000000001</v>
      </c>
      <c r="M17" s="34" t="s">
        <v>1031</v>
      </c>
      <c r="N17" s="111">
        <v>168</v>
      </c>
      <c r="O17" s="111">
        <v>183.5</v>
      </c>
      <c r="P17" s="111">
        <v>2102.6999999999998</v>
      </c>
      <c r="Q17" s="111">
        <v>170.7</v>
      </c>
      <c r="R17" s="111">
        <v>181.1</v>
      </c>
      <c r="S17" s="111">
        <v>2107.5</v>
      </c>
      <c r="T17" s="111">
        <v>170.7</v>
      </c>
      <c r="U17" s="111">
        <v>177.2</v>
      </c>
      <c r="V17" s="111">
        <v>2117.1999999999998</v>
      </c>
      <c r="W17" s="89"/>
      <c r="X17" s="89"/>
    </row>
    <row r="18" spans="2:25">
      <c r="B18" s="34" t="s">
        <v>725</v>
      </c>
      <c r="C18" s="111">
        <v>133.30833333333331</v>
      </c>
      <c r="D18" s="111">
        <v>133.13333333333333</v>
      </c>
      <c r="E18" s="111">
        <v>19273.699999999997</v>
      </c>
      <c r="U18" s="34"/>
      <c r="V18" s="89"/>
      <c r="W18" s="89"/>
      <c r="X18" s="89"/>
    </row>
    <row r="19" spans="2:25">
      <c r="B19" s="34" t="s">
        <v>776</v>
      </c>
      <c r="C19" s="111">
        <v>140.74545454545452</v>
      </c>
      <c r="D19" s="111">
        <v>137.81818181818178</v>
      </c>
      <c r="E19" s="111">
        <v>18684.2</v>
      </c>
      <c r="U19" s="34"/>
      <c r="V19" s="89"/>
      <c r="W19" s="89"/>
      <c r="X19" s="89"/>
    </row>
    <row r="20" spans="2:25">
      <c r="B20" s="34" t="s">
        <v>834</v>
      </c>
      <c r="C20" s="111">
        <v>148.02708333333334</v>
      </c>
      <c r="D20" s="111">
        <v>142.4</v>
      </c>
      <c r="E20" s="111">
        <v>22031.038997734242</v>
      </c>
      <c r="U20" s="34"/>
      <c r="V20" s="89"/>
      <c r="W20" s="89"/>
      <c r="X20" s="89"/>
    </row>
    <row r="21" spans="2:25">
      <c r="B21" s="34" t="s">
        <v>912</v>
      </c>
      <c r="C21" s="111">
        <v>160.49166666666665</v>
      </c>
      <c r="D21" s="111">
        <v>150.79999999999998</v>
      </c>
      <c r="E21" s="111">
        <v>23709.499999999996</v>
      </c>
      <c r="V21" s="111"/>
      <c r="W21" s="111"/>
      <c r="X21" s="111"/>
    </row>
    <row r="22" spans="2:25">
      <c r="B22" s="34" t="s">
        <v>1031</v>
      </c>
      <c r="C22" s="111">
        <v>171.44166666666669</v>
      </c>
      <c r="D22" s="111">
        <v>162.35833333333332</v>
      </c>
      <c r="E22" s="111">
        <v>25042.699999999997</v>
      </c>
    </row>
    <row r="23" spans="2:25">
      <c r="B23" s="34" t="s">
        <v>1161</v>
      </c>
      <c r="C23" s="111">
        <v>180.76</v>
      </c>
      <c r="D23" s="111">
        <v>169.21999999999997</v>
      </c>
      <c r="E23" s="111">
        <v>10663.400000000001</v>
      </c>
      <c r="P23" s="35"/>
      <c r="Q23" s="35"/>
      <c r="R23" s="35"/>
      <c r="S23" s="35"/>
    </row>
    <row r="24" spans="2:25">
      <c r="B24" s="34" t="s">
        <v>1234</v>
      </c>
      <c r="C24" s="111">
        <v>148.81085526315792</v>
      </c>
      <c r="D24" s="111">
        <v>144.09342105263164</v>
      </c>
      <c r="E24" s="111">
        <v>138660.43899773425</v>
      </c>
      <c r="P24" s="34"/>
      <c r="Q24" s="111"/>
      <c r="R24" s="111"/>
      <c r="S24" s="111"/>
      <c r="T24" s="35"/>
      <c r="U24" s="35"/>
      <c r="V24" s="35"/>
      <c r="W24" s="35"/>
      <c r="X24" s="35"/>
      <c r="Y24" s="35"/>
    </row>
    <row r="25" spans="2:25" ht="18.600000000000001" thickBot="1">
      <c r="I25" s="5"/>
      <c r="P25" s="34"/>
      <c r="Q25" s="111"/>
      <c r="R25" s="111"/>
      <c r="S25" s="111"/>
      <c r="T25" s="111"/>
      <c r="U25" s="111"/>
      <c r="V25" s="111"/>
      <c r="W25" s="111"/>
      <c r="X25" s="111"/>
      <c r="Y25" s="111"/>
    </row>
    <row r="26" spans="2:25" ht="18.600000000000001" thickBot="1">
      <c r="M26" s="168" t="s">
        <v>1339</v>
      </c>
      <c r="N26" s="169"/>
      <c r="O26" s="170"/>
      <c r="P26" s="34"/>
      <c r="Q26" s="111"/>
      <c r="R26" s="111"/>
      <c r="S26" s="111"/>
      <c r="T26" s="111"/>
      <c r="U26" s="111"/>
      <c r="V26" s="111"/>
      <c r="W26" s="111"/>
      <c r="X26" s="111"/>
      <c r="Y26" s="111"/>
    </row>
    <row r="27" spans="2:25" ht="21.6" thickBot="1">
      <c r="H27" s="115"/>
      <c r="I27" s="115"/>
      <c r="J27" s="115"/>
      <c r="K27" s="115"/>
      <c r="M27" s="120" t="s">
        <v>1333</v>
      </c>
      <c r="N27" s="34"/>
      <c r="O27" s="121"/>
      <c r="P27" s="34"/>
      <c r="Q27" s="111"/>
      <c r="R27" s="111"/>
      <c r="S27" s="111"/>
      <c r="T27" s="111"/>
      <c r="U27" s="111"/>
      <c r="V27" s="111"/>
      <c r="W27" s="111"/>
      <c r="X27" s="111"/>
      <c r="Y27" s="111"/>
    </row>
    <row r="28" spans="2:25" ht="18.600000000000001" thickBot="1">
      <c r="C28" s="116" t="s">
        <v>1332</v>
      </c>
      <c r="H28" s="34"/>
      <c r="I28" s="89"/>
      <c r="J28" s="89"/>
      <c r="K28" s="89"/>
      <c r="M28" s="122" t="s">
        <v>1334</v>
      </c>
      <c r="N28" s="118" t="s">
        <v>1337</v>
      </c>
      <c r="O28" s="123"/>
      <c r="P28" s="34"/>
      <c r="Q28" s="111"/>
      <c r="R28" s="111"/>
      <c r="S28" s="111"/>
      <c r="T28" s="111"/>
      <c r="U28" s="111"/>
      <c r="V28" s="111"/>
      <c r="W28" s="111"/>
      <c r="X28" s="111"/>
      <c r="Y28" s="111"/>
    </row>
    <row r="29" spans="2:25">
      <c r="B29" s="35" t="s">
        <v>1233</v>
      </c>
      <c r="C29" s="154" t="s">
        <v>1334</v>
      </c>
      <c r="D29" s="154" t="s">
        <v>53</v>
      </c>
      <c r="E29" s="154" t="s">
        <v>1372</v>
      </c>
      <c r="H29" s="111"/>
      <c r="I29" s="89"/>
      <c r="J29" s="89"/>
      <c r="K29" s="89"/>
      <c r="M29" s="122" t="s">
        <v>1335</v>
      </c>
      <c r="N29" s="118" t="s">
        <v>1338</v>
      </c>
      <c r="O29" s="123"/>
      <c r="P29" s="34"/>
      <c r="Q29" s="111"/>
      <c r="R29" s="111"/>
      <c r="S29" s="111"/>
      <c r="T29" s="111"/>
      <c r="U29" s="111"/>
      <c r="V29" s="111"/>
      <c r="W29" s="111"/>
      <c r="X29" s="111"/>
      <c r="Y29" s="111"/>
    </row>
    <row r="30" spans="2:25" ht="18.600000000000001" thickBot="1">
      <c r="B30" s="34" t="s">
        <v>725</v>
      </c>
      <c r="C30" s="111">
        <v>19605.400000000001</v>
      </c>
      <c r="D30" s="111">
        <f>SUMIFS('Main Data'!Z:Z,'Main Data'!B:B,"2018",'Main Data'!A:A,"Rural+Urban")</f>
        <v>1651</v>
      </c>
      <c r="E30" s="111">
        <f>SUMIFS('Main Data'!Y:Y,'Main Data'!B:B,"2018",'Main Data'!A:A,"Rural+Urban")</f>
        <v>1662.9000000000003</v>
      </c>
      <c r="H30" s="34"/>
      <c r="I30" s="89"/>
      <c r="J30" s="89"/>
      <c r="K30" s="89"/>
      <c r="M30" s="124" t="s">
        <v>1336</v>
      </c>
      <c r="N30" s="125" t="s">
        <v>1337</v>
      </c>
      <c r="O30" s="93"/>
    </row>
    <row r="31" spans="2:25">
      <c r="B31" s="34" t="s">
        <v>776</v>
      </c>
      <c r="C31" s="111">
        <v>18572.999999999996</v>
      </c>
      <c r="D31" s="111">
        <f>SUMIFS('Main Data'!Z:Z,'Main Data'!B:B,"2019",'Main Data'!A:A,"Rural+Urban")</f>
        <v>1626.3000000000002</v>
      </c>
      <c r="E31" s="111">
        <f>SUMIFS('Main Data'!Y:Y,'Main Data'!B:B,"2019",'Main Data'!A:A,"Rural+Urban")</f>
        <v>1587.9999999999998</v>
      </c>
      <c r="H31" s="34"/>
      <c r="I31" s="89"/>
      <c r="J31" s="89"/>
      <c r="K31" s="89"/>
    </row>
    <row r="32" spans="2:25">
      <c r="B32" s="34" t="s">
        <v>834</v>
      </c>
      <c r="C32" s="111">
        <v>21827.081887245105</v>
      </c>
      <c r="D32" s="111">
        <f>SUMIFS('Main Data'!Z:Z,'Main Data'!B:B,"2020",'Main Data'!A:A,"Rural+Urban")</f>
        <v>1853.6249999999998</v>
      </c>
      <c r="E32" s="111">
        <f>SUMIFS('Main Data'!Y:Y,'Main Data'!B:B,"2020",'Main Data'!A:A,"Rural+Urban")</f>
        <v>1769.3000000000002</v>
      </c>
      <c r="H32" s="34"/>
      <c r="I32" s="89"/>
      <c r="J32" s="89"/>
      <c r="K32" s="89"/>
      <c r="P32" s="35"/>
      <c r="Q32" s="35"/>
      <c r="R32" s="35"/>
      <c r="S32" s="35"/>
    </row>
    <row r="33" spans="2:25">
      <c r="B33" s="34" t="s">
        <v>912</v>
      </c>
      <c r="C33" s="111">
        <v>23486.9</v>
      </c>
      <c r="D33" s="111">
        <f>SUMIFS('Main Data'!Z:Z,'Main Data'!B:B,"2021",'Main Data'!A:A,"Rural+Urban")</f>
        <v>1990.1000000000001</v>
      </c>
      <c r="E33" s="111">
        <f>SUMIFS('Main Data'!Y:Y,'Main Data'!B:B,"2021",'Main Data'!A:A,"Rural+Urban")</f>
        <v>1862.1</v>
      </c>
      <c r="H33" s="34"/>
      <c r="I33" s="35"/>
      <c r="J33" s="35"/>
      <c r="K33" s="35"/>
      <c r="P33" s="34"/>
      <c r="Q33" s="89"/>
      <c r="R33" s="89"/>
      <c r="S33" s="89"/>
      <c r="T33" s="35"/>
      <c r="U33" s="35"/>
      <c r="V33" s="35"/>
      <c r="W33" s="35"/>
      <c r="X33" s="35"/>
      <c r="Y33" s="35"/>
    </row>
    <row r="34" spans="2:25">
      <c r="B34" s="34" t="s">
        <v>1031</v>
      </c>
      <c r="C34" s="111">
        <v>24835.7</v>
      </c>
      <c r="D34" s="111">
        <f>SUMIFS('Main Data'!Z:Z,'Main Data'!B:B,"2022",'Main Data'!A:A,"Rural+Urban")</f>
        <v>2111.1</v>
      </c>
      <c r="E34" s="111">
        <f>SUMIFS('Main Data'!Y:Y,'Main Data'!B:B,"2022",'Main Data'!A:A,"Rural+Urban")</f>
        <v>2000.6000000000001</v>
      </c>
      <c r="H34" s="102"/>
      <c r="I34" s="89"/>
      <c r="J34" s="89"/>
      <c r="K34" s="89"/>
      <c r="P34" s="34"/>
      <c r="Q34" s="89"/>
      <c r="R34" s="89"/>
      <c r="S34" s="89"/>
      <c r="T34" s="89"/>
      <c r="U34" s="89"/>
      <c r="V34" s="89"/>
      <c r="W34" s="89"/>
      <c r="X34" s="89"/>
      <c r="Y34" s="89"/>
    </row>
    <row r="35" spans="2:25">
      <c r="C35" s="111"/>
      <c r="D35" s="111"/>
      <c r="E35" s="111"/>
      <c r="H35" s="102"/>
      <c r="I35" s="89"/>
      <c r="J35" s="89"/>
      <c r="K35" s="89"/>
      <c r="P35" s="34"/>
      <c r="Q35" s="89"/>
      <c r="R35" s="89"/>
      <c r="S35" s="89"/>
      <c r="T35" s="89"/>
      <c r="U35" s="89"/>
      <c r="V35" s="89"/>
      <c r="W35" s="89"/>
      <c r="X35" s="89"/>
      <c r="Y35" s="89"/>
    </row>
    <row r="36" spans="2:25">
      <c r="B36" s="34" t="s">
        <v>1161</v>
      </c>
      <c r="C36" s="111"/>
      <c r="D36" s="111"/>
      <c r="E36" s="111"/>
      <c r="H36" s="102"/>
      <c r="I36" s="89"/>
      <c r="J36" s="89"/>
      <c r="K36" s="89"/>
      <c r="P36" s="34"/>
      <c r="Q36" s="89"/>
      <c r="R36" s="89"/>
      <c r="S36" s="89"/>
      <c r="T36" s="89"/>
      <c r="U36" s="89"/>
      <c r="V36" s="89"/>
      <c r="W36" s="89"/>
      <c r="X36" s="89"/>
      <c r="Y36" s="89"/>
    </row>
    <row r="37" spans="2:25">
      <c r="B37" s="34"/>
      <c r="C37" s="111"/>
      <c r="D37" s="111"/>
      <c r="E37" s="111"/>
      <c r="H37" s="34"/>
      <c r="I37" s="89"/>
      <c r="J37" s="89"/>
      <c r="K37" s="89"/>
      <c r="Q37" s="111"/>
      <c r="R37" s="111"/>
      <c r="S37" s="111"/>
      <c r="T37" s="89"/>
      <c r="U37" s="89"/>
      <c r="V37" s="89"/>
      <c r="W37" s="89"/>
      <c r="X37" s="89"/>
      <c r="Y37" s="89"/>
    </row>
    <row r="38" spans="2:25" ht="18.600000000000001" thickBot="1">
      <c r="B38" s="34"/>
      <c r="C38" s="111"/>
      <c r="D38" s="111"/>
      <c r="E38" s="111"/>
      <c r="I38" s="89"/>
      <c r="J38" s="89"/>
      <c r="K38" s="89"/>
      <c r="Q38" s="89"/>
      <c r="R38" s="89"/>
      <c r="S38" s="89"/>
      <c r="T38" s="89"/>
      <c r="U38" s="89"/>
      <c r="V38" s="89"/>
      <c r="W38" s="89"/>
      <c r="X38" s="89"/>
      <c r="Y38" s="89"/>
    </row>
    <row r="39" spans="2:25" ht="18.600000000000001" thickBot="1">
      <c r="B39" s="18"/>
      <c r="C39" s="165" t="s">
        <v>1276</v>
      </c>
      <c r="D39" s="166"/>
      <c r="E39" s="167"/>
    </row>
    <row r="40" spans="2:25">
      <c r="B40" s="155" t="s">
        <v>31</v>
      </c>
      <c r="C40" s="156" t="s">
        <v>1334</v>
      </c>
      <c r="D40" s="156" t="s">
        <v>53</v>
      </c>
      <c r="E40" s="156" t="s">
        <v>1372</v>
      </c>
    </row>
    <row r="41" spans="2:25">
      <c r="B41" s="157">
        <v>2019</v>
      </c>
      <c r="C41" s="158">
        <f>(C31-C30)/C30</f>
        <v>-5.2658961306579058E-2</v>
      </c>
      <c r="D41" s="158">
        <f t="shared" ref="D41:E41" si="0">(D31-D30)/D30</f>
        <v>-1.4960629921259733E-2</v>
      </c>
      <c r="E41" s="158">
        <f t="shared" si="0"/>
        <v>-4.5041794455469679E-2</v>
      </c>
    </row>
    <row r="42" spans="2:25">
      <c r="B42" s="157">
        <v>2020</v>
      </c>
      <c r="C42" s="158">
        <f t="shared" ref="C42:E44" si="1">(C32-C31)/C31</f>
        <v>0.17520496889275344</v>
      </c>
      <c r="D42" s="158">
        <f t="shared" si="1"/>
        <v>0.13978048330566289</v>
      </c>
      <c r="E42" s="158">
        <f t="shared" si="1"/>
        <v>0.11416876574307332</v>
      </c>
    </row>
    <row r="43" spans="2:25">
      <c r="B43" s="157">
        <v>2021</v>
      </c>
      <c r="C43" s="158">
        <f t="shared" si="1"/>
        <v>7.6043976988276613E-2</v>
      </c>
      <c r="D43" s="158">
        <f t="shared" si="1"/>
        <v>7.3626003102030005E-2</v>
      </c>
      <c r="E43" s="158">
        <f t="shared" si="1"/>
        <v>5.2450121516983958E-2</v>
      </c>
    </row>
    <row r="44" spans="2:25" ht="18.600000000000001" thickBot="1">
      <c r="B44" s="159">
        <v>2022</v>
      </c>
      <c r="C44" s="158">
        <f t="shared" si="1"/>
        <v>5.7427757601045654E-2</v>
      </c>
      <c r="D44" s="158">
        <f t="shared" si="1"/>
        <v>6.0800964775639295E-2</v>
      </c>
      <c r="E44" s="158">
        <f t="shared" si="1"/>
        <v>7.4378389989796595E-2</v>
      </c>
    </row>
    <row r="45" spans="2:25" ht="18.600000000000001" thickBot="1">
      <c r="C45" s="109"/>
      <c r="D45" s="109"/>
      <c r="E45" s="95"/>
    </row>
    <row r="46" spans="2:25">
      <c r="B46" s="34"/>
      <c r="C46" s="111"/>
      <c r="D46" s="111"/>
      <c r="E46" s="111"/>
    </row>
    <row r="47" spans="2:25">
      <c r="B47" s="34"/>
      <c r="C47" s="111"/>
      <c r="D47" s="111"/>
      <c r="E47" s="111"/>
    </row>
    <row r="49" spans="2:14">
      <c r="B49" s="72" t="s">
        <v>60</v>
      </c>
    </row>
    <row r="51" spans="2:14">
      <c r="B51" s="35" t="s">
        <v>1233</v>
      </c>
      <c r="C51" s="35" t="s">
        <v>1236</v>
      </c>
      <c r="D51" s="35" t="s">
        <v>1312</v>
      </c>
      <c r="E51" s="35" t="s">
        <v>1313</v>
      </c>
      <c r="M51" s="34">
        <v>2019</v>
      </c>
      <c r="N51" s="111">
        <v>143.46363636363637</v>
      </c>
    </row>
    <row r="52" spans="2:14">
      <c r="B52" s="34">
        <v>2017</v>
      </c>
      <c r="C52" s="111">
        <v>137.15833333333333</v>
      </c>
      <c r="D52" s="111">
        <v>132.40833333333333</v>
      </c>
      <c r="E52" s="111">
        <v>136.15833333333333</v>
      </c>
      <c r="M52" s="34">
        <v>2020</v>
      </c>
      <c r="N52" s="111">
        <v>154.65</v>
      </c>
    </row>
    <row r="53" spans="2:14">
      <c r="B53" s="34">
        <v>2018</v>
      </c>
      <c r="C53" s="111">
        <v>140.00833333333333</v>
      </c>
      <c r="D53" s="111">
        <v>140.125</v>
      </c>
      <c r="E53" s="111">
        <v>143.36666666666667</v>
      </c>
      <c r="M53" s="34">
        <v>2021</v>
      </c>
      <c r="N53" s="111">
        <v>160.66666666666666</v>
      </c>
    </row>
    <row r="54" spans="2:14">
      <c r="B54" s="34">
        <v>2019</v>
      </c>
      <c r="C54" s="111">
        <v>143.46363636363637</v>
      </c>
      <c r="D54" s="111">
        <v>152.18181818181822</v>
      </c>
      <c r="E54" s="111">
        <v>150.22727272727272</v>
      </c>
      <c r="M54" s="34">
        <v>2022</v>
      </c>
      <c r="N54" s="111">
        <v>171.39166666666665</v>
      </c>
    </row>
    <row r="55" spans="2:14">
      <c r="B55" s="34">
        <v>2020</v>
      </c>
      <c r="C55" s="111">
        <v>154.65</v>
      </c>
      <c r="D55" s="111">
        <v>158.27500000000003</v>
      </c>
      <c r="E55" s="111">
        <v>151.95208333333335</v>
      </c>
    </row>
    <row r="56" spans="2:14">
      <c r="B56" s="34">
        <v>2021</v>
      </c>
      <c r="C56" s="111">
        <v>160.66666666666666</v>
      </c>
      <c r="D56" s="111">
        <v>169.06666666666663</v>
      </c>
      <c r="E56" s="111">
        <v>159.02500000000001</v>
      </c>
    </row>
    <row r="57" spans="2:14">
      <c r="B57" s="34">
        <v>2022</v>
      </c>
      <c r="C57" s="111">
        <v>171.39166666666665</v>
      </c>
      <c r="D57" s="111">
        <v>178.69166666666669</v>
      </c>
      <c r="E57" s="111">
        <v>170.62500000000003</v>
      </c>
    </row>
    <row r="58" spans="2:14">
      <c r="B58" s="34">
        <v>2023</v>
      </c>
      <c r="C58" s="111">
        <v>175.38000000000002</v>
      </c>
      <c r="D58" s="111">
        <v>186.58</v>
      </c>
      <c r="E58" s="111">
        <v>178.66</v>
      </c>
    </row>
    <row r="62" spans="2:14">
      <c r="B62" s="35" t="s">
        <v>1233</v>
      </c>
      <c r="C62" s="35" t="s">
        <v>1236</v>
      </c>
      <c r="D62" s="35" t="s">
        <v>1312</v>
      </c>
      <c r="E62" s="35" t="s">
        <v>1313</v>
      </c>
      <c r="G62" s="35"/>
      <c r="H62" s="35"/>
      <c r="I62" s="35"/>
      <c r="J62" s="35"/>
    </row>
    <row r="63" spans="2:14">
      <c r="B63" s="102" t="s">
        <v>725</v>
      </c>
      <c r="C63" s="89">
        <f>(C53-C52)/C52</f>
        <v>2.0778905158272028E-2</v>
      </c>
      <c r="D63" s="89">
        <f t="shared" ref="D63:E63" si="2">(D53-D52)/D52</f>
        <v>5.8279312732078814E-2</v>
      </c>
      <c r="E63" s="89">
        <f t="shared" si="2"/>
        <v>5.2940816451435287E-2</v>
      </c>
      <c r="G63" s="34"/>
      <c r="H63" s="89"/>
      <c r="I63" s="89"/>
      <c r="J63" s="89"/>
    </row>
    <row r="64" spans="2:14">
      <c r="B64" s="102" t="s">
        <v>776</v>
      </c>
      <c r="C64" s="89">
        <f t="shared" ref="C64:E64" si="3">(C54-C53)/C53</f>
        <v>2.4679266926752284E-2</v>
      </c>
      <c r="D64" s="89">
        <f t="shared" si="3"/>
        <v>8.6043305490228122E-2</v>
      </c>
      <c r="E64" s="89">
        <f t="shared" si="3"/>
        <v>4.785356471010959E-2</v>
      </c>
      <c r="G64" s="34"/>
      <c r="H64" s="89"/>
      <c r="I64" s="89"/>
      <c r="J64" s="89"/>
    </row>
    <row r="65" spans="2:10">
      <c r="B65" s="102" t="s">
        <v>834</v>
      </c>
      <c r="C65" s="89">
        <f t="shared" ref="C65:E65" si="4">(C55-C54)/C54</f>
        <v>7.7973512451682409E-2</v>
      </c>
      <c r="D65" s="89">
        <f t="shared" si="4"/>
        <v>4.0038829151732375E-2</v>
      </c>
      <c r="E65" s="89">
        <f t="shared" si="4"/>
        <v>1.1481341401916442E-2</v>
      </c>
      <c r="G65" s="34"/>
      <c r="H65" s="89"/>
      <c r="I65" s="89"/>
      <c r="J65" s="89"/>
    </row>
    <row r="66" spans="2:10">
      <c r="B66" s="102" t="s">
        <v>912</v>
      </c>
      <c r="C66" s="89">
        <f t="shared" ref="C66:E66" si="5">(C56-C55)/C55</f>
        <v>3.8905054423968001E-2</v>
      </c>
      <c r="D66" s="89">
        <f t="shared" si="5"/>
        <v>6.8183014794924016E-2</v>
      </c>
      <c r="E66" s="89">
        <f t="shared" si="5"/>
        <v>4.6547020030985577E-2</v>
      </c>
      <c r="G66" s="114"/>
      <c r="H66" s="89"/>
      <c r="I66" s="89"/>
      <c r="J66" s="89"/>
    </row>
    <row r="67" spans="2:10">
      <c r="B67" s="102" t="s">
        <v>1031</v>
      </c>
      <c r="C67" s="89">
        <f t="shared" ref="C67:E67" si="6">(C57-C56)/C56</f>
        <v>6.6753112033194992E-2</v>
      </c>
      <c r="D67" s="89">
        <f t="shared" si="6"/>
        <v>5.6930205047318959E-2</v>
      </c>
      <c r="E67" s="89">
        <f t="shared" si="6"/>
        <v>7.2944505580883653E-2</v>
      </c>
      <c r="G67" s="34"/>
      <c r="H67" s="89"/>
      <c r="I67" s="89"/>
      <c r="J67" s="89"/>
    </row>
    <row r="68" spans="2:10">
      <c r="C68" s="111"/>
      <c r="D68" s="111"/>
      <c r="E68" s="111"/>
      <c r="G68" s="34"/>
      <c r="H68" s="89"/>
      <c r="I68" s="89"/>
      <c r="J68" s="89"/>
    </row>
    <row r="69" spans="2:10">
      <c r="B69" s="34"/>
      <c r="C69" s="111"/>
      <c r="D69" s="111"/>
      <c r="E69" s="111"/>
      <c r="G69" s="34"/>
      <c r="H69" s="89"/>
      <c r="I69" s="89"/>
      <c r="J69" s="89"/>
    </row>
    <row r="70" spans="2:10">
      <c r="B70" s="34"/>
      <c r="C70" s="111"/>
      <c r="D70" s="111"/>
      <c r="E70" s="111"/>
      <c r="G70" s="34"/>
      <c r="H70" s="89"/>
      <c r="I70" s="89"/>
      <c r="J70" s="89"/>
    </row>
    <row r="71" spans="2:10" ht="18.600000000000001" thickBot="1">
      <c r="B71" s="34"/>
      <c r="C71" s="111"/>
      <c r="D71" s="111"/>
      <c r="E71" s="111"/>
      <c r="G71" s="34"/>
      <c r="H71" s="89"/>
      <c r="I71" s="89"/>
      <c r="J71" s="89"/>
    </row>
    <row r="72" spans="2:10" ht="18.600000000000001" thickBot="1">
      <c r="B72" s="117" t="s">
        <v>85</v>
      </c>
      <c r="C72" s="111"/>
      <c r="D72" s="111"/>
      <c r="E72" s="111"/>
      <c r="G72" s="34"/>
      <c r="H72" s="89"/>
      <c r="I72" s="89"/>
      <c r="J72" s="89"/>
    </row>
    <row r="73" spans="2:10">
      <c r="B73" s="34"/>
      <c r="C73" s="111"/>
      <c r="D73" s="111"/>
      <c r="E73" s="111"/>
      <c r="G73" s="34"/>
      <c r="H73" s="89"/>
      <c r="I73" s="89"/>
      <c r="J73" s="89"/>
    </row>
    <row r="74" spans="2:10">
      <c r="B74" s="35" t="s">
        <v>1233</v>
      </c>
      <c r="C74" s="35" t="s">
        <v>1236</v>
      </c>
      <c r="D74" s="35" t="s">
        <v>1312</v>
      </c>
      <c r="E74" s="35" t="s">
        <v>1313</v>
      </c>
      <c r="G74" s="34"/>
      <c r="H74" s="111"/>
      <c r="I74" s="111"/>
      <c r="J74" s="111"/>
    </row>
    <row r="75" spans="2:10">
      <c r="B75" s="34" t="s">
        <v>658</v>
      </c>
      <c r="C75" s="111">
        <v>136.47499999999999</v>
      </c>
      <c r="D75" s="111">
        <v>124.86666666666666</v>
      </c>
      <c r="E75" s="111">
        <v>127.05833333333332</v>
      </c>
    </row>
    <row r="76" spans="2:10">
      <c r="B76" s="34" t="s">
        <v>725</v>
      </c>
      <c r="C76" s="111">
        <v>137.79166666666666</v>
      </c>
      <c r="D76" s="111">
        <v>133.30833333333331</v>
      </c>
      <c r="E76" s="111">
        <v>133.13333333333333</v>
      </c>
    </row>
    <row r="77" spans="2:10">
      <c r="B77" s="34" t="s">
        <v>776</v>
      </c>
      <c r="C77" s="111">
        <v>146.58181818181814</v>
      </c>
      <c r="D77" s="111">
        <v>140.74545454545452</v>
      </c>
      <c r="E77" s="111">
        <v>137.81818181818178</v>
      </c>
    </row>
    <row r="78" spans="2:10">
      <c r="B78" s="34" t="s">
        <v>834</v>
      </c>
      <c r="C78" s="111">
        <v>158.21250000000001</v>
      </c>
      <c r="D78" s="111">
        <v>148.02708333333334</v>
      </c>
      <c r="E78" s="111">
        <v>142.4</v>
      </c>
    </row>
    <row r="79" spans="2:10">
      <c r="B79" s="34" t="s">
        <v>912</v>
      </c>
      <c r="C79" s="111">
        <v>166.39166666666668</v>
      </c>
      <c r="D79" s="111">
        <v>160.49166666666665</v>
      </c>
      <c r="E79" s="111">
        <v>150.79999999999998</v>
      </c>
    </row>
    <row r="80" spans="2:10">
      <c r="B80" s="34" t="s">
        <v>1031</v>
      </c>
      <c r="C80" s="111">
        <v>177.34166666666667</v>
      </c>
      <c r="D80" s="111">
        <v>171.44166666666669</v>
      </c>
      <c r="E80" s="111">
        <v>162.35833333333332</v>
      </c>
    </row>
    <row r="81" spans="2:5">
      <c r="B81" s="34" t="s">
        <v>1161</v>
      </c>
      <c r="C81" s="111">
        <v>181.24</v>
      </c>
      <c r="D81" s="111">
        <v>180.76</v>
      </c>
      <c r="E81" s="111">
        <v>169.21999999999997</v>
      </c>
    </row>
    <row r="86" spans="2:5">
      <c r="B86" s="35" t="s">
        <v>1233</v>
      </c>
      <c r="C86" s="35" t="s">
        <v>1236</v>
      </c>
      <c r="D86" s="35" t="s">
        <v>1312</v>
      </c>
      <c r="E86" s="35" t="s">
        <v>1313</v>
      </c>
    </row>
    <row r="87" spans="2:5">
      <c r="B87" s="102" t="s">
        <v>725</v>
      </c>
      <c r="C87" s="89">
        <f>(C76-C75)/C75</f>
        <v>9.6476766196494819E-3</v>
      </c>
      <c r="D87" s="89">
        <f t="shared" ref="D87:E87" si="7">(D76-D75)/D75</f>
        <v>6.7605445808862644E-2</v>
      </c>
      <c r="E87" s="89">
        <f t="shared" si="7"/>
        <v>4.7812684462517241E-2</v>
      </c>
    </row>
    <row r="88" spans="2:5">
      <c r="B88" s="102" t="s">
        <v>776</v>
      </c>
      <c r="C88" s="89">
        <f t="shared" ref="C88:E88" si="8">(C77-C76)/C76</f>
        <v>6.3793056051900665E-2</v>
      </c>
      <c r="D88" s="89">
        <f t="shared" si="8"/>
        <v>5.5788869503941095E-2</v>
      </c>
      <c r="E88" s="89">
        <f t="shared" si="8"/>
        <v>3.5189147357399544E-2</v>
      </c>
    </row>
    <row r="89" spans="2:5">
      <c r="B89" s="102" t="s">
        <v>834</v>
      </c>
      <c r="C89" s="89">
        <f t="shared" ref="C89:E89" si="9">(C78-C77)/C77</f>
        <v>7.9346005953857976E-2</v>
      </c>
      <c r="D89" s="89">
        <f t="shared" si="9"/>
        <v>5.1736155966068328E-2</v>
      </c>
      <c r="E89" s="89">
        <f t="shared" si="9"/>
        <v>3.324538258575227E-2</v>
      </c>
    </row>
    <row r="90" spans="2:5">
      <c r="B90" s="102" t="s">
        <v>912</v>
      </c>
      <c r="C90" s="89">
        <f t="shared" ref="C90:E90" si="10">(C79-C78)/C78</f>
        <v>5.1697347976087063E-2</v>
      </c>
      <c r="D90" s="89">
        <f t="shared" si="10"/>
        <v>8.4204748567970222E-2</v>
      </c>
      <c r="E90" s="89">
        <f t="shared" si="10"/>
        <v>5.8988764044943659E-2</v>
      </c>
    </row>
    <row r="91" spans="2:5">
      <c r="B91" s="102" t="s">
        <v>1031</v>
      </c>
      <c r="C91" s="89">
        <f t="shared" ref="C91:E91" si="11">(C80-C79)/C79</f>
        <v>6.580858416387031E-2</v>
      </c>
      <c r="D91" s="89">
        <f t="shared" si="11"/>
        <v>6.8227841528636257E-2</v>
      </c>
      <c r="E91" s="89">
        <f t="shared" si="11"/>
        <v>7.6646772767462457E-2</v>
      </c>
    </row>
    <row r="92" spans="2:5">
      <c r="B92" s="34"/>
      <c r="C92" s="111"/>
      <c r="D92" s="111"/>
      <c r="E92" s="111"/>
    </row>
    <row r="93" spans="2:5">
      <c r="B93" s="34"/>
      <c r="C93" s="111"/>
      <c r="D93" s="111"/>
      <c r="E93" s="111"/>
    </row>
    <row r="95" spans="2:5">
      <c r="B95" s="35"/>
      <c r="C95" s="35"/>
      <c r="D95" s="35"/>
      <c r="E95" s="35"/>
    </row>
    <row r="96" spans="2:5">
      <c r="B96" s="34"/>
      <c r="C96" s="111"/>
      <c r="D96" s="111"/>
      <c r="E96" s="111"/>
    </row>
    <row r="97" spans="1:10">
      <c r="B97" s="34"/>
      <c r="C97" s="111"/>
      <c r="D97" s="111"/>
      <c r="E97" s="111"/>
    </row>
    <row r="98" spans="1:10">
      <c r="B98" s="34"/>
      <c r="C98" s="35"/>
      <c r="D98" s="35"/>
      <c r="E98" s="35"/>
    </row>
    <row r="99" spans="1:10">
      <c r="B99" s="34" t="s">
        <v>53</v>
      </c>
      <c r="C99" s="89" t="s">
        <v>1198</v>
      </c>
      <c r="D99" s="89" t="s">
        <v>52</v>
      </c>
      <c r="E99" s="89"/>
    </row>
    <row r="100" spans="1:10">
      <c r="A100" s="102" t="s">
        <v>776</v>
      </c>
      <c r="B100" s="148">
        <v>-1.496062992125987E-2</v>
      </c>
      <c r="C100" s="89">
        <v>-5.2658961306579058E-2</v>
      </c>
      <c r="D100" s="89">
        <v>-4.5041794455469283E-2</v>
      </c>
      <c r="E100" s="89"/>
    </row>
    <row r="101" spans="1:10">
      <c r="A101" s="102" t="s">
        <v>834</v>
      </c>
      <c r="B101" s="148">
        <v>0.13978048330566334</v>
      </c>
      <c r="C101" s="89">
        <v>0.17520496889275325</v>
      </c>
      <c r="D101" s="89">
        <v>0.1141687657430733</v>
      </c>
      <c r="E101" s="89"/>
    </row>
    <row r="102" spans="1:10">
      <c r="A102" s="102" t="s">
        <v>912</v>
      </c>
      <c r="B102" s="89">
        <v>7.362600310202963E-2</v>
      </c>
      <c r="C102" s="89">
        <v>7.6043976988276793E-2</v>
      </c>
      <c r="D102" s="89">
        <v>5.2450121516983951E-2</v>
      </c>
      <c r="E102" s="89"/>
    </row>
    <row r="103" spans="1:10">
      <c r="A103" s="102" t="s">
        <v>1031</v>
      </c>
      <c r="B103" s="153">
        <v>6.080096477563942E-2</v>
      </c>
      <c r="C103" s="89">
        <v>5.7427757601045501E-2</v>
      </c>
      <c r="D103" s="89">
        <v>7.4378389989796345E-2</v>
      </c>
      <c r="E103" s="89"/>
    </row>
    <row r="104" spans="1:10">
      <c r="B104" s="102"/>
      <c r="C104" s="89"/>
      <c r="D104" s="89"/>
      <c r="E104" s="89"/>
      <c r="G104" s="35"/>
      <c r="H104" s="35"/>
      <c r="I104" s="35"/>
      <c r="J104" s="35"/>
    </row>
    <row r="105" spans="1:10">
      <c r="B105" s="102"/>
      <c r="C105" s="89"/>
      <c r="D105" s="89"/>
      <c r="E105" s="89"/>
      <c r="G105" s="34"/>
      <c r="H105" s="89"/>
      <c r="I105" s="89"/>
      <c r="J105" s="89"/>
    </row>
    <row r="106" spans="1:10">
      <c r="B106" s="102"/>
      <c r="C106" s="89"/>
      <c r="D106" s="89"/>
      <c r="E106" s="89"/>
      <c r="G106" s="34"/>
      <c r="H106" s="111"/>
      <c r="I106" s="111"/>
      <c r="J106" s="111"/>
    </row>
    <row r="107" spans="1:10">
      <c r="B107" s="34"/>
      <c r="C107" s="111"/>
      <c r="D107" s="111"/>
      <c r="E107" s="111"/>
      <c r="G107" s="34"/>
      <c r="H107" s="111"/>
      <c r="I107" s="111"/>
      <c r="J107" s="111"/>
    </row>
    <row r="108" spans="1:10">
      <c r="B108" s="34"/>
      <c r="C108" s="111"/>
      <c r="D108" s="111"/>
      <c r="E108" s="111"/>
      <c r="G108" s="34"/>
      <c r="H108" s="111"/>
      <c r="I108" s="111"/>
      <c r="J108" s="111"/>
    </row>
    <row r="109" spans="1:10">
      <c r="B109" s="34"/>
      <c r="C109" s="111"/>
      <c r="D109" s="111"/>
      <c r="E109" s="111"/>
      <c r="G109" s="34"/>
      <c r="H109" s="111"/>
      <c r="I109" s="111"/>
      <c r="J109" s="111"/>
    </row>
    <row r="110" spans="1:10">
      <c r="B110" s="34"/>
      <c r="C110" s="111"/>
      <c r="D110" s="111"/>
      <c r="E110" s="111"/>
      <c r="G110" s="34"/>
      <c r="H110" s="111"/>
      <c r="I110" s="111"/>
      <c r="J110" s="111"/>
    </row>
    <row r="111" spans="1:10">
      <c r="B111" s="34"/>
      <c r="C111" s="111"/>
      <c r="D111" s="111"/>
      <c r="E111" s="111"/>
      <c r="G111" s="34"/>
      <c r="H111" s="111"/>
      <c r="I111" s="111"/>
      <c r="J111" s="111"/>
    </row>
    <row r="112" spans="1:10">
      <c r="B112" s="34"/>
      <c r="C112" s="111"/>
      <c r="D112" s="111"/>
      <c r="E112" s="111"/>
      <c r="G112" s="34"/>
      <c r="H112" s="111"/>
      <c r="I112" s="111"/>
      <c r="J112" s="111"/>
    </row>
    <row r="113" spans="2:10">
      <c r="B113" s="34"/>
      <c r="C113" s="111"/>
      <c r="D113" s="111"/>
      <c r="E113" s="111"/>
      <c r="G113" s="34"/>
      <c r="H113" s="111"/>
      <c r="I113" s="111"/>
      <c r="J113" s="111"/>
    </row>
    <row r="114" spans="2:10">
      <c r="B114" s="34"/>
      <c r="C114" s="111"/>
      <c r="D114" s="111"/>
      <c r="E114" s="111"/>
      <c r="G114" s="34"/>
      <c r="H114" s="111"/>
      <c r="I114" s="111"/>
      <c r="J114" s="111"/>
    </row>
    <row r="115" spans="2:10">
      <c r="B115" s="34"/>
      <c r="C115" s="111"/>
      <c r="D115" s="111"/>
      <c r="E115" s="111"/>
      <c r="G115" s="34"/>
      <c r="H115" s="111"/>
      <c r="I115" s="111"/>
      <c r="J115" s="111"/>
    </row>
    <row r="116" spans="2:10">
      <c r="B116" s="34"/>
      <c r="C116" s="111"/>
      <c r="D116" s="111"/>
      <c r="E116" s="111"/>
      <c r="G116" s="34"/>
      <c r="H116" s="111"/>
      <c r="I116" s="111"/>
      <c r="J116" s="111"/>
    </row>
    <row r="125" spans="2:10">
      <c r="B125" s="35"/>
      <c r="C125" s="35"/>
      <c r="D125" s="35"/>
      <c r="E125" s="35"/>
    </row>
    <row r="126" spans="2:10">
      <c r="B126" s="34"/>
      <c r="C126" s="111"/>
      <c r="D126" s="111"/>
      <c r="E126" s="111"/>
    </row>
    <row r="127" spans="2:10">
      <c r="B127" s="34"/>
      <c r="C127" s="111"/>
      <c r="D127" s="111"/>
      <c r="E127" s="111"/>
    </row>
    <row r="128" spans="2:10">
      <c r="B128" s="34"/>
      <c r="C128" s="111"/>
      <c r="D128" s="111"/>
      <c r="E128" s="111"/>
    </row>
    <row r="129" spans="2:5">
      <c r="B129" s="34"/>
      <c r="C129" s="111"/>
      <c r="D129" s="111"/>
      <c r="E129" s="111"/>
    </row>
    <row r="130" spans="2:5">
      <c r="B130" s="34"/>
      <c r="C130" s="111"/>
      <c r="D130" s="111"/>
      <c r="E130" s="111"/>
    </row>
    <row r="132" spans="2:5">
      <c r="B132" s="35"/>
      <c r="C132" s="35"/>
      <c r="D132" s="35"/>
      <c r="E132" s="35"/>
    </row>
    <row r="133" spans="2:5">
      <c r="B133" s="34"/>
      <c r="C133" s="89"/>
      <c r="D133" s="89"/>
      <c r="E133" s="89"/>
    </row>
    <row r="134" spans="2:5">
      <c r="B134" s="34"/>
      <c r="C134" s="89"/>
      <c r="D134" s="89"/>
      <c r="E134" s="89"/>
    </row>
    <row r="135" spans="2:5">
      <c r="B135" s="34"/>
      <c r="C135" s="89"/>
      <c r="D135" s="89"/>
      <c r="E135" s="89"/>
    </row>
    <row r="136" spans="2:5">
      <c r="B136" s="34"/>
      <c r="C136" s="89"/>
      <c r="D136" s="89"/>
      <c r="E136" s="89"/>
    </row>
    <row r="137" spans="2:5">
      <c r="B137" s="34"/>
      <c r="C137" s="111"/>
      <c r="D137" s="111"/>
      <c r="E137" s="111"/>
    </row>
    <row r="154" spans="2:5">
      <c r="B154" s="35"/>
      <c r="C154" s="35"/>
      <c r="D154" s="35"/>
      <c r="E154" s="35"/>
    </row>
    <row r="155" spans="2:5">
      <c r="B155" s="34"/>
      <c r="C155" s="111"/>
      <c r="D155" s="111"/>
      <c r="E155" s="111"/>
    </row>
    <row r="156" spans="2:5">
      <c r="B156" s="34"/>
      <c r="C156" s="111"/>
      <c r="D156" s="111"/>
      <c r="E156" s="111"/>
    </row>
    <row r="157" spans="2:5">
      <c r="B157" s="34"/>
      <c r="C157" s="111"/>
      <c r="D157" s="111"/>
      <c r="E157" s="111"/>
    </row>
    <row r="158" spans="2:5">
      <c r="B158" s="34"/>
      <c r="C158" s="111"/>
      <c r="D158" s="111"/>
      <c r="E158" s="111"/>
    </row>
    <row r="159" spans="2:5">
      <c r="B159" s="34"/>
      <c r="C159" s="111"/>
      <c r="D159" s="111"/>
      <c r="E159" s="111"/>
    </row>
    <row r="160" spans="2:5">
      <c r="B160" s="34"/>
      <c r="C160" s="111"/>
      <c r="D160" s="111"/>
      <c r="E160" s="111"/>
    </row>
    <row r="163" spans="2:5">
      <c r="B163" s="35"/>
      <c r="C163" s="35"/>
      <c r="D163" s="35"/>
      <c r="E163" s="35"/>
    </row>
    <row r="164" spans="2:5">
      <c r="B164" s="34"/>
      <c r="C164" s="111"/>
      <c r="D164" s="111"/>
      <c r="E164" s="111"/>
    </row>
    <row r="165" spans="2:5">
      <c r="B165" s="34"/>
      <c r="C165" s="89"/>
      <c r="D165" s="89"/>
      <c r="E165" s="89"/>
    </row>
    <row r="166" spans="2:5">
      <c r="B166" s="34"/>
      <c r="C166" s="89"/>
      <c r="D166" s="89"/>
      <c r="E166" s="89"/>
    </row>
    <row r="167" spans="2:5">
      <c r="B167" s="34"/>
      <c r="C167" s="89"/>
      <c r="D167" s="89"/>
      <c r="E167" s="89"/>
    </row>
    <row r="168" spans="2:5">
      <c r="B168" s="34"/>
      <c r="C168" s="89"/>
      <c r="D168" s="89"/>
      <c r="E168" s="89"/>
    </row>
    <row r="169" spans="2:5">
      <c r="B169" s="34"/>
      <c r="C169" s="89"/>
      <c r="D169" s="89"/>
      <c r="E169" s="89"/>
    </row>
  </sheetData>
  <mergeCells count="3">
    <mergeCell ref="C39:E39"/>
    <mergeCell ref="B12:D12"/>
    <mergeCell ref="M26:O26"/>
  </mergeCells>
  <conditionalFormatting sqref="C42:C45 C41:E44">
    <cfRule type="colorScale" priority="12">
      <colorScale>
        <cfvo type="min"/>
        <cfvo type="percentile" val="50"/>
        <cfvo type="max"/>
        <color rgb="FFF8696B"/>
        <color rgb="FFFFEB84"/>
        <color rgb="FF63BE7B"/>
      </colorScale>
    </cfRule>
  </conditionalFormatting>
  <conditionalFormatting sqref="C63:C67">
    <cfRule type="colorScale" priority="9">
      <colorScale>
        <cfvo type="min"/>
        <cfvo type="percentile" val="50"/>
        <cfvo type="max"/>
        <color rgb="FFF8696B"/>
        <color rgb="FFFFEB84"/>
        <color rgb="FF63BE7B"/>
      </colorScale>
    </cfRule>
  </conditionalFormatting>
  <conditionalFormatting sqref="C87:C91">
    <cfRule type="colorScale" priority="6">
      <colorScale>
        <cfvo type="min"/>
        <cfvo type="percentile" val="50"/>
        <cfvo type="max"/>
        <color rgb="FFF8696B"/>
        <color rgb="FFFFEB84"/>
        <color rgb="FF63BE7B"/>
      </colorScale>
    </cfRule>
  </conditionalFormatting>
  <conditionalFormatting sqref="C103:C106">
    <cfRule type="colorScale" priority="3">
      <colorScale>
        <cfvo type="min"/>
        <cfvo type="percentile" val="50"/>
        <cfvo type="max"/>
        <color rgb="FFF8696B"/>
        <color rgb="FFFFEB84"/>
        <color rgb="FF63BE7B"/>
      </colorScale>
    </cfRule>
  </conditionalFormatting>
  <conditionalFormatting sqref="D45">
    <cfRule type="colorScale" priority="11">
      <colorScale>
        <cfvo type="min"/>
        <cfvo type="percentile" val="50"/>
        <cfvo type="max"/>
        <color rgb="FFF8696B"/>
        <color rgb="FFFFEB84"/>
        <color rgb="FF63BE7B"/>
      </colorScale>
    </cfRule>
  </conditionalFormatting>
  <conditionalFormatting sqref="D63:D67">
    <cfRule type="colorScale" priority="8">
      <colorScale>
        <cfvo type="min"/>
        <cfvo type="percentile" val="50"/>
        <cfvo type="max"/>
        <color rgb="FFF8696B"/>
        <color rgb="FFFFEB84"/>
        <color rgb="FF63BE7B"/>
      </colorScale>
    </cfRule>
  </conditionalFormatting>
  <conditionalFormatting sqref="D87:D91">
    <cfRule type="colorScale" priority="5">
      <colorScale>
        <cfvo type="min"/>
        <cfvo type="percentile" val="50"/>
        <cfvo type="max"/>
        <color rgb="FFF8696B"/>
        <color rgb="FFFFEB84"/>
        <color rgb="FF63BE7B"/>
      </colorScale>
    </cfRule>
  </conditionalFormatting>
  <conditionalFormatting sqref="D103:D106">
    <cfRule type="colorScale" priority="2">
      <colorScale>
        <cfvo type="min"/>
        <cfvo type="percentile" val="50"/>
        <cfvo type="max"/>
        <color rgb="FFF8696B"/>
        <color rgb="FFFFEB84"/>
        <color rgb="FF63BE7B"/>
      </colorScale>
    </cfRule>
  </conditionalFormatting>
  <conditionalFormatting sqref="E45">
    <cfRule type="colorScale" priority="10">
      <colorScale>
        <cfvo type="min"/>
        <cfvo type="percentile" val="50"/>
        <cfvo type="max"/>
        <color rgb="FFF8696B"/>
        <color rgb="FFFFEB84"/>
        <color rgb="FF63BE7B"/>
      </colorScale>
    </cfRule>
  </conditionalFormatting>
  <conditionalFormatting sqref="E63:E67">
    <cfRule type="colorScale" priority="7">
      <colorScale>
        <cfvo type="min"/>
        <cfvo type="percentile" val="50"/>
        <cfvo type="max"/>
        <color rgb="FFF8696B"/>
        <color rgb="FFFFEB84"/>
        <color rgb="FF63BE7B"/>
      </colorScale>
    </cfRule>
  </conditionalFormatting>
  <conditionalFormatting sqref="E87:E91">
    <cfRule type="colorScale" priority="4">
      <colorScale>
        <cfvo type="min"/>
        <cfvo type="percentile" val="50"/>
        <cfvo type="max"/>
        <color rgb="FFF8696B"/>
        <color rgb="FFFFEB84"/>
        <color rgb="FF63BE7B"/>
      </colorScale>
    </cfRule>
  </conditionalFormatting>
  <conditionalFormatting sqref="E103:E106">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B042C-A61A-E243-9E6B-2FEB3AF153DB}">
  <dimension ref="B2:S46"/>
  <sheetViews>
    <sheetView zoomScale="67" workbookViewId="0">
      <selection activeCell="C5" sqref="C5"/>
    </sheetView>
  </sheetViews>
  <sheetFormatPr defaultColWidth="10.6640625" defaultRowHeight="18"/>
  <cols>
    <col min="3" max="3" width="125.4140625" bestFit="1" customWidth="1"/>
    <col min="6" max="6" width="13.25" customWidth="1"/>
    <col min="7" max="7" width="17.83203125" customWidth="1"/>
    <col min="8" max="8" width="16.58203125" customWidth="1"/>
    <col min="9" max="9" width="18.25" customWidth="1"/>
    <col min="13" max="13" width="24.1640625" bestFit="1" customWidth="1"/>
    <col min="15" max="15" width="3.25" customWidth="1"/>
    <col min="16" max="16" width="3.83203125" customWidth="1"/>
    <col min="18" max="18" width="86.1640625" bestFit="1" customWidth="1"/>
  </cols>
  <sheetData>
    <row r="2" spans="2:19" ht="205.05" customHeight="1"/>
    <row r="3" spans="2:19">
      <c r="Q3" s="5" t="s">
        <v>1193</v>
      </c>
    </row>
    <row r="4" spans="2:19" ht="18.600000000000001" thickBot="1">
      <c r="B4" s="5" t="s">
        <v>1193</v>
      </c>
      <c r="R4" s="47" t="s">
        <v>1256</v>
      </c>
    </row>
    <row r="5" spans="2:19">
      <c r="C5" s="46" t="s">
        <v>1254</v>
      </c>
      <c r="F5" s="18"/>
      <c r="G5" s="160" t="s">
        <v>1258</v>
      </c>
      <c r="H5" s="161"/>
      <c r="R5" s="47" t="s">
        <v>1257</v>
      </c>
    </row>
    <row r="6" spans="2:19" ht="18.600000000000001" thickBot="1">
      <c r="C6" s="46" t="s">
        <v>1255</v>
      </c>
      <c r="F6" s="48" t="s">
        <v>1194</v>
      </c>
      <c r="G6" s="48" t="s">
        <v>1196</v>
      </c>
      <c r="H6" s="49" t="s">
        <v>1197</v>
      </c>
      <c r="K6" s="56" t="s">
        <v>1258</v>
      </c>
    </row>
    <row r="7" spans="2:19">
      <c r="F7" s="51">
        <v>12</v>
      </c>
      <c r="G7" s="10" t="s">
        <v>1198</v>
      </c>
      <c r="H7" s="50">
        <v>0.45860000000000001</v>
      </c>
      <c r="I7" s="8" t="s">
        <v>1259</v>
      </c>
      <c r="J7" s="53">
        <v>23</v>
      </c>
      <c r="K7">
        <f>$J$8*F7</f>
        <v>52.173913043478258</v>
      </c>
    </row>
    <row r="8" spans="2:19" ht="18.600000000000001" thickBot="1">
      <c r="F8" s="51">
        <v>1</v>
      </c>
      <c r="G8" s="10" t="s">
        <v>1199</v>
      </c>
      <c r="H8" s="50">
        <v>6.8400000000000002E-2</v>
      </c>
      <c r="I8" s="12" t="s">
        <v>1260</v>
      </c>
      <c r="J8" s="54">
        <f>100/23</f>
        <v>4.3478260869565215</v>
      </c>
      <c r="K8">
        <f t="shared" ref="K8:K12" si="0">$J$8*F8</f>
        <v>4.3478260869565215</v>
      </c>
    </row>
    <row r="9" spans="2:19">
      <c r="F9" s="51">
        <v>1</v>
      </c>
      <c r="G9" s="10" t="s">
        <v>50</v>
      </c>
      <c r="H9" s="50">
        <v>0.1007</v>
      </c>
      <c r="K9">
        <f t="shared" si="0"/>
        <v>4.3478260869565215</v>
      </c>
      <c r="Q9" s="6" t="s">
        <v>1194</v>
      </c>
      <c r="R9" s="6" t="s">
        <v>1203</v>
      </c>
      <c r="S9" s="5" t="s">
        <v>1195</v>
      </c>
    </row>
    <row r="10" spans="2:19" ht="18.600000000000001" thickBot="1">
      <c r="B10" s="6" t="s">
        <v>1194</v>
      </c>
      <c r="C10" s="6" t="s">
        <v>1203</v>
      </c>
      <c r="D10" t="s">
        <v>1195</v>
      </c>
      <c r="F10" s="51">
        <v>2</v>
      </c>
      <c r="G10" s="10" t="s">
        <v>1201</v>
      </c>
      <c r="H10" s="13">
        <v>6.5299999999999997E-2</v>
      </c>
      <c r="K10">
        <f t="shared" si="0"/>
        <v>8.695652173913043</v>
      </c>
    </row>
    <row r="11" spans="2:19">
      <c r="F11" s="51">
        <v>6</v>
      </c>
      <c r="G11" s="10" t="s">
        <v>58</v>
      </c>
      <c r="H11" s="50">
        <v>0.28310000000000002</v>
      </c>
      <c r="K11">
        <f t="shared" si="0"/>
        <v>26.086956521739129</v>
      </c>
    </row>
    <row r="12" spans="2:19" ht="18.600000000000001" thickBot="1">
      <c r="F12" s="52">
        <v>1</v>
      </c>
      <c r="G12" s="12" t="s">
        <v>1202</v>
      </c>
      <c r="H12" s="13">
        <v>2.3799999999999998E-2</v>
      </c>
      <c r="K12">
        <f t="shared" si="0"/>
        <v>4.3478260869565215</v>
      </c>
    </row>
    <row r="14" spans="2:19" ht="18.600000000000001" thickBot="1"/>
    <row r="15" spans="2:19">
      <c r="E15">
        <v>1</v>
      </c>
      <c r="F15" s="8" t="s">
        <v>1198</v>
      </c>
      <c r="G15" s="9"/>
    </row>
    <row r="16" spans="2:19" ht="21">
      <c r="F16" s="11">
        <v>1</v>
      </c>
      <c r="G16" s="19" t="s">
        <v>1204</v>
      </c>
    </row>
    <row r="17" spans="5:7" ht="21">
      <c r="F17" s="11">
        <v>2</v>
      </c>
      <c r="G17" s="19" t="s">
        <v>1205</v>
      </c>
    </row>
    <row r="18" spans="5:7" ht="21">
      <c r="F18" s="11">
        <v>3</v>
      </c>
      <c r="G18" s="19" t="s">
        <v>35</v>
      </c>
    </row>
    <row r="19" spans="5:7" ht="21">
      <c r="F19" s="11">
        <v>4</v>
      </c>
      <c r="G19" s="19" t="s">
        <v>1206</v>
      </c>
    </row>
    <row r="20" spans="5:7" ht="21">
      <c r="F20" s="11">
        <v>5</v>
      </c>
      <c r="G20" s="19" t="s">
        <v>1207</v>
      </c>
    </row>
    <row r="21" spans="5:7" ht="21">
      <c r="F21" s="11">
        <v>6</v>
      </c>
      <c r="G21" s="19" t="s">
        <v>38</v>
      </c>
    </row>
    <row r="22" spans="5:7" ht="21">
      <c r="F22" s="11">
        <v>7</v>
      </c>
      <c r="G22" s="19" t="s">
        <v>39</v>
      </c>
    </row>
    <row r="23" spans="5:7" ht="21">
      <c r="F23" s="11">
        <v>8</v>
      </c>
      <c r="G23" s="19" t="s">
        <v>1208</v>
      </c>
    </row>
    <row r="24" spans="5:7" ht="21">
      <c r="F24" s="11">
        <v>9</v>
      </c>
      <c r="G24" s="19" t="s">
        <v>1209</v>
      </c>
    </row>
    <row r="25" spans="5:7" ht="21">
      <c r="F25" s="11">
        <v>10</v>
      </c>
      <c r="G25" s="19" t="s">
        <v>42</v>
      </c>
    </row>
    <row r="26" spans="5:7" ht="21">
      <c r="F26" s="11">
        <v>11</v>
      </c>
      <c r="G26" s="19" t="s">
        <v>1210</v>
      </c>
    </row>
    <row r="27" spans="5:7" ht="21.6" thickBot="1">
      <c r="F27" s="11">
        <v>12</v>
      </c>
      <c r="G27" s="20" t="s">
        <v>1211</v>
      </c>
    </row>
    <row r="28" spans="5:7">
      <c r="E28">
        <v>2</v>
      </c>
    </row>
    <row r="29" spans="5:7" ht="20.399999999999999">
      <c r="F29" s="21" t="s">
        <v>46</v>
      </c>
    </row>
    <row r="30" spans="5:7" ht="21">
      <c r="F30">
        <v>13</v>
      </c>
      <c r="G30" s="17" t="s">
        <v>1262</v>
      </c>
    </row>
    <row r="31" spans="5:7" ht="21">
      <c r="G31" s="17"/>
    </row>
    <row r="32" spans="5:7" ht="20.399999999999999">
      <c r="E32">
        <v>3</v>
      </c>
      <c r="F32" s="21" t="s">
        <v>49</v>
      </c>
    </row>
    <row r="33" spans="5:7" ht="21">
      <c r="F33">
        <v>14</v>
      </c>
      <c r="G33" s="17" t="s">
        <v>47</v>
      </c>
    </row>
    <row r="34" spans="5:7" ht="21">
      <c r="F34">
        <v>15</v>
      </c>
      <c r="G34" s="17" t="s">
        <v>48</v>
      </c>
    </row>
    <row r="36" spans="5:7" ht="20.399999999999999">
      <c r="E36">
        <v>4</v>
      </c>
      <c r="F36" s="21" t="s">
        <v>50</v>
      </c>
    </row>
    <row r="37" spans="5:7">
      <c r="F37">
        <v>16</v>
      </c>
      <c r="G37" t="s">
        <v>50</v>
      </c>
    </row>
    <row r="38" spans="5:7" ht="20.399999999999999">
      <c r="E38">
        <v>5</v>
      </c>
      <c r="F38" s="21" t="s">
        <v>1212</v>
      </c>
    </row>
    <row r="39" spans="5:7">
      <c r="F39">
        <v>17</v>
      </c>
      <c r="G39" t="s">
        <v>1261</v>
      </c>
    </row>
    <row r="40" spans="5:7" ht="20.399999999999999">
      <c r="E40">
        <v>6</v>
      </c>
      <c r="F40" s="21" t="s">
        <v>58</v>
      </c>
    </row>
    <row r="41" spans="5:7" ht="21">
      <c r="F41">
        <v>18</v>
      </c>
      <c r="G41" s="17" t="s">
        <v>52</v>
      </c>
    </row>
    <row r="42" spans="5:7" ht="21">
      <c r="F42">
        <v>19</v>
      </c>
      <c r="G42" s="17" t="s">
        <v>53</v>
      </c>
    </row>
    <row r="43" spans="5:7" ht="21">
      <c r="F43">
        <v>20</v>
      </c>
      <c r="G43" s="17" t="s">
        <v>1213</v>
      </c>
    </row>
    <row r="44" spans="5:7" ht="21">
      <c r="F44">
        <v>21</v>
      </c>
      <c r="G44" s="17" t="s">
        <v>1213</v>
      </c>
    </row>
    <row r="45" spans="5:7" ht="21">
      <c r="F45">
        <v>22</v>
      </c>
      <c r="G45" s="17" t="s">
        <v>56</v>
      </c>
    </row>
    <row r="46" spans="5:7" ht="21">
      <c r="F46">
        <v>23</v>
      </c>
      <c r="G46" s="17" t="s">
        <v>1214</v>
      </c>
    </row>
  </sheetData>
  <mergeCells count="1">
    <mergeCell ref="G5:H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4CCF-B0FE-0A40-9A4D-36E910DC2F66}">
  <dimension ref="A1:AK67"/>
  <sheetViews>
    <sheetView tabSelected="1" zoomScale="90" workbookViewId="0">
      <pane ySplit="1" topLeftCell="A2" activePane="bottomLeft" state="frozen"/>
      <selection activeCell="D1" sqref="D1"/>
      <selection pane="bottomLeft" activeCell="E9" sqref="E9"/>
    </sheetView>
  </sheetViews>
  <sheetFormatPr defaultColWidth="10.6640625" defaultRowHeight="18"/>
  <cols>
    <col min="2" max="2" width="16.58203125" customWidth="1"/>
    <col min="3" max="3" width="17" customWidth="1"/>
    <col min="4" max="4" width="10.75" customWidth="1"/>
    <col min="6" max="6" width="11.58203125" bestFit="1" customWidth="1"/>
  </cols>
  <sheetData>
    <row r="1" spans="1:35" s="72" customFormat="1">
      <c r="A1" s="72" t="s">
        <v>32</v>
      </c>
      <c r="B1" s="72" t="s">
        <v>1376</v>
      </c>
      <c r="C1" s="72" t="s">
        <v>1352</v>
      </c>
      <c r="D1" s="72" t="s">
        <v>31</v>
      </c>
      <c r="F1" s="72" t="s">
        <v>30</v>
      </c>
      <c r="G1" s="72" t="s">
        <v>31</v>
      </c>
      <c r="H1" s="72" t="s">
        <v>32</v>
      </c>
      <c r="I1" s="72" t="s">
        <v>33</v>
      </c>
      <c r="J1" s="72" t="s">
        <v>34</v>
      </c>
      <c r="K1" s="72" t="s">
        <v>35</v>
      </c>
      <c r="L1" s="72" t="s">
        <v>36</v>
      </c>
      <c r="M1" s="72" t="s">
        <v>37</v>
      </c>
      <c r="N1" s="72" t="s">
        <v>38</v>
      </c>
      <c r="O1" s="72" t="s">
        <v>39</v>
      </c>
      <c r="P1" s="72" t="s">
        <v>40</v>
      </c>
      <c r="Q1" s="72" t="s">
        <v>41</v>
      </c>
      <c r="R1" s="72" t="s">
        <v>42</v>
      </c>
      <c r="S1" s="72" t="s">
        <v>43</v>
      </c>
      <c r="T1" s="72" t="s">
        <v>44</v>
      </c>
      <c r="U1" s="72" t="s">
        <v>45</v>
      </c>
      <c r="V1" s="72" t="s">
        <v>46</v>
      </c>
      <c r="W1" s="72" t="s">
        <v>47</v>
      </c>
      <c r="X1" s="72" t="s">
        <v>48</v>
      </c>
      <c r="Y1" s="72" t="s">
        <v>49</v>
      </c>
      <c r="Z1" s="72" t="s">
        <v>50</v>
      </c>
      <c r="AA1" s="72" t="s">
        <v>51</v>
      </c>
      <c r="AB1" s="72" t="s">
        <v>52</v>
      </c>
      <c r="AC1" s="72" t="s">
        <v>53</v>
      </c>
      <c r="AD1" s="72" t="s">
        <v>54</v>
      </c>
      <c r="AE1" s="72" t="s">
        <v>55</v>
      </c>
      <c r="AF1" s="72" t="s">
        <v>56</v>
      </c>
      <c r="AG1" s="72" t="s">
        <v>57</v>
      </c>
      <c r="AH1" s="72" t="s">
        <v>58</v>
      </c>
      <c r="AI1" s="72" t="s">
        <v>59</v>
      </c>
    </row>
    <row r="2" spans="1:35">
      <c r="A2" t="s">
        <v>62</v>
      </c>
      <c r="B2" s="113">
        <v>7660.1083182071889</v>
      </c>
      <c r="C2">
        <v>9123</v>
      </c>
      <c r="D2">
        <v>2021</v>
      </c>
      <c r="F2" t="s">
        <v>104</v>
      </c>
      <c r="G2">
        <v>2021</v>
      </c>
      <c r="H2" t="s">
        <v>62</v>
      </c>
      <c r="I2">
        <v>144.9</v>
      </c>
      <c r="J2">
        <v>190.1</v>
      </c>
      <c r="K2">
        <v>175.3</v>
      </c>
      <c r="L2">
        <v>154.1</v>
      </c>
      <c r="M2">
        <v>150.9</v>
      </c>
      <c r="N2">
        <v>149.6</v>
      </c>
      <c r="O2">
        <v>194.2</v>
      </c>
      <c r="P2">
        <v>160.4</v>
      </c>
      <c r="Q2">
        <v>114.6</v>
      </c>
      <c r="R2">
        <v>164</v>
      </c>
      <c r="S2">
        <v>151.80000000000001</v>
      </c>
      <c r="T2">
        <v>165.6</v>
      </c>
      <c r="U2">
        <v>161</v>
      </c>
      <c r="V2">
        <v>186.5</v>
      </c>
      <c r="W2">
        <v>155.5</v>
      </c>
      <c r="X2">
        <v>146.1</v>
      </c>
      <c r="Y2">
        <v>154.19999999999999</v>
      </c>
      <c r="Z2">
        <v>157.69999999999999</v>
      </c>
      <c r="AA2">
        <v>147.9</v>
      </c>
      <c r="AB2">
        <v>150</v>
      </c>
      <c r="AC2">
        <v>159.30000000000001</v>
      </c>
      <c r="AD2">
        <v>141.9</v>
      </c>
      <c r="AE2">
        <v>149.6</v>
      </c>
      <c r="AF2">
        <v>159.19999999999999</v>
      </c>
      <c r="AG2">
        <v>156.80000000000001</v>
      </c>
      <c r="AH2">
        <v>151.9</v>
      </c>
      <c r="AI2">
        <v>157.30000000000001</v>
      </c>
    </row>
    <row r="3" spans="1:35">
      <c r="A3" t="s">
        <v>116</v>
      </c>
      <c r="B3" s="113">
        <v>6582.968612823589</v>
      </c>
      <c r="C3">
        <v>8356</v>
      </c>
      <c r="D3">
        <v>2021</v>
      </c>
      <c r="F3" t="s">
        <v>104</v>
      </c>
      <c r="G3">
        <v>2021</v>
      </c>
      <c r="H3" t="s">
        <v>116</v>
      </c>
      <c r="I3">
        <v>144.30000000000001</v>
      </c>
      <c r="J3">
        <v>186.5</v>
      </c>
      <c r="K3">
        <v>168.7</v>
      </c>
      <c r="L3">
        <v>154.69999999999999</v>
      </c>
      <c r="M3">
        <v>158.69999999999999</v>
      </c>
      <c r="N3">
        <v>150.69999999999999</v>
      </c>
      <c r="O3">
        <v>160</v>
      </c>
      <c r="P3">
        <v>158.80000000000001</v>
      </c>
      <c r="Q3">
        <v>112.8</v>
      </c>
      <c r="R3">
        <v>164.2</v>
      </c>
      <c r="S3">
        <v>155.5</v>
      </c>
      <c r="T3">
        <v>167.5</v>
      </c>
      <c r="U3">
        <v>156.9</v>
      </c>
      <c r="V3">
        <v>188.3</v>
      </c>
      <c r="W3">
        <v>157.19999999999999</v>
      </c>
      <c r="X3">
        <v>147.4</v>
      </c>
      <c r="Y3">
        <v>155.80000000000001</v>
      </c>
      <c r="Z3">
        <v>159.80000000000001</v>
      </c>
      <c r="AA3">
        <v>152.4</v>
      </c>
      <c r="AB3">
        <v>150.9</v>
      </c>
      <c r="AC3">
        <v>161.30000000000001</v>
      </c>
      <c r="AD3">
        <v>145.1</v>
      </c>
      <c r="AE3">
        <v>151.5</v>
      </c>
      <c r="AF3">
        <v>159.5</v>
      </c>
      <c r="AG3">
        <v>155.80000000000001</v>
      </c>
      <c r="AH3">
        <v>153.4</v>
      </c>
      <c r="AI3">
        <v>156.6</v>
      </c>
    </row>
    <row r="4" spans="1:35">
      <c r="A4" t="s">
        <v>138</v>
      </c>
      <c r="B4" s="113">
        <v>8431.2093627850154</v>
      </c>
      <c r="C4">
        <v>10333</v>
      </c>
      <c r="D4">
        <v>2021</v>
      </c>
      <c r="F4" t="s">
        <v>104</v>
      </c>
      <c r="G4">
        <v>2021</v>
      </c>
      <c r="H4" t="s">
        <v>138</v>
      </c>
      <c r="I4">
        <v>144.1</v>
      </c>
      <c r="J4">
        <v>192.2</v>
      </c>
      <c r="K4">
        <v>163.80000000000001</v>
      </c>
      <c r="L4">
        <v>154.9</v>
      </c>
      <c r="M4">
        <v>163.9</v>
      </c>
      <c r="N4">
        <v>153.69999999999999</v>
      </c>
      <c r="O4">
        <v>149.5</v>
      </c>
      <c r="P4">
        <v>159.80000000000001</v>
      </c>
      <c r="Q4">
        <v>112.6</v>
      </c>
      <c r="R4">
        <v>163.5</v>
      </c>
      <c r="S4">
        <v>156.5</v>
      </c>
      <c r="T4">
        <v>168.2</v>
      </c>
      <c r="U4">
        <v>156.69999999999999</v>
      </c>
      <c r="V4">
        <v>188.1</v>
      </c>
      <c r="W4">
        <v>157.80000000000001</v>
      </c>
      <c r="X4">
        <v>147.9</v>
      </c>
      <c r="Y4">
        <v>156.4</v>
      </c>
      <c r="Z4">
        <v>159.9</v>
      </c>
      <c r="AA4">
        <v>155.5</v>
      </c>
      <c r="AB4">
        <v>151.19999999999999</v>
      </c>
      <c r="AC4">
        <v>161.69999999999999</v>
      </c>
      <c r="AD4">
        <v>146.19999999999999</v>
      </c>
      <c r="AE4">
        <v>152.6</v>
      </c>
      <c r="AF4">
        <v>160.19999999999999</v>
      </c>
      <c r="AG4">
        <v>153.80000000000001</v>
      </c>
      <c r="AH4">
        <v>153.80000000000001</v>
      </c>
      <c r="AI4">
        <v>156.80000000000001</v>
      </c>
    </row>
    <row r="5" spans="1:35">
      <c r="A5" t="s">
        <v>154</v>
      </c>
      <c r="B5" s="113">
        <v>8555.124305166928</v>
      </c>
      <c r="C5">
        <v>10024</v>
      </c>
      <c r="D5">
        <v>2021</v>
      </c>
      <c r="F5" t="s">
        <v>104</v>
      </c>
      <c r="G5">
        <v>2021</v>
      </c>
      <c r="H5" t="s">
        <v>154</v>
      </c>
      <c r="I5">
        <v>144.30000000000001</v>
      </c>
      <c r="J5">
        <v>198</v>
      </c>
      <c r="K5">
        <v>164.6</v>
      </c>
      <c r="L5">
        <v>155.4</v>
      </c>
      <c r="M5">
        <v>170.1</v>
      </c>
      <c r="N5">
        <v>164.4</v>
      </c>
      <c r="O5">
        <v>144.1</v>
      </c>
      <c r="P5">
        <v>161.69999999999999</v>
      </c>
      <c r="Q5">
        <v>113.1</v>
      </c>
      <c r="R5">
        <v>163.9</v>
      </c>
      <c r="S5">
        <v>157.6</v>
      </c>
      <c r="T5">
        <v>168.9</v>
      </c>
      <c r="U5">
        <v>158</v>
      </c>
      <c r="V5">
        <v>188.8</v>
      </c>
      <c r="W5">
        <v>158.80000000000001</v>
      </c>
      <c r="X5">
        <v>148.5</v>
      </c>
      <c r="Y5">
        <v>157.30000000000001</v>
      </c>
      <c r="Z5">
        <v>161.4</v>
      </c>
      <c r="AA5">
        <v>155.6</v>
      </c>
      <c r="AB5">
        <v>151.80000000000001</v>
      </c>
      <c r="AC5">
        <v>162.30000000000001</v>
      </c>
      <c r="AD5">
        <v>146.6</v>
      </c>
      <c r="AE5">
        <v>153.19999999999999</v>
      </c>
      <c r="AF5">
        <v>160.30000000000001</v>
      </c>
      <c r="AG5">
        <v>155.4</v>
      </c>
      <c r="AH5">
        <v>154.4</v>
      </c>
      <c r="AI5">
        <v>157.80000000000001</v>
      </c>
    </row>
    <row r="6" spans="1:35">
      <c r="A6" t="s">
        <v>167</v>
      </c>
      <c r="B6" s="113">
        <v>8262.4591334358447</v>
      </c>
      <c r="C6">
        <v>9523</v>
      </c>
      <c r="D6">
        <v>2021</v>
      </c>
      <c r="F6" t="s">
        <v>104</v>
      </c>
      <c r="G6">
        <v>2021</v>
      </c>
      <c r="H6" t="s">
        <v>167</v>
      </c>
      <c r="I6">
        <v>146.30000000000001</v>
      </c>
      <c r="J6">
        <v>200.5</v>
      </c>
      <c r="K6">
        <v>170.3</v>
      </c>
      <c r="L6">
        <v>156.1</v>
      </c>
      <c r="M6">
        <v>178.7</v>
      </c>
      <c r="N6">
        <v>167.1</v>
      </c>
      <c r="O6">
        <v>147.9</v>
      </c>
      <c r="P6">
        <v>165.4</v>
      </c>
      <c r="Q6">
        <v>114.8</v>
      </c>
      <c r="R6">
        <v>168.2</v>
      </c>
      <c r="S6">
        <v>159.30000000000001</v>
      </c>
      <c r="T6">
        <v>170.4</v>
      </c>
      <c r="U6">
        <v>160.69999999999999</v>
      </c>
      <c r="V6">
        <v>191.9</v>
      </c>
      <c r="W6">
        <v>161.80000000000001</v>
      </c>
      <c r="X6">
        <v>152.1</v>
      </c>
      <c r="Y6">
        <v>160.4</v>
      </c>
      <c r="Z6">
        <v>161.6</v>
      </c>
      <c r="AA6">
        <v>159.4</v>
      </c>
      <c r="AB6">
        <v>154.69999999999999</v>
      </c>
      <c r="AC6">
        <v>165.8</v>
      </c>
      <c r="AD6">
        <v>148.9</v>
      </c>
      <c r="AE6">
        <v>155.80000000000001</v>
      </c>
      <c r="AF6">
        <v>161.19999999999999</v>
      </c>
      <c r="AG6">
        <v>158.6</v>
      </c>
      <c r="AH6">
        <v>156.80000000000001</v>
      </c>
      <c r="AI6">
        <v>160.4</v>
      </c>
    </row>
    <row r="7" spans="1:35">
      <c r="A7" t="s">
        <v>177</v>
      </c>
      <c r="B7" s="113">
        <v>8288.6639043868272</v>
      </c>
      <c r="C7">
        <v>9722</v>
      </c>
      <c r="D7">
        <v>2021</v>
      </c>
      <c r="F7" t="s">
        <v>104</v>
      </c>
      <c r="G7">
        <v>2021</v>
      </c>
      <c r="H7" t="s">
        <v>177</v>
      </c>
      <c r="I7">
        <v>146.69999999999999</v>
      </c>
      <c r="J7">
        <v>202</v>
      </c>
      <c r="K7">
        <v>180.7</v>
      </c>
      <c r="L7">
        <v>156.19999999999999</v>
      </c>
      <c r="M7">
        <v>183.7</v>
      </c>
      <c r="N7">
        <v>164.6</v>
      </c>
      <c r="O7">
        <v>155.4</v>
      </c>
      <c r="P7">
        <v>166</v>
      </c>
      <c r="Q7">
        <v>115.1</v>
      </c>
      <c r="R7">
        <v>168.5</v>
      </c>
      <c r="S7">
        <v>160</v>
      </c>
      <c r="T7">
        <v>172.4</v>
      </c>
      <c r="U7">
        <v>162.6</v>
      </c>
      <c r="V7">
        <v>190.8</v>
      </c>
      <c r="W7">
        <v>162.19999999999999</v>
      </c>
      <c r="X7">
        <v>151.80000000000001</v>
      </c>
      <c r="Y7">
        <v>160.69999999999999</v>
      </c>
      <c r="Z7">
        <v>160.5</v>
      </c>
      <c r="AA7">
        <v>159.80000000000001</v>
      </c>
      <c r="AB7">
        <v>154.80000000000001</v>
      </c>
      <c r="AC7">
        <v>166.3</v>
      </c>
      <c r="AD7">
        <v>150.69999999999999</v>
      </c>
      <c r="AE7">
        <v>154.9</v>
      </c>
      <c r="AF7">
        <v>161.69999999999999</v>
      </c>
      <c r="AG7">
        <v>158.80000000000001</v>
      </c>
      <c r="AH7">
        <v>157.6</v>
      </c>
      <c r="AI7">
        <v>161.30000000000001</v>
      </c>
    </row>
    <row r="8" spans="1:35">
      <c r="A8" t="s">
        <v>194</v>
      </c>
      <c r="B8" s="113">
        <v>7975.557676093822</v>
      </c>
      <c r="C8">
        <v>9767</v>
      </c>
      <c r="D8">
        <v>2021</v>
      </c>
      <c r="F8" t="s">
        <v>104</v>
      </c>
      <c r="G8">
        <v>2021</v>
      </c>
      <c r="H8" t="s">
        <v>194</v>
      </c>
      <c r="I8">
        <v>146.4</v>
      </c>
      <c r="J8">
        <v>206.8</v>
      </c>
      <c r="K8">
        <v>182.2</v>
      </c>
      <c r="L8">
        <v>157.5</v>
      </c>
      <c r="M8">
        <v>182.1</v>
      </c>
      <c r="N8">
        <v>163.9</v>
      </c>
      <c r="O8">
        <v>164.2</v>
      </c>
      <c r="P8">
        <v>164</v>
      </c>
      <c r="Q8">
        <v>114.5</v>
      </c>
      <c r="R8">
        <v>168.3</v>
      </c>
      <c r="S8">
        <v>160.9</v>
      </c>
      <c r="T8">
        <v>172.2</v>
      </c>
      <c r="U8">
        <v>164</v>
      </c>
      <c r="V8">
        <v>191.2</v>
      </c>
      <c r="W8">
        <v>162.80000000000001</v>
      </c>
      <c r="X8">
        <v>153.1</v>
      </c>
      <c r="Y8">
        <v>161.4</v>
      </c>
      <c r="Z8">
        <v>161.5</v>
      </c>
      <c r="AA8">
        <v>160.69999999999999</v>
      </c>
      <c r="AB8">
        <v>155.80000000000001</v>
      </c>
      <c r="AC8">
        <v>167</v>
      </c>
      <c r="AD8">
        <v>153.1</v>
      </c>
      <c r="AE8">
        <v>155.30000000000001</v>
      </c>
      <c r="AF8">
        <v>163.19999999999999</v>
      </c>
      <c r="AG8">
        <v>160.1</v>
      </c>
      <c r="AH8">
        <v>159</v>
      </c>
      <c r="AI8">
        <v>162.5</v>
      </c>
    </row>
    <row r="9" spans="1:35">
      <c r="A9" t="s">
        <v>213</v>
      </c>
      <c r="B9" s="113">
        <v>9075.0363125651802</v>
      </c>
      <c r="C9">
        <v>10924</v>
      </c>
      <c r="D9">
        <v>2021</v>
      </c>
      <c r="F9" t="s">
        <v>104</v>
      </c>
      <c r="G9">
        <v>2021</v>
      </c>
      <c r="H9" t="s">
        <v>213</v>
      </c>
      <c r="I9">
        <v>146.6</v>
      </c>
      <c r="J9">
        <v>204</v>
      </c>
      <c r="K9">
        <v>172.8</v>
      </c>
      <c r="L9">
        <v>158.4</v>
      </c>
      <c r="M9">
        <v>188</v>
      </c>
      <c r="N9">
        <v>156.80000000000001</v>
      </c>
      <c r="O9">
        <v>162.19999999999999</v>
      </c>
      <c r="P9">
        <v>164.1</v>
      </c>
      <c r="Q9">
        <v>119.7</v>
      </c>
      <c r="R9">
        <v>168.8</v>
      </c>
      <c r="S9">
        <v>162.69999999999999</v>
      </c>
      <c r="T9">
        <v>173.9</v>
      </c>
      <c r="U9">
        <v>164</v>
      </c>
      <c r="V9">
        <v>192.1</v>
      </c>
      <c r="W9">
        <v>164.5</v>
      </c>
      <c r="X9">
        <v>155.30000000000001</v>
      </c>
      <c r="Y9">
        <v>163.19999999999999</v>
      </c>
      <c r="Z9">
        <v>162.1</v>
      </c>
      <c r="AA9">
        <v>162.6</v>
      </c>
      <c r="AB9">
        <v>157.5</v>
      </c>
      <c r="AC9">
        <v>168.4</v>
      </c>
      <c r="AD9">
        <v>154</v>
      </c>
      <c r="AE9">
        <v>157.6</v>
      </c>
      <c r="AF9">
        <v>163.80000000000001</v>
      </c>
      <c r="AG9">
        <v>160</v>
      </c>
      <c r="AH9">
        <v>160</v>
      </c>
      <c r="AI9">
        <v>163.19999999999999</v>
      </c>
    </row>
    <row r="10" spans="1:35">
      <c r="A10" t="s">
        <v>228</v>
      </c>
      <c r="B10" s="113">
        <v>9340.0907281339605</v>
      </c>
      <c r="C10">
        <v>11226</v>
      </c>
      <c r="D10">
        <v>2021</v>
      </c>
      <c r="F10" t="s">
        <v>104</v>
      </c>
      <c r="G10">
        <v>2021</v>
      </c>
      <c r="H10" t="s">
        <v>228</v>
      </c>
      <c r="I10">
        <v>146.6</v>
      </c>
      <c r="J10">
        <v>204</v>
      </c>
      <c r="K10">
        <v>172.8</v>
      </c>
      <c r="L10">
        <v>158.4</v>
      </c>
      <c r="M10">
        <v>188</v>
      </c>
      <c r="N10">
        <v>156.69999999999999</v>
      </c>
      <c r="O10">
        <v>162.30000000000001</v>
      </c>
      <c r="P10">
        <v>164.1</v>
      </c>
      <c r="Q10">
        <v>119.7</v>
      </c>
      <c r="R10">
        <v>168.8</v>
      </c>
      <c r="S10">
        <v>162.69999999999999</v>
      </c>
      <c r="T10">
        <v>173.9</v>
      </c>
      <c r="U10">
        <v>164</v>
      </c>
      <c r="V10">
        <v>192.1</v>
      </c>
      <c r="W10">
        <v>164.6</v>
      </c>
      <c r="X10">
        <v>155.30000000000001</v>
      </c>
      <c r="Y10">
        <v>163.30000000000001</v>
      </c>
      <c r="Z10">
        <v>162.1</v>
      </c>
      <c r="AA10">
        <v>162.6</v>
      </c>
      <c r="AB10">
        <v>157.5</v>
      </c>
      <c r="AC10">
        <v>168.4</v>
      </c>
      <c r="AD10">
        <v>154</v>
      </c>
      <c r="AE10">
        <v>157.69999999999999</v>
      </c>
      <c r="AF10">
        <v>163.69999999999999</v>
      </c>
      <c r="AG10">
        <v>160</v>
      </c>
      <c r="AH10">
        <v>160</v>
      </c>
      <c r="AI10">
        <v>163.19999999999999</v>
      </c>
    </row>
    <row r="11" spans="1:35">
      <c r="A11" t="s">
        <v>238</v>
      </c>
      <c r="B11" s="113">
        <v>9636.9097891856873</v>
      </c>
      <c r="C11">
        <v>12225</v>
      </c>
      <c r="D11">
        <v>2021</v>
      </c>
      <c r="F11" t="s">
        <v>104</v>
      </c>
      <c r="G11">
        <v>2021</v>
      </c>
      <c r="H11" t="s">
        <v>238</v>
      </c>
      <c r="I11">
        <v>147.4</v>
      </c>
      <c r="J11">
        <v>204.6</v>
      </c>
      <c r="K11">
        <v>171.2</v>
      </c>
      <c r="L11">
        <v>158.69999999999999</v>
      </c>
      <c r="M11">
        <v>190.6</v>
      </c>
      <c r="N11">
        <v>155.69999999999999</v>
      </c>
      <c r="O11">
        <v>185.3</v>
      </c>
      <c r="P11">
        <v>165.2</v>
      </c>
      <c r="Q11">
        <v>121.9</v>
      </c>
      <c r="R11">
        <v>169.3</v>
      </c>
      <c r="S11">
        <v>163.19999999999999</v>
      </c>
      <c r="T11">
        <v>174.7</v>
      </c>
      <c r="U11">
        <v>167.7</v>
      </c>
      <c r="V11">
        <v>192.7</v>
      </c>
      <c r="W11">
        <v>165.7</v>
      </c>
      <c r="X11">
        <v>156.30000000000001</v>
      </c>
      <c r="Y11">
        <v>164.3</v>
      </c>
      <c r="Z11">
        <v>163.6</v>
      </c>
      <c r="AA11">
        <v>164.2</v>
      </c>
      <c r="AB11">
        <v>158.4</v>
      </c>
      <c r="AC11">
        <v>169.1</v>
      </c>
      <c r="AD11">
        <v>155.69999999999999</v>
      </c>
      <c r="AE11">
        <v>158.6</v>
      </c>
      <c r="AF11">
        <v>163.9</v>
      </c>
      <c r="AG11">
        <v>160.80000000000001</v>
      </c>
      <c r="AH11">
        <v>161</v>
      </c>
      <c r="AI11">
        <v>165.5</v>
      </c>
    </row>
    <row r="12" spans="1:35">
      <c r="A12" t="s">
        <v>264</v>
      </c>
      <c r="B12" s="113">
        <v>10588.500877415287</v>
      </c>
      <c r="C12">
        <v>12736</v>
      </c>
      <c r="D12">
        <v>2021</v>
      </c>
      <c r="F12" t="s">
        <v>104</v>
      </c>
      <c r="G12">
        <v>2021</v>
      </c>
      <c r="H12" t="s">
        <v>264</v>
      </c>
      <c r="I12">
        <v>148.19999999999999</v>
      </c>
      <c r="J12">
        <v>201.6</v>
      </c>
      <c r="K12">
        <v>173</v>
      </c>
      <c r="L12">
        <v>159.30000000000001</v>
      </c>
      <c r="M12">
        <v>190.1</v>
      </c>
      <c r="N12">
        <v>156.5</v>
      </c>
      <c r="O12">
        <v>199.2</v>
      </c>
      <c r="P12">
        <v>165.3</v>
      </c>
      <c r="Q12">
        <v>122.4</v>
      </c>
      <c r="R12">
        <v>169.6</v>
      </c>
      <c r="S12">
        <v>163.69999999999999</v>
      </c>
      <c r="T12">
        <v>175.5</v>
      </c>
      <c r="U12">
        <v>169.7</v>
      </c>
      <c r="V12">
        <v>192.9</v>
      </c>
      <c r="W12">
        <v>167.2</v>
      </c>
      <c r="X12">
        <v>157.4</v>
      </c>
      <c r="Y12">
        <v>165.8</v>
      </c>
      <c r="Z12">
        <v>164.2</v>
      </c>
      <c r="AA12">
        <v>163.9</v>
      </c>
      <c r="AB12">
        <v>159.30000000000001</v>
      </c>
      <c r="AC12">
        <v>169.9</v>
      </c>
      <c r="AD12">
        <v>154.80000000000001</v>
      </c>
      <c r="AE12">
        <v>159.80000000000001</v>
      </c>
      <c r="AF12">
        <v>164.3</v>
      </c>
      <c r="AG12">
        <v>162.19999999999999</v>
      </c>
      <c r="AH12">
        <v>161.4</v>
      </c>
      <c r="AI12">
        <v>166.7</v>
      </c>
    </row>
    <row r="13" spans="1:35">
      <c r="A13" t="s">
        <v>273</v>
      </c>
      <c r="B13" s="113">
        <v>10887.089291441698</v>
      </c>
      <c r="C13">
        <v>13365</v>
      </c>
      <c r="D13">
        <v>2021</v>
      </c>
      <c r="F13" t="s">
        <v>104</v>
      </c>
      <c r="G13">
        <v>2021</v>
      </c>
      <c r="H13" t="s">
        <v>273</v>
      </c>
      <c r="I13">
        <v>148.69999999999999</v>
      </c>
      <c r="J13">
        <v>198.8</v>
      </c>
      <c r="K13">
        <v>177.9</v>
      </c>
      <c r="L13">
        <v>159.9</v>
      </c>
      <c r="M13">
        <v>187.6</v>
      </c>
      <c r="N13">
        <v>154.9</v>
      </c>
      <c r="O13">
        <v>188.3</v>
      </c>
      <c r="P13">
        <v>164.4</v>
      </c>
      <c r="Q13">
        <v>121</v>
      </c>
      <c r="R13">
        <v>170.5</v>
      </c>
      <c r="S13">
        <v>164.2</v>
      </c>
      <c r="T13">
        <v>176.5</v>
      </c>
      <c r="U13">
        <v>168.2</v>
      </c>
      <c r="V13">
        <v>192.4</v>
      </c>
      <c r="W13">
        <v>168.5</v>
      </c>
      <c r="X13">
        <v>158.69999999999999</v>
      </c>
      <c r="Y13">
        <v>167</v>
      </c>
      <c r="Z13">
        <v>163.4</v>
      </c>
      <c r="AA13">
        <v>164.1</v>
      </c>
      <c r="AB13">
        <v>160.19999999999999</v>
      </c>
      <c r="AC13">
        <v>170.6</v>
      </c>
      <c r="AD13">
        <v>155.69999999999999</v>
      </c>
      <c r="AE13">
        <v>160.6</v>
      </c>
      <c r="AF13">
        <v>164.4</v>
      </c>
      <c r="AG13">
        <v>162.6</v>
      </c>
      <c r="AH13">
        <v>162</v>
      </c>
      <c r="AI13">
        <v>166.2</v>
      </c>
    </row>
    <row r="14" spans="1:35">
      <c r="A14" t="s">
        <v>62</v>
      </c>
      <c r="B14" s="113">
        <v>11573.41351840969</v>
      </c>
      <c r="C14">
        <v>13597</v>
      </c>
      <c r="D14">
        <v>2022</v>
      </c>
      <c r="F14" t="s">
        <v>104</v>
      </c>
      <c r="G14">
        <v>2022</v>
      </c>
      <c r="H14" t="s">
        <v>62</v>
      </c>
      <c r="I14">
        <v>149.5</v>
      </c>
      <c r="J14">
        <v>198.7</v>
      </c>
      <c r="K14">
        <v>178.8</v>
      </c>
      <c r="L14">
        <v>160.5</v>
      </c>
      <c r="M14">
        <v>184.7</v>
      </c>
      <c r="N14">
        <v>153.69999999999999</v>
      </c>
      <c r="O14">
        <v>174.3</v>
      </c>
      <c r="P14">
        <v>163.9</v>
      </c>
      <c r="Q14">
        <v>120</v>
      </c>
      <c r="R14">
        <v>172.1</v>
      </c>
      <c r="S14">
        <v>164.3</v>
      </c>
      <c r="T14">
        <v>177.3</v>
      </c>
      <c r="U14">
        <v>166.4</v>
      </c>
      <c r="V14">
        <v>192.2</v>
      </c>
      <c r="W14">
        <v>169.9</v>
      </c>
      <c r="X14">
        <v>160.69999999999999</v>
      </c>
      <c r="Y14">
        <v>168.5</v>
      </c>
      <c r="Z14">
        <v>164.5</v>
      </c>
      <c r="AA14">
        <v>164.2</v>
      </c>
      <c r="AB14">
        <v>161.1</v>
      </c>
      <c r="AC14">
        <v>171.4</v>
      </c>
      <c r="AD14">
        <v>156.5</v>
      </c>
      <c r="AE14">
        <v>161.19999999999999</v>
      </c>
      <c r="AF14">
        <v>164.7</v>
      </c>
      <c r="AG14">
        <v>163</v>
      </c>
      <c r="AH14">
        <v>162.69999999999999</v>
      </c>
      <c r="AI14">
        <v>165.7</v>
      </c>
    </row>
    <row r="15" spans="1:35">
      <c r="A15" t="s">
        <v>116</v>
      </c>
      <c r="B15" s="113">
        <v>11618.667114456433</v>
      </c>
      <c r="C15">
        <v>13600</v>
      </c>
      <c r="D15">
        <v>2022</v>
      </c>
      <c r="F15" t="s">
        <v>104</v>
      </c>
      <c r="G15">
        <v>2022</v>
      </c>
      <c r="H15" t="s">
        <v>116</v>
      </c>
      <c r="I15">
        <v>150</v>
      </c>
      <c r="J15">
        <v>200.6</v>
      </c>
      <c r="K15">
        <v>175.8</v>
      </c>
      <c r="L15">
        <v>160.69999999999999</v>
      </c>
      <c r="M15">
        <v>184.9</v>
      </c>
      <c r="N15">
        <v>153.69999999999999</v>
      </c>
      <c r="O15">
        <v>169.7</v>
      </c>
      <c r="P15">
        <v>163.69999999999999</v>
      </c>
      <c r="Q15">
        <v>118.9</v>
      </c>
      <c r="R15">
        <v>174.3</v>
      </c>
      <c r="S15">
        <v>164.7</v>
      </c>
      <c r="T15">
        <v>178</v>
      </c>
      <c r="U15">
        <v>166.2</v>
      </c>
      <c r="V15">
        <v>192.8</v>
      </c>
      <c r="W15">
        <v>170.8</v>
      </c>
      <c r="X15">
        <v>162.4</v>
      </c>
      <c r="Y15">
        <v>169.6</v>
      </c>
      <c r="Z15">
        <v>165.5</v>
      </c>
      <c r="AA15">
        <v>165.7</v>
      </c>
      <c r="AB15">
        <v>161.80000000000001</v>
      </c>
      <c r="AC15">
        <v>172.2</v>
      </c>
      <c r="AD15">
        <v>156.9</v>
      </c>
      <c r="AE15">
        <v>162.1</v>
      </c>
      <c r="AF15">
        <v>165.4</v>
      </c>
      <c r="AG15">
        <v>164.4</v>
      </c>
      <c r="AH15">
        <v>163.5</v>
      </c>
      <c r="AI15">
        <v>166.1</v>
      </c>
    </row>
    <row r="16" spans="1:35">
      <c r="A16" t="s">
        <v>138</v>
      </c>
      <c r="B16" s="113">
        <v>14873.640267261206</v>
      </c>
      <c r="C16">
        <v>17622</v>
      </c>
      <c r="D16">
        <v>2022</v>
      </c>
      <c r="F16" t="s">
        <v>104</v>
      </c>
      <c r="G16">
        <v>2022</v>
      </c>
      <c r="H16" t="s">
        <v>138</v>
      </c>
      <c r="I16">
        <v>151.30000000000001</v>
      </c>
      <c r="J16">
        <v>210.7</v>
      </c>
      <c r="K16">
        <v>167.8</v>
      </c>
      <c r="L16">
        <v>162.19999999999999</v>
      </c>
      <c r="M16">
        <v>194.6</v>
      </c>
      <c r="N16">
        <v>157.6</v>
      </c>
      <c r="O16">
        <v>166.9</v>
      </c>
      <c r="P16">
        <v>163.9</v>
      </c>
      <c r="Q16">
        <v>118.8</v>
      </c>
      <c r="R16">
        <v>177.4</v>
      </c>
      <c r="S16">
        <v>165.3</v>
      </c>
      <c r="T16">
        <v>179.3</v>
      </c>
      <c r="U16">
        <v>168.4</v>
      </c>
      <c r="V16">
        <v>193.7</v>
      </c>
      <c r="W16">
        <v>172.1</v>
      </c>
      <c r="X16">
        <v>164.6</v>
      </c>
      <c r="Y16">
        <v>171.1</v>
      </c>
      <c r="Z16">
        <v>165.3</v>
      </c>
      <c r="AA16">
        <v>167.2</v>
      </c>
      <c r="AB16">
        <v>162.80000000000001</v>
      </c>
      <c r="AC16">
        <v>173</v>
      </c>
      <c r="AD16">
        <v>157.9</v>
      </c>
      <c r="AE16">
        <v>163.30000000000001</v>
      </c>
      <c r="AF16">
        <v>166</v>
      </c>
      <c r="AG16">
        <v>167.2</v>
      </c>
      <c r="AH16">
        <v>164.6</v>
      </c>
      <c r="AI16">
        <v>167.7</v>
      </c>
    </row>
    <row r="17" spans="1:37">
      <c r="A17" t="s">
        <v>154</v>
      </c>
      <c r="B17" s="113">
        <v>16814.63885159072</v>
      </c>
      <c r="C17" s="113">
        <v>16934.538851590722</v>
      </c>
      <c r="D17">
        <v>2022</v>
      </c>
      <c r="F17" t="s">
        <v>104</v>
      </c>
      <c r="G17">
        <v>2022</v>
      </c>
      <c r="H17" t="s">
        <v>154</v>
      </c>
      <c r="I17">
        <v>152.9</v>
      </c>
      <c r="J17">
        <v>211.8</v>
      </c>
      <c r="K17">
        <v>164.5</v>
      </c>
      <c r="L17">
        <v>163.9</v>
      </c>
      <c r="M17">
        <v>199.5</v>
      </c>
      <c r="N17">
        <v>172.6</v>
      </c>
      <c r="O17">
        <v>166.2</v>
      </c>
      <c r="P17">
        <v>164.7</v>
      </c>
      <c r="Q17">
        <v>119</v>
      </c>
      <c r="R17">
        <v>181.3</v>
      </c>
      <c r="S17">
        <v>166.2</v>
      </c>
      <c r="T17">
        <v>180.9</v>
      </c>
      <c r="U17">
        <v>170.8</v>
      </c>
      <c r="V17">
        <v>193.9</v>
      </c>
      <c r="W17">
        <v>173.9</v>
      </c>
      <c r="X17">
        <v>166.5</v>
      </c>
      <c r="Y17">
        <v>172.8</v>
      </c>
      <c r="Z17">
        <v>167</v>
      </c>
      <c r="AA17">
        <v>172.2</v>
      </c>
      <c r="AB17">
        <v>164</v>
      </c>
      <c r="AC17">
        <v>174</v>
      </c>
      <c r="AD17">
        <v>162.6</v>
      </c>
      <c r="AE17">
        <v>164.4</v>
      </c>
      <c r="AF17">
        <v>166.9</v>
      </c>
      <c r="AG17">
        <v>168.8</v>
      </c>
      <c r="AH17">
        <v>166.8</v>
      </c>
      <c r="AI17">
        <v>170.1</v>
      </c>
    </row>
    <row r="18" spans="1:37">
      <c r="A18" t="s">
        <v>167</v>
      </c>
      <c r="B18" s="113">
        <v>15468.77842943227</v>
      </c>
      <c r="C18" s="113">
        <v>15655.87842943227</v>
      </c>
      <c r="D18">
        <v>2022</v>
      </c>
      <c r="F18" t="s">
        <v>104</v>
      </c>
      <c r="G18">
        <v>2022</v>
      </c>
      <c r="H18" t="s">
        <v>167</v>
      </c>
      <c r="I18">
        <v>154.1</v>
      </c>
      <c r="J18">
        <v>217</v>
      </c>
      <c r="K18">
        <v>162.4</v>
      </c>
      <c r="L18">
        <v>164.9</v>
      </c>
      <c r="M18">
        <v>202.4</v>
      </c>
      <c r="N18">
        <v>171</v>
      </c>
      <c r="O18">
        <v>174.9</v>
      </c>
      <c r="P18">
        <v>164.7</v>
      </c>
      <c r="Q18">
        <v>119.7</v>
      </c>
      <c r="R18">
        <v>184.9</v>
      </c>
      <c r="S18">
        <v>167.1</v>
      </c>
      <c r="T18">
        <v>182.5</v>
      </c>
      <c r="U18">
        <v>173.3</v>
      </c>
      <c r="V18">
        <v>194.1</v>
      </c>
      <c r="W18">
        <v>175.6</v>
      </c>
      <c r="X18">
        <v>168.4</v>
      </c>
      <c r="Y18">
        <v>174.6</v>
      </c>
      <c r="Z18">
        <v>167.5</v>
      </c>
      <c r="AA18">
        <v>174.6</v>
      </c>
      <c r="AB18">
        <v>165.2</v>
      </c>
      <c r="AC18">
        <v>174.8</v>
      </c>
      <c r="AD18">
        <v>163</v>
      </c>
      <c r="AE18">
        <v>165.1</v>
      </c>
      <c r="AF18">
        <v>167.9</v>
      </c>
      <c r="AG18">
        <v>168.4</v>
      </c>
      <c r="AH18">
        <v>167.5</v>
      </c>
      <c r="AI18">
        <v>171.7</v>
      </c>
    </row>
    <row r="19" spans="1:37">
      <c r="A19" t="s">
        <v>177</v>
      </c>
      <c r="B19" s="113">
        <v>15596.965701493482</v>
      </c>
      <c r="C19" s="113">
        <v>15764.865701493482</v>
      </c>
      <c r="D19">
        <v>2022</v>
      </c>
      <c r="F19" t="s">
        <v>104</v>
      </c>
      <c r="G19">
        <v>2022</v>
      </c>
      <c r="H19" t="s">
        <v>177</v>
      </c>
      <c r="I19">
        <v>155</v>
      </c>
      <c r="J19">
        <v>219.4</v>
      </c>
      <c r="K19">
        <v>170.8</v>
      </c>
      <c r="L19">
        <v>165.8</v>
      </c>
      <c r="M19">
        <v>200.9</v>
      </c>
      <c r="N19">
        <v>169.7</v>
      </c>
      <c r="O19">
        <v>182.3</v>
      </c>
      <c r="P19">
        <v>164.3</v>
      </c>
      <c r="Q19">
        <v>119.9</v>
      </c>
      <c r="R19">
        <v>187.1</v>
      </c>
      <c r="S19">
        <v>167.9</v>
      </c>
      <c r="T19">
        <v>183.9</v>
      </c>
      <c r="U19">
        <v>174.9</v>
      </c>
      <c r="V19">
        <v>194.3</v>
      </c>
      <c r="W19">
        <v>177.1</v>
      </c>
      <c r="X19">
        <v>169.9</v>
      </c>
      <c r="Y19">
        <v>176</v>
      </c>
      <c r="Z19">
        <v>166.8</v>
      </c>
      <c r="AA19">
        <v>176</v>
      </c>
      <c r="AB19">
        <v>166.4</v>
      </c>
      <c r="AC19">
        <v>175.4</v>
      </c>
      <c r="AD19">
        <v>161.1</v>
      </c>
      <c r="AE19">
        <v>165.8</v>
      </c>
      <c r="AF19">
        <v>169</v>
      </c>
      <c r="AG19">
        <v>169.4</v>
      </c>
      <c r="AH19">
        <v>167.5</v>
      </c>
      <c r="AI19">
        <v>172.6</v>
      </c>
    </row>
    <row r="20" spans="1:37">
      <c r="A20" t="s">
        <v>194</v>
      </c>
      <c r="B20" s="113">
        <v>16264.642870403179</v>
      </c>
      <c r="C20" s="113">
        <v>16448.54287040318</v>
      </c>
      <c r="D20">
        <v>2022</v>
      </c>
      <c r="F20" t="s">
        <v>104</v>
      </c>
      <c r="G20">
        <v>2022</v>
      </c>
      <c r="H20" t="s">
        <v>194</v>
      </c>
      <c r="I20">
        <v>156.5</v>
      </c>
      <c r="J20">
        <v>213</v>
      </c>
      <c r="K20">
        <v>175.2</v>
      </c>
      <c r="L20">
        <v>166.6</v>
      </c>
      <c r="M20">
        <v>195.8</v>
      </c>
      <c r="N20">
        <v>174.2</v>
      </c>
      <c r="O20">
        <v>182.1</v>
      </c>
      <c r="P20">
        <v>164.3</v>
      </c>
      <c r="Q20">
        <v>120</v>
      </c>
      <c r="R20">
        <v>190</v>
      </c>
      <c r="S20">
        <v>168.4</v>
      </c>
      <c r="T20">
        <v>185.2</v>
      </c>
      <c r="U20">
        <v>175</v>
      </c>
      <c r="V20">
        <v>194.6</v>
      </c>
      <c r="W20">
        <v>178.3</v>
      </c>
      <c r="X20">
        <v>171.3</v>
      </c>
      <c r="Y20">
        <v>177.3</v>
      </c>
      <c r="Z20">
        <v>167.8</v>
      </c>
      <c r="AA20">
        <v>179.6</v>
      </c>
      <c r="AB20">
        <v>167.4</v>
      </c>
      <c r="AC20">
        <v>176.1</v>
      </c>
      <c r="AD20">
        <v>161.6</v>
      </c>
      <c r="AE20">
        <v>166.3</v>
      </c>
      <c r="AF20">
        <v>171.4</v>
      </c>
      <c r="AG20">
        <v>169.7</v>
      </c>
      <c r="AH20">
        <v>168.4</v>
      </c>
      <c r="AI20">
        <v>173.4</v>
      </c>
    </row>
    <row r="21" spans="1:37">
      <c r="A21" t="s">
        <v>213</v>
      </c>
      <c r="B21" s="113">
        <v>13107.363864410439</v>
      </c>
      <c r="C21" s="113">
        <v>13282.263864410439</v>
      </c>
      <c r="D21">
        <v>2022</v>
      </c>
      <c r="F21" t="s">
        <v>104</v>
      </c>
      <c r="G21">
        <v>2022</v>
      </c>
      <c r="H21" t="s">
        <v>213</v>
      </c>
      <c r="I21">
        <v>160.30000000000001</v>
      </c>
      <c r="J21">
        <v>206.5</v>
      </c>
      <c r="K21">
        <v>169.2</v>
      </c>
      <c r="L21">
        <v>168.1</v>
      </c>
      <c r="M21">
        <v>192.4</v>
      </c>
      <c r="N21">
        <v>172.9</v>
      </c>
      <c r="O21">
        <v>186.7</v>
      </c>
      <c r="P21">
        <v>167.2</v>
      </c>
      <c r="Q21">
        <v>120.9</v>
      </c>
      <c r="R21">
        <v>193.6</v>
      </c>
      <c r="S21">
        <v>168.8</v>
      </c>
      <c r="T21">
        <v>186.3</v>
      </c>
      <c r="U21">
        <v>176.3</v>
      </c>
      <c r="V21">
        <v>195</v>
      </c>
      <c r="W21">
        <v>179.5</v>
      </c>
      <c r="X21">
        <v>172.7</v>
      </c>
      <c r="Y21">
        <v>178.5</v>
      </c>
      <c r="Z21">
        <v>169</v>
      </c>
      <c r="AA21">
        <v>178.8</v>
      </c>
      <c r="AB21">
        <v>168.5</v>
      </c>
      <c r="AC21">
        <v>176.8</v>
      </c>
      <c r="AD21">
        <v>161.9</v>
      </c>
      <c r="AE21">
        <v>166.9</v>
      </c>
      <c r="AF21">
        <v>172.3</v>
      </c>
      <c r="AG21">
        <v>171.2</v>
      </c>
      <c r="AH21">
        <v>169.1</v>
      </c>
      <c r="AI21">
        <v>174.3</v>
      </c>
    </row>
    <row r="22" spans="1:37">
      <c r="A22" t="s">
        <v>228</v>
      </c>
      <c r="B22" s="113">
        <v>11827.3068625909</v>
      </c>
      <c r="C22" s="113">
        <v>12021.606862590899</v>
      </c>
      <c r="D22">
        <v>2022</v>
      </c>
      <c r="F22" t="s">
        <v>104</v>
      </c>
      <c r="G22">
        <v>2022</v>
      </c>
      <c r="H22" t="s">
        <v>228</v>
      </c>
      <c r="I22">
        <v>163.5</v>
      </c>
      <c r="J22">
        <v>209.2</v>
      </c>
      <c r="K22">
        <v>169.7</v>
      </c>
      <c r="L22">
        <v>169.7</v>
      </c>
      <c r="M22">
        <v>188.7</v>
      </c>
      <c r="N22">
        <v>165.7</v>
      </c>
      <c r="O22">
        <v>191.8</v>
      </c>
      <c r="P22">
        <v>169.1</v>
      </c>
      <c r="Q22">
        <v>121.6</v>
      </c>
      <c r="R22">
        <v>197.3</v>
      </c>
      <c r="S22">
        <v>169.4</v>
      </c>
      <c r="T22">
        <v>187.4</v>
      </c>
      <c r="U22">
        <v>177.8</v>
      </c>
      <c r="V22">
        <v>195.9</v>
      </c>
      <c r="W22">
        <v>180.9</v>
      </c>
      <c r="X22">
        <v>174.3</v>
      </c>
      <c r="Y22">
        <v>179.9</v>
      </c>
      <c r="Z22">
        <v>169.5</v>
      </c>
      <c r="AA22">
        <v>179.5</v>
      </c>
      <c r="AB22">
        <v>169.5</v>
      </c>
      <c r="AC22">
        <v>177.8</v>
      </c>
      <c r="AD22">
        <v>162.30000000000001</v>
      </c>
      <c r="AE22">
        <v>167.6</v>
      </c>
      <c r="AF22">
        <v>173.1</v>
      </c>
      <c r="AG22">
        <v>170.9</v>
      </c>
      <c r="AH22">
        <v>169.7</v>
      </c>
      <c r="AI22">
        <v>175.3</v>
      </c>
    </row>
    <row r="23" spans="1:37">
      <c r="A23" t="s">
        <v>238</v>
      </c>
      <c r="B23" s="113">
        <v>12086.554987723201</v>
      </c>
      <c r="C23" s="113">
        <v>12263.654987723201</v>
      </c>
      <c r="D23">
        <v>2022</v>
      </c>
      <c r="F23" t="s">
        <v>104</v>
      </c>
      <c r="G23">
        <v>2022</v>
      </c>
      <c r="H23" t="s">
        <v>238</v>
      </c>
      <c r="I23">
        <v>165.2</v>
      </c>
      <c r="J23">
        <v>210.9</v>
      </c>
      <c r="K23">
        <v>170.9</v>
      </c>
      <c r="L23">
        <v>170.9</v>
      </c>
      <c r="M23">
        <v>186.5</v>
      </c>
      <c r="N23">
        <v>163.80000000000001</v>
      </c>
      <c r="O23">
        <v>199.7</v>
      </c>
      <c r="P23">
        <v>169.8</v>
      </c>
      <c r="Q23">
        <v>121.9</v>
      </c>
      <c r="R23">
        <v>199.9</v>
      </c>
      <c r="S23">
        <v>169.9</v>
      </c>
      <c r="T23">
        <v>188.3</v>
      </c>
      <c r="U23">
        <v>179.6</v>
      </c>
      <c r="V23">
        <v>196.3</v>
      </c>
      <c r="W23">
        <v>181.9</v>
      </c>
      <c r="X23">
        <v>175.3</v>
      </c>
      <c r="Y23">
        <v>181</v>
      </c>
      <c r="Z23">
        <v>171.2</v>
      </c>
      <c r="AA23">
        <v>180.5</v>
      </c>
      <c r="AB23">
        <v>170.4</v>
      </c>
      <c r="AC23">
        <v>178.7</v>
      </c>
      <c r="AD23">
        <v>162.9</v>
      </c>
      <c r="AE23">
        <v>168.2</v>
      </c>
      <c r="AF23">
        <v>173.4</v>
      </c>
      <c r="AG23">
        <v>172.1</v>
      </c>
      <c r="AH23">
        <v>170.5</v>
      </c>
      <c r="AI23">
        <v>176.7</v>
      </c>
    </row>
    <row r="24" spans="1:37">
      <c r="A24" t="s">
        <v>264</v>
      </c>
      <c r="B24" s="113">
        <v>12252.886624445022</v>
      </c>
      <c r="C24" s="113">
        <v>12422.786624445022</v>
      </c>
      <c r="D24">
        <v>2022</v>
      </c>
      <c r="F24" t="s">
        <v>104</v>
      </c>
      <c r="G24">
        <v>2022</v>
      </c>
      <c r="H24" t="s">
        <v>264</v>
      </c>
      <c r="I24">
        <v>167.4</v>
      </c>
      <c r="J24">
        <v>209.4</v>
      </c>
      <c r="K24">
        <v>181.4</v>
      </c>
      <c r="L24">
        <v>172.3</v>
      </c>
      <c r="M24">
        <v>188.9</v>
      </c>
      <c r="N24">
        <v>160.69999999999999</v>
      </c>
      <c r="O24">
        <v>183.1</v>
      </c>
      <c r="P24">
        <v>170.5</v>
      </c>
      <c r="Q24">
        <v>122.1</v>
      </c>
      <c r="R24">
        <v>202.8</v>
      </c>
      <c r="S24">
        <v>170.4</v>
      </c>
      <c r="T24">
        <v>189.5</v>
      </c>
      <c r="U24">
        <v>178.3</v>
      </c>
      <c r="V24">
        <v>196.9</v>
      </c>
      <c r="W24">
        <v>183.1</v>
      </c>
      <c r="X24">
        <v>176.2</v>
      </c>
      <c r="Y24">
        <v>182.1</v>
      </c>
      <c r="Z24">
        <v>171.8</v>
      </c>
      <c r="AA24">
        <v>181.3</v>
      </c>
      <c r="AB24">
        <v>171.4</v>
      </c>
      <c r="AC24">
        <v>179.8</v>
      </c>
      <c r="AD24">
        <v>163</v>
      </c>
      <c r="AE24">
        <v>168.5</v>
      </c>
      <c r="AF24">
        <v>173.7</v>
      </c>
      <c r="AG24">
        <v>173.6</v>
      </c>
      <c r="AH24">
        <v>171.1</v>
      </c>
      <c r="AI24">
        <v>176.5</v>
      </c>
    </row>
    <row r="25" spans="1:37">
      <c r="A25" t="s">
        <v>273</v>
      </c>
      <c r="B25" s="113">
        <v>11445.029806847097</v>
      </c>
      <c r="C25" s="113">
        <v>11621.029806847097</v>
      </c>
      <c r="D25">
        <v>2022</v>
      </c>
      <c r="F25" t="s">
        <v>104</v>
      </c>
      <c r="G25">
        <v>2022</v>
      </c>
      <c r="H25" t="s">
        <v>273</v>
      </c>
      <c r="I25">
        <v>169.2</v>
      </c>
      <c r="J25">
        <v>209</v>
      </c>
      <c r="K25">
        <v>190.2</v>
      </c>
      <c r="L25">
        <v>173.6</v>
      </c>
      <c r="M25">
        <v>188.5</v>
      </c>
      <c r="N25">
        <v>158</v>
      </c>
      <c r="O25">
        <v>159.9</v>
      </c>
      <c r="P25">
        <v>170.8</v>
      </c>
      <c r="Q25">
        <v>121.8</v>
      </c>
      <c r="R25">
        <v>205.2</v>
      </c>
      <c r="S25">
        <v>171</v>
      </c>
      <c r="T25">
        <v>190.3</v>
      </c>
      <c r="U25">
        <v>175.9</v>
      </c>
      <c r="V25">
        <v>197.3</v>
      </c>
      <c r="W25">
        <v>184</v>
      </c>
      <c r="X25">
        <v>177</v>
      </c>
      <c r="Y25">
        <v>183</v>
      </c>
      <c r="Z25">
        <v>170.7</v>
      </c>
      <c r="AA25">
        <v>182</v>
      </c>
      <c r="AB25">
        <v>172.1</v>
      </c>
      <c r="AC25">
        <v>181.1</v>
      </c>
      <c r="AD25">
        <v>163.4</v>
      </c>
      <c r="AE25">
        <v>168.9</v>
      </c>
      <c r="AF25">
        <v>174.1</v>
      </c>
      <c r="AG25">
        <v>175.8</v>
      </c>
      <c r="AH25">
        <v>172</v>
      </c>
      <c r="AI25">
        <v>175.7</v>
      </c>
    </row>
    <row r="26" spans="1:37">
      <c r="A26" t="s">
        <v>62</v>
      </c>
      <c r="B26" s="113">
        <v>11350.712839064225</v>
      </c>
      <c r="D26">
        <v>2023</v>
      </c>
      <c r="F26" t="s">
        <v>104</v>
      </c>
      <c r="G26">
        <v>2023</v>
      </c>
      <c r="H26" t="s">
        <v>62</v>
      </c>
      <c r="I26" s="16">
        <v>173.8</v>
      </c>
      <c r="J26" s="16">
        <v>210.7</v>
      </c>
      <c r="K26" s="16">
        <v>194.5</v>
      </c>
      <c r="L26" s="16">
        <v>174.6</v>
      </c>
      <c r="M26" s="16">
        <v>187.2</v>
      </c>
      <c r="N26" s="16">
        <v>158.30000000000001</v>
      </c>
      <c r="O26" s="16">
        <v>153.9</v>
      </c>
      <c r="P26" s="16">
        <v>170.9</v>
      </c>
      <c r="Q26" s="16">
        <v>121.1</v>
      </c>
      <c r="R26" s="16">
        <v>208.4</v>
      </c>
      <c r="S26" s="16">
        <v>171.4</v>
      </c>
      <c r="T26" s="16">
        <v>191.2</v>
      </c>
      <c r="U26" s="16">
        <v>176.7</v>
      </c>
      <c r="V26" s="16">
        <v>198.2</v>
      </c>
      <c r="W26" s="16">
        <v>184.9</v>
      </c>
      <c r="X26" s="16">
        <v>177.6</v>
      </c>
      <c r="Y26" s="16">
        <v>183.8</v>
      </c>
      <c r="Z26" s="16">
        <v>172.1</v>
      </c>
      <c r="AA26" s="16">
        <v>182</v>
      </c>
      <c r="AB26" s="16">
        <v>172.9</v>
      </c>
      <c r="AC26" s="16">
        <v>182.3</v>
      </c>
      <c r="AD26" s="16">
        <v>163.6</v>
      </c>
      <c r="AE26" s="16">
        <v>169.5</v>
      </c>
      <c r="AF26" s="16">
        <v>174.3</v>
      </c>
      <c r="AG26" s="16">
        <v>178.6</v>
      </c>
      <c r="AH26" s="16">
        <v>172.8</v>
      </c>
      <c r="AI26" s="32">
        <v>176.5</v>
      </c>
      <c r="AK26" s="32"/>
    </row>
    <row r="27" spans="1:37">
      <c r="A27" t="s">
        <v>116</v>
      </c>
      <c r="B27" s="113">
        <v>10421.176769331698</v>
      </c>
      <c r="D27">
        <v>2023</v>
      </c>
      <c r="F27" t="s">
        <v>104</v>
      </c>
      <c r="G27">
        <v>2023</v>
      </c>
      <c r="H27" t="s">
        <v>116</v>
      </c>
      <c r="I27" s="15">
        <v>174.4</v>
      </c>
      <c r="J27" s="15">
        <v>207.7</v>
      </c>
      <c r="K27" s="15">
        <v>175.2</v>
      </c>
      <c r="L27" s="15">
        <v>177.3</v>
      </c>
      <c r="M27" s="15">
        <v>179.3</v>
      </c>
      <c r="N27" s="15">
        <v>169.5</v>
      </c>
      <c r="O27" s="15">
        <v>152.69999999999999</v>
      </c>
      <c r="P27" s="15">
        <v>171</v>
      </c>
      <c r="Q27" s="15">
        <v>120</v>
      </c>
      <c r="R27" s="15">
        <v>209.7</v>
      </c>
      <c r="S27" s="15">
        <v>172.3</v>
      </c>
      <c r="T27" s="15">
        <v>193</v>
      </c>
      <c r="U27" s="15">
        <v>177</v>
      </c>
      <c r="V27" s="15">
        <v>199.5</v>
      </c>
      <c r="W27" s="15">
        <v>186.2</v>
      </c>
      <c r="X27" s="15">
        <v>178.7</v>
      </c>
      <c r="Y27" s="15">
        <v>185.1</v>
      </c>
      <c r="Z27" s="15">
        <v>173.5</v>
      </c>
      <c r="AA27" s="15">
        <v>182.1</v>
      </c>
      <c r="AB27" s="15">
        <v>174.2</v>
      </c>
      <c r="AC27" s="15">
        <v>184.4</v>
      </c>
      <c r="AD27" s="15">
        <v>164.2</v>
      </c>
      <c r="AE27" s="15">
        <v>170.3</v>
      </c>
      <c r="AF27" s="15">
        <v>175</v>
      </c>
      <c r="AG27" s="15">
        <v>181</v>
      </c>
      <c r="AH27" s="15">
        <v>174.1</v>
      </c>
      <c r="AI27" s="31">
        <v>177.2</v>
      </c>
      <c r="AK27" s="31"/>
    </row>
    <row r="28" spans="1:37">
      <c r="A28" t="s">
        <v>138</v>
      </c>
      <c r="B28" s="113">
        <v>10894.966503463778</v>
      </c>
      <c r="D28">
        <v>2023</v>
      </c>
      <c r="F28" t="s">
        <v>104</v>
      </c>
      <c r="G28">
        <v>2023</v>
      </c>
      <c r="H28" t="s">
        <v>138</v>
      </c>
      <c r="I28" s="16">
        <v>174.4</v>
      </c>
      <c r="J28" s="16">
        <v>207.7</v>
      </c>
      <c r="K28" s="16">
        <v>175.2</v>
      </c>
      <c r="L28" s="16">
        <v>177.3</v>
      </c>
      <c r="M28" s="16">
        <v>179.2</v>
      </c>
      <c r="N28" s="16">
        <v>169.5</v>
      </c>
      <c r="O28" s="16">
        <v>152.80000000000001</v>
      </c>
      <c r="P28" s="16">
        <v>171.1</v>
      </c>
      <c r="Q28" s="16">
        <v>120</v>
      </c>
      <c r="R28" s="16">
        <v>209.7</v>
      </c>
      <c r="S28" s="16">
        <v>172.3</v>
      </c>
      <c r="T28" s="16">
        <v>193</v>
      </c>
      <c r="U28" s="16">
        <v>177</v>
      </c>
      <c r="V28" s="16">
        <v>199.5</v>
      </c>
      <c r="W28" s="16">
        <v>186.1</v>
      </c>
      <c r="X28" s="16">
        <v>178.7</v>
      </c>
      <c r="Y28" s="16">
        <v>185.1</v>
      </c>
      <c r="Z28" s="16">
        <v>173.5</v>
      </c>
      <c r="AA28" s="16">
        <v>181.9</v>
      </c>
      <c r="AB28" s="16">
        <v>174.2</v>
      </c>
      <c r="AC28" s="16">
        <v>184.4</v>
      </c>
      <c r="AD28" s="16">
        <v>164.2</v>
      </c>
      <c r="AE28" s="16">
        <v>170.3</v>
      </c>
      <c r="AF28" s="16">
        <v>175</v>
      </c>
      <c r="AG28" s="16">
        <v>181</v>
      </c>
      <c r="AH28" s="16">
        <v>174.1</v>
      </c>
      <c r="AI28" s="32">
        <v>177.2</v>
      </c>
      <c r="AK28" s="32"/>
    </row>
    <row r="29" spans="1:37">
      <c r="A29" t="s">
        <v>154</v>
      </c>
      <c r="B29" s="113">
        <v>10851.97580871102</v>
      </c>
      <c r="D29">
        <v>2023</v>
      </c>
      <c r="F29" t="s">
        <v>104</v>
      </c>
      <c r="H29" t="s">
        <v>154</v>
      </c>
      <c r="I29" s="15">
        <v>173.8</v>
      </c>
      <c r="J29" s="15">
        <v>209.3</v>
      </c>
      <c r="K29" s="15">
        <v>169.6</v>
      </c>
      <c r="L29" s="15">
        <v>178.4</v>
      </c>
      <c r="M29" s="15">
        <v>174.9</v>
      </c>
      <c r="N29" s="15">
        <v>176.3</v>
      </c>
      <c r="O29" s="15">
        <v>155.4</v>
      </c>
      <c r="P29" s="15">
        <v>173.4</v>
      </c>
      <c r="Q29" s="15">
        <v>121.3</v>
      </c>
      <c r="R29" s="15">
        <v>212.9</v>
      </c>
      <c r="S29" s="15">
        <v>172.9</v>
      </c>
      <c r="T29" s="15">
        <v>193.5</v>
      </c>
      <c r="U29" s="15">
        <v>177.9</v>
      </c>
      <c r="V29" s="15">
        <v>200.6</v>
      </c>
      <c r="W29" s="15">
        <v>186.9</v>
      </c>
      <c r="X29" s="15">
        <v>179.2</v>
      </c>
      <c r="Y29" s="15">
        <v>185.7</v>
      </c>
      <c r="Z29" s="15">
        <v>175.2</v>
      </c>
      <c r="AA29" s="15">
        <v>181.7</v>
      </c>
      <c r="AB29" s="15">
        <v>174.6</v>
      </c>
      <c r="AC29" s="15">
        <v>185</v>
      </c>
      <c r="AD29" s="15">
        <v>164.5</v>
      </c>
      <c r="AE29" s="15">
        <v>170.7</v>
      </c>
      <c r="AF29" s="15">
        <v>176.4</v>
      </c>
      <c r="AG29" s="15">
        <v>184</v>
      </c>
      <c r="AH29" s="15">
        <v>175</v>
      </c>
      <c r="AI29" s="31">
        <v>178.1</v>
      </c>
      <c r="AK29" s="31"/>
    </row>
    <row r="30" spans="1:37">
      <c r="A30" t="s">
        <v>167</v>
      </c>
      <c r="B30" s="113">
        <v>10627.822595570262</v>
      </c>
      <c r="D30">
        <v>2023</v>
      </c>
      <c r="F30" t="s">
        <v>104</v>
      </c>
      <c r="H30" t="s">
        <v>167</v>
      </c>
      <c r="I30" s="16">
        <v>173.7</v>
      </c>
      <c r="J30" s="16">
        <v>214.3</v>
      </c>
      <c r="K30" s="16">
        <v>173.2</v>
      </c>
      <c r="L30" s="16">
        <v>179.5</v>
      </c>
      <c r="M30" s="16">
        <v>170</v>
      </c>
      <c r="N30" s="16">
        <v>172.2</v>
      </c>
      <c r="O30" s="16">
        <v>161</v>
      </c>
      <c r="P30" s="16">
        <v>175.6</v>
      </c>
      <c r="Q30" s="16">
        <v>122.7</v>
      </c>
      <c r="R30" s="16">
        <v>218</v>
      </c>
      <c r="S30" s="16">
        <v>173.4</v>
      </c>
      <c r="T30" s="16">
        <v>194.2</v>
      </c>
      <c r="U30" s="16">
        <v>179.1</v>
      </c>
      <c r="V30" s="16">
        <v>201</v>
      </c>
      <c r="W30" s="16">
        <v>187.3</v>
      </c>
      <c r="X30" s="16">
        <v>179.7</v>
      </c>
      <c r="Y30" s="16">
        <v>186.2</v>
      </c>
      <c r="Z30" s="16">
        <v>175.6</v>
      </c>
      <c r="AA30" s="16">
        <v>182.8</v>
      </c>
      <c r="AB30" s="16">
        <v>175.2</v>
      </c>
      <c r="AC30" s="16">
        <v>185.7</v>
      </c>
      <c r="AD30" s="16">
        <v>164.8</v>
      </c>
      <c r="AE30" s="16">
        <v>171.2</v>
      </c>
      <c r="AF30" s="16">
        <v>177.1</v>
      </c>
      <c r="AG30" s="16">
        <v>185.2</v>
      </c>
      <c r="AH30" s="16">
        <v>175.7</v>
      </c>
      <c r="AI30" s="32">
        <v>179.1</v>
      </c>
      <c r="AK30" s="32"/>
    </row>
    <row r="37" spans="1:32">
      <c r="F37">
        <f>CORREL($B$2:$B$30,I2:I30)</f>
        <v>0.30772041683653245</v>
      </c>
      <c r="G37">
        <f t="shared" ref="G37:AF37" si="0">CORREL($B$2:$B$30,J2:J30)</f>
        <v>0.75223325474451519</v>
      </c>
      <c r="H37">
        <f t="shared" si="0"/>
        <v>-0.15393195343817279</v>
      </c>
      <c r="I37">
        <f t="shared" si="0"/>
        <v>0.40275047029671757</v>
      </c>
      <c r="J37">
        <f t="shared" si="0"/>
        <v>0.77088268224290812</v>
      </c>
      <c r="K37">
        <f t="shared" si="0"/>
        <v>0.50274313444183794</v>
      </c>
      <c r="L37">
        <f t="shared" si="0"/>
        <v>0.33306926051310393</v>
      </c>
      <c r="M37">
        <f t="shared" si="0"/>
        <v>0.20210264657604621</v>
      </c>
      <c r="N37">
        <f t="shared" si="0"/>
        <v>0.53034733180847571</v>
      </c>
      <c r="O37">
        <f t="shared" si="0"/>
        <v>0.38749898351891632</v>
      </c>
      <c r="P37">
        <f t="shared" si="0"/>
        <v>0.57198806758007703</v>
      </c>
      <c r="Q37">
        <f t="shared" si="0"/>
        <v>0.52037004156207733</v>
      </c>
      <c r="R37">
        <f t="shared" si="0"/>
        <v>0.60618137341469036</v>
      </c>
      <c r="S37">
        <f t="shared" si="0"/>
        <v>0.41734940027474882</v>
      </c>
      <c r="T37">
        <f t="shared" si="0"/>
        <v>0.55686905366219164</v>
      </c>
      <c r="U37">
        <f t="shared" si="0"/>
        <v>0.58432801495997599</v>
      </c>
      <c r="V37">
        <f t="shared" si="0"/>
        <v>0.56139138463280547</v>
      </c>
      <c r="W37">
        <f t="shared" si="0"/>
        <v>0.46611291585952813</v>
      </c>
      <c r="X37">
        <f t="shared" si="0"/>
        <v>0.60490090075830394</v>
      </c>
      <c r="Y37">
        <f t="shared" si="0"/>
        <v>0.54191104995226791</v>
      </c>
      <c r="Z37">
        <f t="shared" si="0"/>
        <v>0.50592311262989731</v>
      </c>
      <c r="AA37">
        <f t="shared" si="0"/>
        <v>0.68998751617040988</v>
      </c>
      <c r="AB37">
        <f t="shared" si="0"/>
        <v>0.62329501041869806</v>
      </c>
      <c r="AC37">
        <f t="shared" si="0"/>
        <v>0.47682563484285356</v>
      </c>
      <c r="AD37">
        <f t="shared" si="0"/>
        <v>0.44425779380636288</v>
      </c>
      <c r="AE37">
        <f t="shared" si="0"/>
        <v>0.5674631067244178</v>
      </c>
      <c r="AF37">
        <f t="shared" si="0"/>
        <v>0.58725167965386782</v>
      </c>
    </row>
    <row r="38" spans="1:32">
      <c r="B38" t="s">
        <v>1347</v>
      </c>
      <c r="E38" s="23" t="s">
        <v>1349</v>
      </c>
    </row>
    <row r="39" spans="1:32" ht="18.600000000000001" thickBot="1">
      <c r="A39" s="5" t="s">
        <v>33</v>
      </c>
      <c r="B39" s="89"/>
      <c r="C39" s="89"/>
      <c r="D39" s="136" t="s">
        <v>1361</v>
      </c>
      <c r="E39" s="137" t="s">
        <v>1346</v>
      </c>
      <c r="F39" s="89"/>
      <c r="G39" s="89"/>
      <c r="H39" s="89"/>
      <c r="I39" s="89"/>
      <c r="J39" s="89"/>
      <c r="K39" s="89"/>
      <c r="L39" s="89"/>
      <c r="M39" s="89"/>
      <c r="N39" s="89"/>
      <c r="O39" s="89"/>
      <c r="P39" s="89"/>
      <c r="Q39" s="89"/>
      <c r="R39" s="89"/>
      <c r="S39" s="89"/>
      <c r="T39" s="89"/>
      <c r="U39" s="89"/>
      <c r="V39" s="89"/>
      <c r="W39" s="89"/>
      <c r="X39" s="89"/>
      <c r="Y39" s="89"/>
      <c r="Z39" s="89"/>
      <c r="AA39" s="89"/>
      <c r="AB39" s="89"/>
      <c r="AC39" s="89"/>
    </row>
    <row r="40" spans="1:32">
      <c r="A40" s="5" t="s">
        <v>34</v>
      </c>
      <c r="D40" s="8" t="s">
        <v>33</v>
      </c>
      <c r="E40" s="133">
        <v>0.5423166437173399</v>
      </c>
      <c r="F40" s="88">
        <v>0.30772041683653245</v>
      </c>
    </row>
    <row r="41" spans="1:32">
      <c r="A41" s="5" t="s">
        <v>35</v>
      </c>
      <c r="D41" s="10" t="s">
        <v>34</v>
      </c>
      <c r="E41" s="130">
        <v>0.80678823670018274</v>
      </c>
      <c r="F41" s="88">
        <v>0.75223325474451519</v>
      </c>
    </row>
    <row r="42" spans="1:32">
      <c r="A42" s="5" t="s">
        <v>36</v>
      </c>
      <c r="D42" s="10" t="s">
        <v>35</v>
      </c>
      <c r="E42" s="130">
        <v>-0.1947487224906882</v>
      </c>
      <c r="F42" s="88">
        <v>-0.15393195343817279</v>
      </c>
    </row>
    <row r="43" spans="1:32">
      <c r="A43" s="5" t="s">
        <v>37</v>
      </c>
      <c r="D43" s="10" t="s">
        <v>36</v>
      </c>
      <c r="E43" s="130">
        <v>0.66674237415530457</v>
      </c>
      <c r="F43" s="88">
        <v>0.40275047029671757</v>
      </c>
    </row>
    <row r="44" spans="1:32">
      <c r="A44" s="5" t="s">
        <v>38</v>
      </c>
      <c r="D44" s="10" t="s">
        <v>37</v>
      </c>
      <c r="E44" s="130">
        <v>0.79080232939044837</v>
      </c>
      <c r="F44" s="88">
        <v>0.77088268224290812</v>
      </c>
    </row>
    <row r="45" spans="1:32">
      <c r="A45" s="5" t="s">
        <v>39</v>
      </c>
      <c r="D45" s="10" t="s">
        <v>38</v>
      </c>
      <c r="E45" s="130">
        <v>0.62056716411790092</v>
      </c>
      <c r="F45" s="88">
        <v>0.50274313444183794</v>
      </c>
    </row>
    <row r="46" spans="1:32">
      <c r="A46" s="5" t="s">
        <v>40</v>
      </c>
      <c r="D46" s="10" t="s">
        <v>39</v>
      </c>
      <c r="E46" s="130">
        <v>0.34689904543035721</v>
      </c>
      <c r="F46" s="88">
        <v>0.33306926051310393</v>
      </c>
    </row>
    <row r="47" spans="1:32">
      <c r="A47" s="5" t="s">
        <v>41</v>
      </c>
      <c r="D47" s="10" t="s">
        <v>40</v>
      </c>
      <c r="E47" s="130">
        <v>0.35562629067948842</v>
      </c>
      <c r="F47" s="88">
        <v>0.20210264657604621</v>
      </c>
    </row>
    <row r="48" spans="1:32">
      <c r="A48" s="5" t="s">
        <v>42</v>
      </c>
      <c r="D48" s="10" t="s">
        <v>41</v>
      </c>
      <c r="E48" s="130">
        <v>0.57693889146970256</v>
      </c>
      <c r="F48" s="88">
        <v>0.53034733180847571</v>
      </c>
    </row>
    <row r="49" spans="1:6">
      <c r="A49" s="5" t="s">
        <v>43</v>
      </c>
      <c r="D49" s="10" t="s">
        <v>42</v>
      </c>
      <c r="E49" s="130">
        <v>0.62072211887215722</v>
      </c>
      <c r="F49" s="88">
        <v>0.38749898351891632</v>
      </c>
    </row>
    <row r="50" spans="1:6">
      <c r="A50" s="5" t="s">
        <v>44</v>
      </c>
      <c r="D50" s="10" t="s">
        <v>43</v>
      </c>
      <c r="E50" s="130">
        <v>0.74494062947658435</v>
      </c>
      <c r="F50" s="88">
        <v>0.57198806758007703</v>
      </c>
    </row>
    <row r="51" spans="1:6">
      <c r="A51" s="5" t="s">
        <v>45</v>
      </c>
      <c r="D51" s="10" t="s">
        <v>44</v>
      </c>
      <c r="E51" s="130">
        <v>0.7333274296642136</v>
      </c>
      <c r="F51" s="88">
        <v>0.52037004156207733</v>
      </c>
    </row>
    <row r="52" spans="1:6">
      <c r="A52" s="5" t="s">
        <v>46</v>
      </c>
      <c r="D52" s="10" t="s">
        <v>45</v>
      </c>
      <c r="E52" s="130">
        <v>0.72767202760513139</v>
      </c>
      <c r="F52" s="88">
        <v>0.60618137341469036</v>
      </c>
    </row>
    <row r="53" spans="1:6">
      <c r="A53" s="5" t="s">
        <v>47</v>
      </c>
      <c r="D53" s="10" t="s">
        <v>46</v>
      </c>
      <c r="E53" s="130">
        <v>0.67518222917500637</v>
      </c>
      <c r="F53" s="88">
        <v>0.41734940027474882</v>
      </c>
    </row>
    <row r="54" spans="1:6">
      <c r="A54" s="5" t="s">
        <v>48</v>
      </c>
      <c r="D54" s="10" t="s">
        <v>47</v>
      </c>
      <c r="E54" s="130">
        <v>0.75340382305569176</v>
      </c>
      <c r="F54" s="88">
        <v>0.55686905366219164</v>
      </c>
    </row>
    <row r="55" spans="1:6">
      <c r="A55" s="5" t="s">
        <v>49</v>
      </c>
      <c r="D55" s="10" t="s">
        <v>48</v>
      </c>
      <c r="E55" s="130">
        <v>0.76519886346317456</v>
      </c>
      <c r="F55" s="88">
        <v>0.58432801495997599</v>
      </c>
    </row>
    <row r="56" spans="1:6">
      <c r="A56" s="5" t="s">
        <v>50</v>
      </c>
      <c r="D56" s="10" t="s">
        <v>49</v>
      </c>
      <c r="E56" s="130">
        <v>0.75545121042032781</v>
      </c>
      <c r="F56" s="88">
        <v>0.56139138463280547</v>
      </c>
    </row>
    <row r="57" spans="1:6">
      <c r="A57" s="5" t="s">
        <v>51</v>
      </c>
      <c r="D57" s="10" t="s">
        <v>50</v>
      </c>
      <c r="E57" s="130">
        <v>0.71398385201460413</v>
      </c>
      <c r="F57" s="88">
        <v>0.46611291585952813</v>
      </c>
    </row>
    <row r="58" spans="1:6">
      <c r="A58" s="5" t="s">
        <v>52</v>
      </c>
      <c r="D58" s="10" t="s">
        <v>51</v>
      </c>
      <c r="E58" s="130">
        <v>0.75098147120515713</v>
      </c>
      <c r="F58" s="88">
        <v>0.60490090075830394</v>
      </c>
    </row>
    <row r="59" spans="1:6">
      <c r="A59" s="5" t="s">
        <v>53</v>
      </c>
      <c r="D59" s="10" t="s">
        <v>52</v>
      </c>
      <c r="E59" s="130">
        <v>0.74440651476538511</v>
      </c>
      <c r="F59" s="88">
        <v>0.54191104995226791</v>
      </c>
    </row>
    <row r="60" spans="1:6">
      <c r="A60" s="5" t="s">
        <v>54</v>
      </c>
      <c r="D60" s="10" t="s">
        <v>53</v>
      </c>
      <c r="E60" s="130">
        <v>0.74319375559349876</v>
      </c>
      <c r="F60" s="88">
        <v>0.50592311262989731</v>
      </c>
    </row>
    <row r="61" spans="1:6">
      <c r="A61" s="5" t="s">
        <v>55</v>
      </c>
      <c r="D61" s="10" t="s">
        <v>54</v>
      </c>
      <c r="E61" s="130">
        <v>0.81733692066269015</v>
      </c>
      <c r="F61" s="88">
        <v>0.68998751617040988</v>
      </c>
    </row>
    <row r="62" spans="1:6">
      <c r="A62" s="5" t="s">
        <v>56</v>
      </c>
      <c r="D62" s="10" t="s">
        <v>55</v>
      </c>
      <c r="E62" s="130">
        <v>0.79820547531044184</v>
      </c>
      <c r="F62" s="88">
        <v>0.62329501041869806</v>
      </c>
    </row>
    <row r="63" spans="1:6">
      <c r="A63" s="5" t="s">
        <v>57</v>
      </c>
      <c r="D63" s="10" t="s">
        <v>56</v>
      </c>
      <c r="E63" s="130">
        <v>0.6702698048140362</v>
      </c>
      <c r="F63" s="88">
        <v>0.47682563484285356</v>
      </c>
    </row>
    <row r="64" spans="1:6">
      <c r="A64" s="5" t="s">
        <v>58</v>
      </c>
      <c r="D64" s="10" t="s">
        <v>57</v>
      </c>
      <c r="E64" s="130">
        <v>0.76034982390762229</v>
      </c>
      <c r="F64" s="88">
        <v>0.44425779380636288</v>
      </c>
    </row>
    <row r="65" spans="1:6">
      <c r="A65" s="5" t="s">
        <v>1248</v>
      </c>
      <c r="D65" s="10" t="s">
        <v>58</v>
      </c>
      <c r="E65" s="130">
        <v>0.77627362728304694</v>
      </c>
      <c r="F65" s="88">
        <v>0.5674631067244178</v>
      </c>
    </row>
    <row r="66" spans="1:6" ht="18.600000000000001" thickBot="1">
      <c r="A66" s="5" t="s">
        <v>59</v>
      </c>
      <c r="D66" s="12" t="s">
        <v>59</v>
      </c>
      <c r="E66" s="132">
        <v>0.75326517148172878</v>
      </c>
      <c r="F66" s="88">
        <v>0.58725167965386782</v>
      </c>
    </row>
    <row r="67" spans="1:6">
      <c r="F67" s="88"/>
    </row>
  </sheetData>
  <autoFilter ref="F1:AI25" xr:uid="{BD9C4CCF-B0FE-0A40-9A4D-36E910DC2F66}"/>
  <sortState xmlns:xlrd2="http://schemas.microsoft.com/office/spreadsheetml/2017/richdata2" columnSort="1" ref="A1:D25">
    <sortCondition ref="A1:D1"/>
  </sortState>
  <phoneticPr fontId="15" type="noConversion"/>
  <conditionalFormatting sqref="E40:E66">
    <cfRule type="colorScale" priority="13">
      <colorScale>
        <cfvo type="min"/>
        <cfvo type="percentile" val="50"/>
        <cfvo type="max"/>
        <color rgb="FF63BE7B"/>
        <color rgb="FFFFEB84"/>
        <color rgb="FFF8696B"/>
      </colorScale>
    </cfRule>
  </conditionalFormatting>
  <conditionalFormatting sqref="F40:F67">
    <cfRule type="colorScale" priority="2">
      <colorScale>
        <cfvo type="min"/>
        <cfvo type="percentile" val="50"/>
        <cfvo type="max"/>
        <color rgb="FF63BE7B"/>
        <color rgb="FFFFEB84"/>
        <color rgb="FFF8696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FB02-04B7-D14E-BCB8-13F33B7971E5}">
  <dimension ref="A1:AM59"/>
  <sheetViews>
    <sheetView topLeftCell="A51" workbookViewId="0">
      <selection activeCell="C23" sqref="C23:C25"/>
    </sheetView>
  </sheetViews>
  <sheetFormatPr defaultColWidth="10.6640625" defaultRowHeight="18"/>
  <sheetData>
    <row r="1" spans="1:39">
      <c r="A1" s="72" t="s">
        <v>31</v>
      </c>
      <c r="B1" s="72" t="s">
        <v>32</v>
      </c>
      <c r="C1" s="72" t="s">
        <v>1346</v>
      </c>
      <c r="D1" s="72" t="s">
        <v>1348</v>
      </c>
      <c r="E1" s="72"/>
      <c r="F1" s="3" t="s">
        <v>30</v>
      </c>
      <c r="G1" s="4" t="s">
        <v>31</v>
      </c>
      <c r="H1" s="4" t="s">
        <v>32</v>
      </c>
      <c r="I1" s="24" t="s">
        <v>33</v>
      </c>
      <c r="J1" s="24" t="s">
        <v>34</v>
      </c>
      <c r="K1" s="24" t="s">
        <v>35</v>
      </c>
      <c r="L1" s="24" t="s">
        <v>36</v>
      </c>
      <c r="M1" s="24" t="s">
        <v>37</v>
      </c>
      <c r="N1" s="24" t="s">
        <v>38</v>
      </c>
      <c r="O1" s="24" t="s">
        <v>39</v>
      </c>
      <c r="P1" s="24" t="s">
        <v>40</v>
      </c>
      <c r="Q1" s="24" t="s">
        <v>41</v>
      </c>
      <c r="R1" s="24" t="s">
        <v>42</v>
      </c>
      <c r="S1" s="24" t="s">
        <v>43</v>
      </c>
      <c r="T1" s="24" t="s">
        <v>44</v>
      </c>
      <c r="U1" s="24" t="s">
        <v>45</v>
      </c>
      <c r="V1" s="29" t="s">
        <v>1246</v>
      </c>
      <c r="W1" s="25" t="s">
        <v>46</v>
      </c>
      <c r="X1" s="26" t="s">
        <v>47</v>
      </c>
      <c r="Y1" s="26" t="s">
        <v>48</v>
      </c>
      <c r="Z1" s="26" t="s">
        <v>49</v>
      </c>
      <c r="AA1" s="40" t="s">
        <v>1247</v>
      </c>
      <c r="AB1" s="27" t="s">
        <v>50</v>
      </c>
      <c r="AC1" s="28" t="s">
        <v>51</v>
      </c>
      <c r="AD1" s="29" t="s">
        <v>52</v>
      </c>
      <c r="AE1" s="29" t="s">
        <v>53</v>
      </c>
      <c r="AF1" s="29" t="s">
        <v>54</v>
      </c>
      <c r="AG1" s="29" t="s">
        <v>55</v>
      </c>
      <c r="AH1" s="29" t="s">
        <v>56</v>
      </c>
      <c r="AI1" s="29" t="s">
        <v>57</v>
      </c>
      <c r="AJ1" s="29" t="s">
        <v>58</v>
      </c>
      <c r="AK1" s="43" t="s">
        <v>1248</v>
      </c>
      <c r="AL1" s="30" t="s">
        <v>59</v>
      </c>
      <c r="AM1" s="5" t="s">
        <v>1279</v>
      </c>
    </row>
    <row r="2" spans="1:39">
      <c r="A2">
        <v>2021</v>
      </c>
      <c r="B2" t="s">
        <v>154</v>
      </c>
      <c r="C2" s="113">
        <v>8555.124305166928</v>
      </c>
      <c r="D2" s="113">
        <v>63309</v>
      </c>
      <c r="F2" s="2" t="s">
        <v>104</v>
      </c>
      <c r="G2" s="15" t="s">
        <v>912</v>
      </c>
      <c r="H2" s="15" t="s">
        <v>154</v>
      </c>
      <c r="I2" s="15">
        <v>144.30000000000001</v>
      </c>
      <c r="J2" s="15">
        <v>198</v>
      </c>
      <c r="K2" s="15">
        <v>164.6</v>
      </c>
      <c r="L2" s="15">
        <v>155.4</v>
      </c>
      <c r="M2" s="15">
        <v>170.1</v>
      </c>
      <c r="N2" s="15">
        <v>164.4</v>
      </c>
      <c r="O2" s="15">
        <v>144.1</v>
      </c>
      <c r="P2" s="15">
        <v>161.69999999999999</v>
      </c>
      <c r="Q2" s="15">
        <v>113.1</v>
      </c>
      <c r="R2" s="15">
        <v>163.9</v>
      </c>
      <c r="S2" s="15">
        <v>157.6</v>
      </c>
      <c r="T2" s="15">
        <v>168.9</v>
      </c>
      <c r="U2" s="15">
        <v>158</v>
      </c>
      <c r="V2" s="37">
        <v>1906.1</v>
      </c>
      <c r="W2" s="15">
        <v>188.8</v>
      </c>
      <c r="X2" s="15">
        <v>158.80000000000001</v>
      </c>
      <c r="Y2" s="15">
        <v>148.5</v>
      </c>
      <c r="Z2" s="15">
        <v>157.30000000000001</v>
      </c>
      <c r="AA2" s="41">
        <v>307.3</v>
      </c>
      <c r="AB2" s="15">
        <v>161.4</v>
      </c>
      <c r="AC2" s="15">
        <v>155.6</v>
      </c>
      <c r="AD2" s="15">
        <v>151.80000000000001</v>
      </c>
      <c r="AE2" s="15">
        <v>162.30000000000001</v>
      </c>
      <c r="AF2" s="15">
        <v>146.6</v>
      </c>
      <c r="AG2" s="15">
        <v>153.19999999999999</v>
      </c>
      <c r="AH2" s="15">
        <v>160.30000000000001</v>
      </c>
      <c r="AI2" s="15">
        <v>155.4</v>
      </c>
      <c r="AJ2" s="15">
        <v>154.4</v>
      </c>
      <c r="AK2" s="44">
        <v>929.6</v>
      </c>
      <c r="AL2" s="31">
        <v>157.80000000000001</v>
      </c>
      <c r="AM2" t="s">
        <v>1320</v>
      </c>
    </row>
    <row r="3" spans="1:39">
      <c r="A3">
        <v>2021</v>
      </c>
      <c r="B3" t="s">
        <v>167</v>
      </c>
      <c r="C3" s="113">
        <v>8262.4591334358447</v>
      </c>
      <c r="D3" s="113">
        <v>60800</v>
      </c>
      <c r="F3" s="1" t="s">
        <v>104</v>
      </c>
      <c r="G3" s="16" t="s">
        <v>912</v>
      </c>
      <c r="H3" s="16" t="s">
        <v>167</v>
      </c>
      <c r="I3" s="16">
        <v>146.30000000000001</v>
      </c>
      <c r="J3" s="16">
        <v>200.5</v>
      </c>
      <c r="K3" s="16">
        <v>170.3</v>
      </c>
      <c r="L3" s="16">
        <v>156.1</v>
      </c>
      <c r="M3" s="16">
        <v>178.7</v>
      </c>
      <c r="N3" s="16">
        <v>167.1</v>
      </c>
      <c r="O3" s="16">
        <v>147.9</v>
      </c>
      <c r="P3" s="16">
        <v>165.4</v>
      </c>
      <c r="Q3" s="16">
        <v>114.8</v>
      </c>
      <c r="R3" s="16">
        <v>168.2</v>
      </c>
      <c r="S3" s="16">
        <v>159.30000000000001</v>
      </c>
      <c r="T3" s="16">
        <v>170.4</v>
      </c>
      <c r="U3" s="16">
        <v>160.69999999999999</v>
      </c>
      <c r="V3" s="37">
        <v>1945.0000000000002</v>
      </c>
      <c r="W3" s="16">
        <v>191.9</v>
      </c>
      <c r="X3" s="16">
        <v>161.80000000000001</v>
      </c>
      <c r="Y3" s="16">
        <v>152.1</v>
      </c>
      <c r="Z3" s="16">
        <v>160.4</v>
      </c>
      <c r="AA3" s="41">
        <v>313.89999999999998</v>
      </c>
      <c r="AB3" s="16">
        <v>161.6</v>
      </c>
      <c r="AC3" s="16">
        <v>159.4</v>
      </c>
      <c r="AD3" s="16">
        <v>154.69999999999999</v>
      </c>
      <c r="AE3" s="16">
        <v>165.8</v>
      </c>
      <c r="AF3" s="16">
        <v>148.9</v>
      </c>
      <c r="AG3" s="16">
        <v>155.80000000000001</v>
      </c>
      <c r="AH3" s="16">
        <v>161.19999999999999</v>
      </c>
      <c r="AI3" s="16">
        <v>158.6</v>
      </c>
      <c r="AJ3" s="16">
        <v>156.80000000000001</v>
      </c>
      <c r="AK3" s="44">
        <v>945.00000000000011</v>
      </c>
      <c r="AL3" s="32">
        <v>160.4</v>
      </c>
      <c r="AM3" t="s">
        <v>1321</v>
      </c>
    </row>
    <row r="4" spans="1:39">
      <c r="A4">
        <v>2021</v>
      </c>
      <c r="B4" t="s">
        <v>177</v>
      </c>
      <c r="C4" s="113">
        <v>8288.6639043868272</v>
      </c>
      <c r="D4" s="113">
        <v>61073</v>
      </c>
      <c r="F4" s="2" t="s">
        <v>104</v>
      </c>
      <c r="G4" s="15" t="s">
        <v>912</v>
      </c>
      <c r="H4" s="15" t="s">
        <v>177</v>
      </c>
      <c r="I4" s="15">
        <v>146.69999999999999</v>
      </c>
      <c r="J4" s="15">
        <v>202</v>
      </c>
      <c r="K4" s="15">
        <v>180.7</v>
      </c>
      <c r="L4" s="15">
        <v>156.19999999999999</v>
      </c>
      <c r="M4" s="15">
        <v>183.7</v>
      </c>
      <c r="N4" s="15">
        <v>164.6</v>
      </c>
      <c r="O4" s="15">
        <v>155.4</v>
      </c>
      <c r="P4" s="15">
        <v>166</v>
      </c>
      <c r="Q4" s="15">
        <v>115.1</v>
      </c>
      <c r="R4" s="15">
        <v>168.5</v>
      </c>
      <c r="S4" s="15">
        <v>160</v>
      </c>
      <c r="T4" s="15">
        <v>172.4</v>
      </c>
      <c r="U4" s="15">
        <v>162.6</v>
      </c>
      <c r="V4" s="37">
        <v>1971.3</v>
      </c>
      <c r="W4" s="15">
        <v>190.8</v>
      </c>
      <c r="X4" s="15">
        <v>162.19999999999999</v>
      </c>
      <c r="Y4" s="15">
        <v>151.80000000000001</v>
      </c>
      <c r="Z4" s="15">
        <v>160.69999999999999</v>
      </c>
      <c r="AA4" s="41">
        <v>314</v>
      </c>
      <c r="AB4" s="15">
        <v>160.5</v>
      </c>
      <c r="AC4" s="15">
        <v>159.80000000000001</v>
      </c>
      <c r="AD4" s="15">
        <v>154.80000000000001</v>
      </c>
      <c r="AE4" s="15">
        <v>166.3</v>
      </c>
      <c r="AF4" s="15">
        <v>150.69999999999999</v>
      </c>
      <c r="AG4" s="15">
        <v>154.9</v>
      </c>
      <c r="AH4" s="15">
        <v>161.69999999999999</v>
      </c>
      <c r="AI4" s="15">
        <v>158.80000000000001</v>
      </c>
      <c r="AJ4" s="15">
        <v>157.6</v>
      </c>
      <c r="AK4" s="44">
        <v>947.2</v>
      </c>
      <c r="AL4" s="31">
        <v>161.30000000000001</v>
      </c>
      <c r="AM4" t="s">
        <v>1322</v>
      </c>
    </row>
    <row r="5" spans="1:39">
      <c r="A5">
        <v>2021</v>
      </c>
      <c r="B5" t="s">
        <v>194</v>
      </c>
      <c r="C5" s="113">
        <v>7975.557676093822</v>
      </c>
      <c r="D5" s="113">
        <v>59461</v>
      </c>
      <c r="F5" s="1" t="s">
        <v>104</v>
      </c>
      <c r="G5" s="16" t="s">
        <v>912</v>
      </c>
      <c r="H5" s="16" t="s">
        <v>194</v>
      </c>
      <c r="I5" s="16">
        <v>146.4</v>
      </c>
      <c r="J5" s="16">
        <v>206.8</v>
      </c>
      <c r="K5" s="16">
        <v>182.2</v>
      </c>
      <c r="L5" s="16">
        <v>157.5</v>
      </c>
      <c r="M5" s="16">
        <v>182.1</v>
      </c>
      <c r="N5" s="16">
        <v>163.9</v>
      </c>
      <c r="O5" s="16">
        <v>164.2</v>
      </c>
      <c r="P5" s="16">
        <v>164</v>
      </c>
      <c r="Q5" s="16">
        <v>114.5</v>
      </c>
      <c r="R5" s="16">
        <v>168.3</v>
      </c>
      <c r="S5" s="16">
        <v>160.9</v>
      </c>
      <c r="T5" s="16">
        <v>172.2</v>
      </c>
      <c r="U5" s="16">
        <v>164</v>
      </c>
      <c r="V5" s="37">
        <v>1983.0000000000002</v>
      </c>
      <c r="W5" s="16">
        <v>191.2</v>
      </c>
      <c r="X5" s="16">
        <v>162.80000000000001</v>
      </c>
      <c r="Y5" s="16">
        <v>153.1</v>
      </c>
      <c r="Z5" s="16">
        <v>161.4</v>
      </c>
      <c r="AA5" s="41">
        <v>315.89999999999998</v>
      </c>
      <c r="AB5" s="16">
        <v>161.5</v>
      </c>
      <c r="AC5" s="16">
        <v>160.69999999999999</v>
      </c>
      <c r="AD5" s="16">
        <v>155.80000000000001</v>
      </c>
      <c r="AE5" s="16">
        <v>167</v>
      </c>
      <c r="AF5" s="16">
        <v>153.1</v>
      </c>
      <c r="AG5" s="16">
        <v>155.30000000000001</v>
      </c>
      <c r="AH5" s="16">
        <v>163.19999999999999</v>
      </c>
      <c r="AI5" s="16">
        <v>160.1</v>
      </c>
      <c r="AJ5" s="16">
        <v>159</v>
      </c>
      <c r="AK5" s="44">
        <v>954.50000000000011</v>
      </c>
      <c r="AL5" s="32">
        <v>162.5</v>
      </c>
      <c r="AM5" t="s">
        <v>1323</v>
      </c>
    </row>
    <row r="6" spans="1:39">
      <c r="A6">
        <v>2021</v>
      </c>
      <c r="B6" t="s">
        <v>213</v>
      </c>
      <c r="C6" s="113">
        <v>9075.0363125651802</v>
      </c>
      <c r="D6" s="113">
        <v>67311</v>
      </c>
      <c r="F6" s="2" t="s">
        <v>104</v>
      </c>
      <c r="G6" s="15" t="s">
        <v>912</v>
      </c>
      <c r="H6" s="15" t="s">
        <v>213</v>
      </c>
      <c r="I6" s="15">
        <v>146.6</v>
      </c>
      <c r="J6" s="15">
        <v>204</v>
      </c>
      <c r="K6" s="15">
        <v>172.8</v>
      </c>
      <c r="L6" s="15">
        <v>158.4</v>
      </c>
      <c r="M6" s="15">
        <v>188</v>
      </c>
      <c r="N6" s="15">
        <v>156.80000000000001</v>
      </c>
      <c r="O6" s="15">
        <v>162.19999999999999</v>
      </c>
      <c r="P6" s="15">
        <v>164.1</v>
      </c>
      <c r="Q6" s="15">
        <v>119.7</v>
      </c>
      <c r="R6" s="15">
        <v>168.8</v>
      </c>
      <c r="S6" s="15">
        <v>162.69999999999999</v>
      </c>
      <c r="T6" s="15">
        <v>173.9</v>
      </c>
      <c r="U6" s="15">
        <v>164</v>
      </c>
      <c r="V6" s="37">
        <v>1978.0000000000002</v>
      </c>
      <c r="W6" s="15">
        <v>192.1</v>
      </c>
      <c r="X6" s="15">
        <v>164.5</v>
      </c>
      <c r="Y6" s="15">
        <v>155.30000000000001</v>
      </c>
      <c r="Z6" s="15">
        <v>163.19999999999999</v>
      </c>
      <c r="AA6" s="41">
        <v>319.8</v>
      </c>
      <c r="AB6" s="15">
        <v>162.1</v>
      </c>
      <c r="AC6" s="15">
        <v>162.6</v>
      </c>
      <c r="AD6" s="15">
        <v>157.5</v>
      </c>
      <c r="AE6" s="15">
        <v>168.4</v>
      </c>
      <c r="AF6" s="15">
        <v>154</v>
      </c>
      <c r="AG6" s="15">
        <v>157.6</v>
      </c>
      <c r="AH6" s="15">
        <v>163.80000000000001</v>
      </c>
      <c r="AI6" s="15">
        <v>160</v>
      </c>
      <c r="AJ6" s="15">
        <v>160</v>
      </c>
      <c r="AK6" s="44">
        <v>961.3</v>
      </c>
      <c r="AL6" s="31">
        <v>163.19999999999999</v>
      </c>
      <c r="AM6" t="s">
        <v>1324</v>
      </c>
    </row>
    <row r="7" spans="1:39">
      <c r="A7">
        <v>2021</v>
      </c>
      <c r="B7" t="s">
        <v>228</v>
      </c>
      <c r="C7" s="113">
        <v>9340.0907281339605</v>
      </c>
      <c r="D7" s="113">
        <v>69110</v>
      </c>
      <c r="F7" s="1" t="s">
        <v>104</v>
      </c>
      <c r="G7" s="16" t="s">
        <v>912</v>
      </c>
      <c r="H7" s="16" t="s">
        <v>228</v>
      </c>
      <c r="I7" s="16">
        <v>146.6</v>
      </c>
      <c r="J7" s="16">
        <v>204</v>
      </c>
      <c r="K7" s="16">
        <v>172.8</v>
      </c>
      <c r="L7" s="16">
        <v>158.4</v>
      </c>
      <c r="M7" s="16">
        <v>188</v>
      </c>
      <c r="N7" s="16">
        <v>156.69999999999999</v>
      </c>
      <c r="O7" s="16">
        <v>162.30000000000001</v>
      </c>
      <c r="P7" s="16">
        <v>164.1</v>
      </c>
      <c r="Q7" s="16">
        <v>119.7</v>
      </c>
      <c r="R7" s="16">
        <v>168.8</v>
      </c>
      <c r="S7" s="16">
        <v>162.69999999999999</v>
      </c>
      <c r="T7" s="16">
        <v>173.9</v>
      </c>
      <c r="U7" s="16">
        <v>164</v>
      </c>
      <c r="V7" s="37">
        <v>1978</v>
      </c>
      <c r="W7" s="16">
        <v>192.1</v>
      </c>
      <c r="X7" s="16">
        <v>164.6</v>
      </c>
      <c r="Y7" s="16">
        <v>155.30000000000001</v>
      </c>
      <c r="Z7" s="16">
        <v>163.30000000000001</v>
      </c>
      <c r="AA7" s="41">
        <v>319.89999999999998</v>
      </c>
      <c r="AB7" s="16">
        <v>162.1</v>
      </c>
      <c r="AC7" s="16">
        <v>162.6</v>
      </c>
      <c r="AD7" s="16">
        <v>157.5</v>
      </c>
      <c r="AE7" s="16">
        <v>168.4</v>
      </c>
      <c r="AF7" s="16">
        <v>154</v>
      </c>
      <c r="AG7" s="16">
        <v>157.69999999999999</v>
      </c>
      <c r="AH7" s="16">
        <v>163.69999999999999</v>
      </c>
      <c r="AI7" s="16">
        <v>160</v>
      </c>
      <c r="AJ7" s="16">
        <v>160</v>
      </c>
      <c r="AK7" s="44">
        <v>961.3</v>
      </c>
      <c r="AL7" s="32">
        <v>163.19999999999999</v>
      </c>
      <c r="AM7" t="s">
        <v>1325</v>
      </c>
    </row>
    <row r="8" spans="1:39">
      <c r="A8">
        <v>2021</v>
      </c>
      <c r="B8" t="s">
        <v>238</v>
      </c>
      <c r="C8" s="113">
        <v>9636.9097891856873</v>
      </c>
      <c r="D8" s="113">
        <v>72054</v>
      </c>
      <c r="F8" s="2" t="s">
        <v>104</v>
      </c>
      <c r="G8" s="15" t="s">
        <v>912</v>
      </c>
      <c r="H8" s="15" t="s">
        <v>238</v>
      </c>
      <c r="I8" s="15">
        <v>147.4</v>
      </c>
      <c r="J8" s="15">
        <v>204.6</v>
      </c>
      <c r="K8" s="15">
        <v>171.2</v>
      </c>
      <c r="L8" s="15">
        <v>158.69999999999999</v>
      </c>
      <c r="M8" s="15">
        <v>190.6</v>
      </c>
      <c r="N8" s="15">
        <v>155.69999999999999</v>
      </c>
      <c r="O8" s="15">
        <v>185.3</v>
      </c>
      <c r="P8" s="15">
        <v>165.2</v>
      </c>
      <c r="Q8" s="15">
        <v>121.9</v>
      </c>
      <c r="R8" s="15">
        <v>169.3</v>
      </c>
      <c r="S8" s="15">
        <v>163.19999999999999</v>
      </c>
      <c r="T8" s="15">
        <v>174.7</v>
      </c>
      <c r="U8" s="15">
        <v>167.7</v>
      </c>
      <c r="V8" s="37">
        <v>2007.8000000000002</v>
      </c>
      <c r="W8" s="15">
        <v>192.7</v>
      </c>
      <c r="X8" s="15">
        <v>165.7</v>
      </c>
      <c r="Y8" s="15">
        <v>156.30000000000001</v>
      </c>
      <c r="Z8" s="15">
        <v>164.3</v>
      </c>
      <c r="AA8" s="41">
        <v>322</v>
      </c>
      <c r="AB8" s="15">
        <v>163.6</v>
      </c>
      <c r="AC8" s="15">
        <v>164.2</v>
      </c>
      <c r="AD8" s="15">
        <v>158.4</v>
      </c>
      <c r="AE8" s="15">
        <v>169.1</v>
      </c>
      <c r="AF8" s="15">
        <v>155.69999999999999</v>
      </c>
      <c r="AG8" s="15">
        <v>158.6</v>
      </c>
      <c r="AH8" s="15">
        <v>163.9</v>
      </c>
      <c r="AI8" s="15">
        <v>160.80000000000001</v>
      </c>
      <c r="AJ8" s="15">
        <v>161</v>
      </c>
      <c r="AK8" s="44">
        <v>966.5</v>
      </c>
      <c r="AL8" s="31">
        <v>165.5</v>
      </c>
      <c r="AM8" t="s">
        <v>1326</v>
      </c>
    </row>
    <row r="9" spans="1:39">
      <c r="A9">
        <v>2021</v>
      </c>
      <c r="B9" t="s">
        <v>264</v>
      </c>
      <c r="C9" s="113">
        <v>10588.500877415287</v>
      </c>
      <c r="D9" s="113">
        <v>79009</v>
      </c>
      <c r="F9" s="1" t="s">
        <v>104</v>
      </c>
      <c r="G9" s="16" t="s">
        <v>912</v>
      </c>
      <c r="H9" s="16" t="s">
        <v>264</v>
      </c>
      <c r="I9" s="16">
        <v>148.19999999999999</v>
      </c>
      <c r="J9" s="16">
        <v>201.6</v>
      </c>
      <c r="K9" s="16">
        <v>173</v>
      </c>
      <c r="L9" s="16">
        <v>159.30000000000001</v>
      </c>
      <c r="M9" s="16">
        <v>190.1</v>
      </c>
      <c r="N9" s="16">
        <v>156.5</v>
      </c>
      <c r="O9" s="16">
        <v>199.2</v>
      </c>
      <c r="P9" s="16">
        <v>165.3</v>
      </c>
      <c r="Q9" s="16">
        <v>122.4</v>
      </c>
      <c r="R9" s="16">
        <v>169.6</v>
      </c>
      <c r="S9" s="16">
        <v>163.69999999999999</v>
      </c>
      <c r="T9" s="16">
        <v>175.5</v>
      </c>
      <c r="U9" s="16">
        <v>169.7</v>
      </c>
      <c r="V9" s="37">
        <v>2024.3999999999999</v>
      </c>
      <c r="W9" s="16">
        <v>192.9</v>
      </c>
      <c r="X9" s="16">
        <v>167.2</v>
      </c>
      <c r="Y9" s="16">
        <v>157.4</v>
      </c>
      <c r="Z9" s="16">
        <v>165.8</v>
      </c>
      <c r="AA9" s="41">
        <v>324.60000000000002</v>
      </c>
      <c r="AB9" s="16">
        <v>164.2</v>
      </c>
      <c r="AC9" s="16">
        <v>163.9</v>
      </c>
      <c r="AD9" s="16">
        <v>159.30000000000001</v>
      </c>
      <c r="AE9" s="16">
        <v>169.9</v>
      </c>
      <c r="AF9" s="16">
        <v>154.80000000000001</v>
      </c>
      <c r="AG9" s="16">
        <v>159.80000000000001</v>
      </c>
      <c r="AH9" s="16">
        <v>164.3</v>
      </c>
      <c r="AI9" s="16">
        <v>162.19999999999999</v>
      </c>
      <c r="AJ9" s="16">
        <v>161.4</v>
      </c>
      <c r="AK9" s="44">
        <v>970.30000000000018</v>
      </c>
      <c r="AL9" s="32">
        <v>166.7</v>
      </c>
      <c r="AM9" t="s">
        <v>1327</v>
      </c>
    </row>
    <row r="10" spans="1:39">
      <c r="A10">
        <v>2021</v>
      </c>
      <c r="B10" t="s">
        <v>273</v>
      </c>
      <c r="C10" s="113">
        <v>10887.089291441698</v>
      </c>
      <c r="D10" s="113">
        <v>81771</v>
      </c>
      <c r="F10" s="2" t="s">
        <v>104</v>
      </c>
      <c r="G10" s="15" t="s">
        <v>912</v>
      </c>
      <c r="H10" s="15" t="s">
        <v>273</v>
      </c>
      <c r="I10" s="15">
        <v>148.69999999999999</v>
      </c>
      <c r="J10" s="15">
        <v>198.8</v>
      </c>
      <c r="K10" s="15">
        <v>177.9</v>
      </c>
      <c r="L10" s="15">
        <v>159.9</v>
      </c>
      <c r="M10" s="15">
        <v>187.6</v>
      </c>
      <c r="N10" s="15">
        <v>154.9</v>
      </c>
      <c r="O10" s="15">
        <v>188.3</v>
      </c>
      <c r="P10" s="15">
        <v>164.4</v>
      </c>
      <c r="Q10" s="15">
        <v>121</v>
      </c>
      <c r="R10" s="15">
        <v>170.5</v>
      </c>
      <c r="S10" s="15">
        <v>164.2</v>
      </c>
      <c r="T10" s="15">
        <v>176.5</v>
      </c>
      <c r="U10" s="15">
        <v>168.2</v>
      </c>
      <c r="V10" s="37">
        <v>2012.7</v>
      </c>
      <c r="W10" s="15">
        <v>192.4</v>
      </c>
      <c r="X10" s="15">
        <v>168.5</v>
      </c>
      <c r="Y10" s="15">
        <v>158.69999999999999</v>
      </c>
      <c r="Z10" s="15">
        <v>167</v>
      </c>
      <c r="AA10" s="41">
        <v>327.2</v>
      </c>
      <c r="AB10" s="15">
        <v>163.4</v>
      </c>
      <c r="AC10" s="15">
        <v>164.1</v>
      </c>
      <c r="AD10" s="15">
        <v>160.19999999999999</v>
      </c>
      <c r="AE10" s="15">
        <v>170.6</v>
      </c>
      <c r="AF10" s="15">
        <v>155.69999999999999</v>
      </c>
      <c r="AG10" s="15">
        <v>160.6</v>
      </c>
      <c r="AH10" s="15">
        <v>164.4</v>
      </c>
      <c r="AI10" s="15">
        <v>162.6</v>
      </c>
      <c r="AJ10" s="15">
        <v>162</v>
      </c>
      <c r="AK10" s="44">
        <v>974.09999999999991</v>
      </c>
      <c r="AL10" s="31">
        <v>166.2</v>
      </c>
      <c r="AM10" t="s">
        <v>1328</v>
      </c>
    </row>
    <row r="11" spans="1:39">
      <c r="A11">
        <v>2022</v>
      </c>
      <c r="B11" t="s">
        <v>62</v>
      </c>
      <c r="C11" s="113">
        <v>11573.41351840969</v>
      </c>
      <c r="D11" s="113">
        <v>86693</v>
      </c>
      <c r="F11" s="1" t="s">
        <v>104</v>
      </c>
      <c r="G11" s="16" t="s">
        <v>1031</v>
      </c>
      <c r="H11" s="16" t="s">
        <v>62</v>
      </c>
      <c r="I11" s="16">
        <v>149.5</v>
      </c>
      <c r="J11" s="16">
        <v>198.7</v>
      </c>
      <c r="K11" s="16">
        <v>178.8</v>
      </c>
      <c r="L11" s="16">
        <v>160.5</v>
      </c>
      <c r="M11" s="16">
        <v>184.7</v>
      </c>
      <c r="N11" s="16">
        <v>153.69999999999999</v>
      </c>
      <c r="O11" s="16">
        <v>174.3</v>
      </c>
      <c r="P11" s="16">
        <v>163.9</v>
      </c>
      <c r="Q11" s="16">
        <v>120</v>
      </c>
      <c r="R11" s="16">
        <v>172.1</v>
      </c>
      <c r="S11" s="16">
        <v>164.3</v>
      </c>
      <c r="T11" s="16">
        <v>177.3</v>
      </c>
      <c r="U11" s="16">
        <v>166.4</v>
      </c>
      <c r="V11" s="37">
        <v>1997.8</v>
      </c>
      <c r="W11" s="16">
        <v>192.2</v>
      </c>
      <c r="X11" s="16">
        <v>169.9</v>
      </c>
      <c r="Y11" s="16">
        <v>160.69999999999999</v>
      </c>
      <c r="Z11" s="16">
        <v>168.5</v>
      </c>
      <c r="AA11" s="41">
        <v>330.6</v>
      </c>
      <c r="AB11" s="16">
        <v>164.5</v>
      </c>
      <c r="AC11" s="16">
        <v>164.2</v>
      </c>
      <c r="AD11" s="16">
        <v>161.1</v>
      </c>
      <c r="AE11" s="16">
        <v>171.4</v>
      </c>
      <c r="AF11" s="16">
        <v>156.5</v>
      </c>
      <c r="AG11" s="16">
        <v>161.19999999999999</v>
      </c>
      <c r="AH11" s="16">
        <v>164.7</v>
      </c>
      <c r="AI11" s="16">
        <v>163</v>
      </c>
      <c r="AJ11" s="16">
        <v>162.69999999999999</v>
      </c>
      <c r="AK11" s="44">
        <v>977.90000000000009</v>
      </c>
      <c r="AL11" s="32">
        <v>165.7</v>
      </c>
      <c r="AM11" t="s">
        <v>1329</v>
      </c>
    </row>
    <row r="12" spans="1:39">
      <c r="A12">
        <v>2022</v>
      </c>
      <c r="B12" t="s">
        <v>116</v>
      </c>
      <c r="C12" s="113">
        <v>11618.667114456433</v>
      </c>
      <c r="D12" s="113">
        <v>87441</v>
      </c>
      <c r="F12" s="2" t="s">
        <v>104</v>
      </c>
      <c r="G12" s="15" t="s">
        <v>1031</v>
      </c>
      <c r="H12" s="15" t="s">
        <v>116</v>
      </c>
      <c r="I12" s="15">
        <v>150</v>
      </c>
      <c r="J12" s="15">
        <v>200.6</v>
      </c>
      <c r="K12" s="15">
        <v>175.8</v>
      </c>
      <c r="L12" s="15">
        <v>160.69999999999999</v>
      </c>
      <c r="M12" s="15">
        <v>184.9</v>
      </c>
      <c r="N12" s="15">
        <v>153.69999999999999</v>
      </c>
      <c r="O12" s="15">
        <v>169.7</v>
      </c>
      <c r="P12" s="15">
        <v>163.69999999999999</v>
      </c>
      <c r="Q12" s="15">
        <v>118.9</v>
      </c>
      <c r="R12" s="15">
        <v>174.3</v>
      </c>
      <c r="S12" s="15">
        <v>164.7</v>
      </c>
      <c r="T12" s="15">
        <v>178</v>
      </c>
      <c r="U12" s="15">
        <v>166.2</v>
      </c>
      <c r="V12" s="37">
        <v>1995.0000000000002</v>
      </c>
      <c r="W12" s="15">
        <v>192.8</v>
      </c>
      <c r="X12" s="15">
        <v>170.8</v>
      </c>
      <c r="Y12" s="15">
        <v>162.4</v>
      </c>
      <c r="Z12" s="15">
        <v>169.6</v>
      </c>
      <c r="AA12" s="41">
        <v>333.20000000000005</v>
      </c>
      <c r="AB12" s="15">
        <v>165.5</v>
      </c>
      <c r="AC12" s="15">
        <v>165.7</v>
      </c>
      <c r="AD12" s="15">
        <v>161.80000000000001</v>
      </c>
      <c r="AE12" s="15">
        <v>172.2</v>
      </c>
      <c r="AF12" s="15">
        <v>156.9</v>
      </c>
      <c r="AG12" s="15">
        <v>162.1</v>
      </c>
      <c r="AH12" s="15">
        <v>165.4</v>
      </c>
      <c r="AI12" s="15">
        <v>164.4</v>
      </c>
      <c r="AJ12" s="15">
        <v>163.5</v>
      </c>
      <c r="AK12" s="44">
        <v>982.8</v>
      </c>
      <c r="AL12" s="31">
        <v>166.1</v>
      </c>
      <c r="AM12" t="s">
        <v>1330</v>
      </c>
    </row>
    <row r="13" spans="1:39">
      <c r="A13">
        <v>2022</v>
      </c>
      <c r="B13" t="s">
        <v>138</v>
      </c>
      <c r="C13" s="113">
        <v>14873.640267261206</v>
      </c>
      <c r="D13" s="113">
        <v>113229</v>
      </c>
      <c r="F13" s="1" t="s">
        <v>104</v>
      </c>
      <c r="G13" s="16" t="s">
        <v>1031</v>
      </c>
      <c r="H13" s="16" t="s">
        <v>138</v>
      </c>
      <c r="I13" s="16">
        <v>151.30000000000001</v>
      </c>
      <c r="J13" s="16">
        <v>210.7</v>
      </c>
      <c r="K13" s="16">
        <v>167.8</v>
      </c>
      <c r="L13" s="16">
        <v>162.19999999999999</v>
      </c>
      <c r="M13" s="16">
        <v>194.6</v>
      </c>
      <c r="N13" s="16">
        <v>157.6</v>
      </c>
      <c r="O13" s="16">
        <v>166.9</v>
      </c>
      <c r="P13" s="16">
        <v>163.9</v>
      </c>
      <c r="Q13" s="16">
        <v>118.8</v>
      </c>
      <c r="R13" s="16">
        <v>177.4</v>
      </c>
      <c r="S13" s="16">
        <v>165.3</v>
      </c>
      <c r="T13" s="16">
        <v>179.3</v>
      </c>
      <c r="U13" s="16">
        <v>168.4</v>
      </c>
      <c r="V13" s="37">
        <v>2015.8000000000002</v>
      </c>
      <c r="W13" s="16">
        <v>193.7</v>
      </c>
      <c r="X13" s="16">
        <v>172.1</v>
      </c>
      <c r="Y13" s="16">
        <v>164.6</v>
      </c>
      <c r="Z13" s="16">
        <v>171.1</v>
      </c>
      <c r="AA13" s="41">
        <v>336.7</v>
      </c>
      <c r="AB13" s="16">
        <v>165.3</v>
      </c>
      <c r="AC13" s="16">
        <v>167.2</v>
      </c>
      <c r="AD13" s="16">
        <v>162.80000000000001</v>
      </c>
      <c r="AE13" s="16">
        <v>173</v>
      </c>
      <c r="AF13" s="16">
        <v>157.9</v>
      </c>
      <c r="AG13" s="16">
        <v>163.30000000000001</v>
      </c>
      <c r="AH13" s="16">
        <v>166</v>
      </c>
      <c r="AI13" s="16">
        <v>167.2</v>
      </c>
      <c r="AJ13" s="16">
        <v>164.6</v>
      </c>
      <c r="AK13" s="44">
        <v>990.2</v>
      </c>
      <c r="AL13" s="32">
        <v>167.7</v>
      </c>
      <c r="AM13" t="s">
        <v>1314</v>
      </c>
    </row>
    <row r="14" spans="1:39">
      <c r="A14">
        <v>2022</v>
      </c>
      <c r="B14" t="s">
        <v>154</v>
      </c>
      <c r="C14" s="113">
        <v>16814.63885159072</v>
      </c>
      <c r="D14" s="113">
        <v>128800</v>
      </c>
      <c r="F14" s="2" t="s">
        <v>104</v>
      </c>
      <c r="G14" s="15" t="s">
        <v>1031</v>
      </c>
      <c r="H14" s="15" t="s">
        <v>154</v>
      </c>
      <c r="I14" s="15">
        <v>152.9</v>
      </c>
      <c r="J14" s="15">
        <v>211.8</v>
      </c>
      <c r="K14" s="15">
        <v>164.5</v>
      </c>
      <c r="L14" s="15">
        <v>163.9</v>
      </c>
      <c r="M14" s="15">
        <v>199.5</v>
      </c>
      <c r="N14" s="15">
        <v>172.6</v>
      </c>
      <c r="O14" s="15">
        <v>166.2</v>
      </c>
      <c r="P14" s="15">
        <v>164.7</v>
      </c>
      <c r="Q14" s="15">
        <v>119</v>
      </c>
      <c r="R14" s="15">
        <v>181.3</v>
      </c>
      <c r="S14" s="15">
        <v>166.2</v>
      </c>
      <c r="T14" s="15">
        <v>180.9</v>
      </c>
      <c r="U14" s="15">
        <v>170.8</v>
      </c>
      <c r="V14" s="37">
        <v>2043.5000000000002</v>
      </c>
      <c r="W14" s="15">
        <v>193.9</v>
      </c>
      <c r="X14" s="15">
        <v>173.9</v>
      </c>
      <c r="Y14" s="15">
        <v>166.5</v>
      </c>
      <c r="Z14" s="15">
        <v>172.8</v>
      </c>
      <c r="AA14" s="41">
        <v>340.4</v>
      </c>
      <c r="AB14" s="15">
        <v>167</v>
      </c>
      <c r="AC14" s="15">
        <v>172.2</v>
      </c>
      <c r="AD14" s="15">
        <v>164</v>
      </c>
      <c r="AE14" s="15">
        <v>174</v>
      </c>
      <c r="AF14" s="15">
        <v>162.6</v>
      </c>
      <c r="AG14" s="15">
        <v>164.4</v>
      </c>
      <c r="AH14" s="15">
        <v>166.9</v>
      </c>
      <c r="AI14" s="15">
        <v>168.8</v>
      </c>
      <c r="AJ14" s="15">
        <v>166.8</v>
      </c>
      <c r="AK14" s="44">
        <v>1000.7</v>
      </c>
      <c r="AL14" s="31">
        <v>170.1</v>
      </c>
      <c r="AM14" t="s">
        <v>1331</v>
      </c>
    </row>
    <row r="15" spans="1:39">
      <c r="A15">
        <v>2022</v>
      </c>
      <c r="B15" t="s">
        <v>167</v>
      </c>
      <c r="C15" s="113">
        <v>15468.77842943227</v>
      </c>
      <c r="D15" s="113">
        <v>119634</v>
      </c>
      <c r="F15" s="1" t="s">
        <v>104</v>
      </c>
      <c r="G15" s="16" t="s">
        <v>1031</v>
      </c>
      <c r="H15" s="16" t="s">
        <v>167</v>
      </c>
      <c r="I15" s="16">
        <v>154.1</v>
      </c>
      <c r="J15" s="16">
        <v>217</v>
      </c>
      <c r="K15" s="16">
        <v>162.4</v>
      </c>
      <c r="L15" s="16">
        <v>164.9</v>
      </c>
      <c r="M15" s="16">
        <v>202.4</v>
      </c>
      <c r="N15" s="16">
        <v>171</v>
      </c>
      <c r="O15" s="16">
        <v>174.9</v>
      </c>
      <c r="P15" s="16">
        <v>164.7</v>
      </c>
      <c r="Q15" s="16">
        <v>119.7</v>
      </c>
      <c r="R15" s="16">
        <v>184.9</v>
      </c>
      <c r="S15" s="16">
        <v>167.1</v>
      </c>
      <c r="T15" s="16">
        <v>182.5</v>
      </c>
      <c r="U15" s="16">
        <v>173.3</v>
      </c>
      <c r="V15" s="37">
        <v>2065.6000000000004</v>
      </c>
      <c r="W15" s="16">
        <v>194.1</v>
      </c>
      <c r="X15" s="16">
        <v>175.6</v>
      </c>
      <c r="Y15" s="16">
        <v>168.4</v>
      </c>
      <c r="Z15" s="16">
        <v>174.6</v>
      </c>
      <c r="AA15" s="41">
        <v>344</v>
      </c>
      <c r="AB15" s="16">
        <v>167.5</v>
      </c>
      <c r="AC15" s="16">
        <v>174.6</v>
      </c>
      <c r="AD15" s="16">
        <v>165.2</v>
      </c>
      <c r="AE15" s="16">
        <v>174.8</v>
      </c>
      <c r="AF15" s="16">
        <v>163</v>
      </c>
      <c r="AG15" s="16">
        <v>165.1</v>
      </c>
      <c r="AH15" s="16">
        <v>167.9</v>
      </c>
      <c r="AI15" s="16">
        <v>168.4</v>
      </c>
      <c r="AJ15" s="16">
        <v>167.5</v>
      </c>
      <c r="AK15" s="44">
        <v>1004.4</v>
      </c>
      <c r="AL15" s="32">
        <v>171.7</v>
      </c>
      <c r="AM15" t="s">
        <v>1280</v>
      </c>
    </row>
    <row r="16" spans="1:39">
      <c r="A16">
        <v>2022</v>
      </c>
      <c r="B16" t="s">
        <v>177</v>
      </c>
      <c r="C16" s="113">
        <v>15596.965701493482</v>
      </c>
      <c r="D16" s="113">
        <v>121898</v>
      </c>
      <c r="F16" s="2" t="s">
        <v>104</v>
      </c>
      <c r="G16" s="15" t="s">
        <v>1031</v>
      </c>
      <c r="H16" s="15" t="s">
        <v>177</v>
      </c>
      <c r="I16" s="15">
        <v>155</v>
      </c>
      <c r="J16" s="15">
        <v>219.4</v>
      </c>
      <c r="K16" s="15">
        <v>170.8</v>
      </c>
      <c r="L16" s="15">
        <v>165.8</v>
      </c>
      <c r="M16" s="15">
        <v>200.9</v>
      </c>
      <c r="N16" s="15">
        <v>169.7</v>
      </c>
      <c r="O16" s="15">
        <v>182.3</v>
      </c>
      <c r="P16" s="15">
        <v>164.3</v>
      </c>
      <c r="Q16" s="15">
        <v>119.9</v>
      </c>
      <c r="R16" s="15">
        <v>187.1</v>
      </c>
      <c r="S16" s="15">
        <v>167.9</v>
      </c>
      <c r="T16" s="15">
        <v>183.9</v>
      </c>
      <c r="U16" s="15">
        <v>174.9</v>
      </c>
      <c r="V16" s="37">
        <v>2087</v>
      </c>
      <c r="W16" s="15">
        <v>194.3</v>
      </c>
      <c r="X16" s="15">
        <v>177.1</v>
      </c>
      <c r="Y16" s="15">
        <v>169.9</v>
      </c>
      <c r="Z16" s="15">
        <v>176</v>
      </c>
      <c r="AA16" s="41">
        <v>347</v>
      </c>
      <c r="AB16" s="15">
        <v>166.8</v>
      </c>
      <c r="AC16" s="15">
        <v>176</v>
      </c>
      <c r="AD16" s="15">
        <v>166.4</v>
      </c>
      <c r="AE16" s="15">
        <v>175.4</v>
      </c>
      <c r="AF16" s="15">
        <v>161.1</v>
      </c>
      <c r="AG16" s="15">
        <v>165.8</v>
      </c>
      <c r="AH16" s="15">
        <v>169</v>
      </c>
      <c r="AI16" s="15">
        <v>169.4</v>
      </c>
      <c r="AJ16" s="15">
        <v>167.5</v>
      </c>
      <c r="AK16" s="44">
        <v>1007.1</v>
      </c>
      <c r="AL16" s="31">
        <v>172.6</v>
      </c>
      <c r="AM16" t="s">
        <v>1281</v>
      </c>
    </row>
    <row r="17" spans="1:39">
      <c r="A17">
        <v>2022</v>
      </c>
      <c r="B17" t="s">
        <v>194</v>
      </c>
      <c r="C17" s="113">
        <v>16264.642870403179</v>
      </c>
      <c r="D17" s="113">
        <v>128755</v>
      </c>
      <c r="F17" s="1" t="s">
        <v>104</v>
      </c>
      <c r="G17" s="16" t="s">
        <v>1031</v>
      </c>
      <c r="H17" s="16" t="s">
        <v>194</v>
      </c>
      <c r="I17" s="16">
        <v>156.5</v>
      </c>
      <c r="J17" s="16">
        <v>213</v>
      </c>
      <c r="K17" s="16">
        <v>175.2</v>
      </c>
      <c r="L17" s="16">
        <v>166.6</v>
      </c>
      <c r="M17" s="16">
        <v>195.8</v>
      </c>
      <c r="N17" s="16">
        <v>174.2</v>
      </c>
      <c r="O17" s="16">
        <v>182.1</v>
      </c>
      <c r="P17" s="16">
        <v>164.3</v>
      </c>
      <c r="Q17" s="16">
        <v>120</v>
      </c>
      <c r="R17" s="16">
        <v>190</v>
      </c>
      <c r="S17" s="16">
        <v>168.4</v>
      </c>
      <c r="T17" s="16">
        <v>185.2</v>
      </c>
      <c r="U17" s="16">
        <v>175</v>
      </c>
      <c r="V17" s="37">
        <v>2091.3000000000002</v>
      </c>
      <c r="W17" s="16">
        <v>194.6</v>
      </c>
      <c r="X17" s="16">
        <v>178.3</v>
      </c>
      <c r="Y17" s="16">
        <v>171.3</v>
      </c>
      <c r="Z17" s="16">
        <v>177.3</v>
      </c>
      <c r="AA17" s="41">
        <v>349.6</v>
      </c>
      <c r="AB17" s="16">
        <v>167.8</v>
      </c>
      <c r="AC17" s="16">
        <v>179.6</v>
      </c>
      <c r="AD17" s="16">
        <v>167.4</v>
      </c>
      <c r="AE17" s="16">
        <v>176.1</v>
      </c>
      <c r="AF17" s="16">
        <v>161.6</v>
      </c>
      <c r="AG17" s="16">
        <v>166.3</v>
      </c>
      <c r="AH17" s="16">
        <v>171.4</v>
      </c>
      <c r="AI17" s="16">
        <v>169.7</v>
      </c>
      <c r="AJ17" s="16">
        <v>168.4</v>
      </c>
      <c r="AK17" s="44">
        <v>1012.5</v>
      </c>
      <c r="AL17" s="32">
        <v>173.4</v>
      </c>
      <c r="AM17" t="s">
        <v>1282</v>
      </c>
    </row>
    <row r="18" spans="1:39">
      <c r="A18">
        <v>2022</v>
      </c>
      <c r="B18" t="s">
        <v>213</v>
      </c>
      <c r="C18" s="113">
        <v>13107.363864410439</v>
      </c>
      <c r="D18" s="113">
        <v>104567</v>
      </c>
      <c r="F18" s="2" t="s">
        <v>104</v>
      </c>
      <c r="G18" s="15" t="s">
        <v>1031</v>
      </c>
      <c r="H18" s="15" t="s">
        <v>213</v>
      </c>
      <c r="I18" s="15">
        <v>160.30000000000001</v>
      </c>
      <c r="J18" s="15">
        <v>206.5</v>
      </c>
      <c r="K18" s="15">
        <v>169.2</v>
      </c>
      <c r="L18" s="15">
        <v>168.1</v>
      </c>
      <c r="M18" s="15">
        <v>192.4</v>
      </c>
      <c r="N18" s="15">
        <v>172.9</v>
      </c>
      <c r="O18" s="15">
        <v>186.7</v>
      </c>
      <c r="P18" s="15">
        <v>167.2</v>
      </c>
      <c r="Q18" s="15">
        <v>120.9</v>
      </c>
      <c r="R18" s="15">
        <v>193.6</v>
      </c>
      <c r="S18" s="15">
        <v>168.8</v>
      </c>
      <c r="T18" s="15">
        <v>186.3</v>
      </c>
      <c r="U18" s="15">
        <v>176.3</v>
      </c>
      <c r="V18" s="37">
        <v>2092.9</v>
      </c>
      <c r="W18" s="15">
        <v>195</v>
      </c>
      <c r="X18" s="15">
        <v>179.5</v>
      </c>
      <c r="Y18" s="15">
        <v>172.7</v>
      </c>
      <c r="Z18" s="15">
        <v>178.5</v>
      </c>
      <c r="AA18" s="41">
        <v>352.2</v>
      </c>
      <c r="AB18" s="15">
        <v>169</v>
      </c>
      <c r="AC18" s="15">
        <v>178.8</v>
      </c>
      <c r="AD18" s="15">
        <v>168.5</v>
      </c>
      <c r="AE18" s="15">
        <v>176.8</v>
      </c>
      <c r="AF18" s="15">
        <v>161.9</v>
      </c>
      <c r="AG18" s="15">
        <v>166.9</v>
      </c>
      <c r="AH18" s="15">
        <v>172.3</v>
      </c>
      <c r="AI18" s="15">
        <v>171.2</v>
      </c>
      <c r="AJ18" s="15">
        <v>169.1</v>
      </c>
      <c r="AK18" s="44">
        <v>1017.6000000000001</v>
      </c>
      <c r="AL18" s="31">
        <v>174.3</v>
      </c>
      <c r="AM18" t="s">
        <v>1283</v>
      </c>
    </row>
    <row r="19" spans="1:39">
      <c r="A19">
        <v>2022</v>
      </c>
      <c r="B19" t="s">
        <v>228</v>
      </c>
      <c r="C19" s="113">
        <v>11827.3068625909</v>
      </c>
      <c r="D19" s="113">
        <v>95158</v>
      </c>
      <c r="F19" s="1" t="s">
        <v>104</v>
      </c>
      <c r="G19" s="16" t="s">
        <v>1031</v>
      </c>
      <c r="H19" s="16" t="s">
        <v>228</v>
      </c>
      <c r="I19" s="16">
        <v>163.5</v>
      </c>
      <c r="J19" s="16">
        <v>209.2</v>
      </c>
      <c r="K19" s="16">
        <v>169.7</v>
      </c>
      <c r="L19" s="16">
        <v>169.7</v>
      </c>
      <c r="M19" s="16">
        <v>188.7</v>
      </c>
      <c r="N19" s="16">
        <v>165.7</v>
      </c>
      <c r="O19" s="16">
        <v>191.8</v>
      </c>
      <c r="P19" s="16">
        <v>169.1</v>
      </c>
      <c r="Q19" s="16">
        <v>121.6</v>
      </c>
      <c r="R19" s="16">
        <v>197.3</v>
      </c>
      <c r="S19" s="16">
        <v>169.4</v>
      </c>
      <c r="T19" s="16">
        <v>187.4</v>
      </c>
      <c r="U19" s="16">
        <v>177.8</v>
      </c>
      <c r="V19" s="37">
        <v>2103.1</v>
      </c>
      <c r="W19" s="16">
        <v>195.9</v>
      </c>
      <c r="X19" s="16">
        <v>180.9</v>
      </c>
      <c r="Y19" s="16">
        <v>174.3</v>
      </c>
      <c r="Z19" s="16">
        <v>179.9</v>
      </c>
      <c r="AA19" s="41">
        <v>355.20000000000005</v>
      </c>
      <c r="AB19" s="16">
        <v>169.5</v>
      </c>
      <c r="AC19" s="16">
        <v>179.5</v>
      </c>
      <c r="AD19" s="16">
        <v>169.5</v>
      </c>
      <c r="AE19" s="16">
        <v>177.8</v>
      </c>
      <c r="AF19" s="16">
        <v>162.30000000000001</v>
      </c>
      <c r="AG19" s="16">
        <v>167.6</v>
      </c>
      <c r="AH19" s="16">
        <v>173.1</v>
      </c>
      <c r="AI19" s="16">
        <v>170.9</v>
      </c>
      <c r="AJ19" s="16">
        <v>169.7</v>
      </c>
      <c r="AK19" s="44">
        <v>1021.2</v>
      </c>
      <c r="AL19" s="32">
        <v>175.3</v>
      </c>
      <c r="AM19" t="s">
        <v>1284</v>
      </c>
    </row>
    <row r="20" spans="1:39">
      <c r="A20">
        <v>2022</v>
      </c>
      <c r="B20" t="s">
        <v>238</v>
      </c>
      <c r="C20" s="113">
        <v>12086.554987723201</v>
      </c>
      <c r="D20" s="113">
        <v>99194</v>
      </c>
      <c r="F20" s="2" t="s">
        <v>104</v>
      </c>
      <c r="G20" s="15" t="s">
        <v>1031</v>
      </c>
      <c r="H20" s="15" t="s">
        <v>238</v>
      </c>
      <c r="I20" s="15">
        <v>165.2</v>
      </c>
      <c r="J20" s="15">
        <v>210.9</v>
      </c>
      <c r="K20" s="15">
        <v>170.9</v>
      </c>
      <c r="L20" s="15">
        <v>170.9</v>
      </c>
      <c r="M20" s="15">
        <v>186.5</v>
      </c>
      <c r="N20" s="15">
        <v>163.80000000000001</v>
      </c>
      <c r="O20" s="15">
        <v>199.7</v>
      </c>
      <c r="P20" s="15">
        <v>169.8</v>
      </c>
      <c r="Q20" s="15">
        <v>121.9</v>
      </c>
      <c r="R20" s="15">
        <v>199.9</v>
      </c>
      <c r="S20" s="15">
        <v>169.9</v>
      </c>
      <c r="T20" s="15">
        <v>188.3</v>
      </c>
      <c r="U20" s="15">
        <v>179.6</v>
      </c>
      <c r="V20" s="37">
        <v>2117.7000000000003</v>
      </c>
      <c r="W20" s="15">
        <v>196.3</v>
      </c>
      <c r="X20" s="15">
        <v>181.9</v>
      </c>
      <c r="Y20" s="15">
        <v>175.3</v>
      </c>
      <c r="Z20" s="15">
        <v>181</v>
      </c>
      <c r="AA20" s="41">
        <v>357.20000000000005</v>
      </c>
      <c r="AB20" s="15">
        <v>171.2</v>
      </c>
      <c r="AC20" s="15">
        <v>180.5</v>
      </c>
      <c r="AD20" s="15">
        <v>170.4</v>
      </c>
      <c r="AE20" s="15">
        <v>178.7</v>
      </c>
      <c r="AF20" s="15">
        <v>162.9</v>
      </c>
      <c r="AG20" s="15">
        <v>168.2</v>
      </c>
      <c r="AH20" s="15">
        <v>173.4</v>
      </c>
      <c r="AI20" s="15">
        <v>172.1</v>
      </c>
      <c r="AJ20" s="15">
        <v>170.5</v>
      </c>
      <c r="AK20" s="44">
        <v>1025.7</v>
      </c>
      <c r="AL20" s="31">
        <v>176.7</v>
      </c>
      <c r="AM20" t="s">
        <v>1285</v>
      </c>
    </row>
    <row r="21" spans="1:39">
      <c r="A21">
        <v>2022</v>
      </c>
      <c r="B21" t="s">
        <v>264</v>
      </c>
      <c r="C21" s="113">
        <v>12252.886624445022</v>
      </c>
      <c r="D21" s="113">
        <v>100259</v>
      </c>
      <c r="F21" s="1" t="s">
        <v>104</v>
      </c>
      <c r="G21" s="16" t="s">
        <v>1031</v>
      </c>
      <c r="H21" s="16" t="s">
        <v>264</v>
      </c>
      <c r="I21" s="16">
        <v>167.4</v>
      </c>
      <c r="J21" s="16">
        <v>209.4</v>
      </c>
      <c r="K21" s="16">
        <v>181.4</v>
      </c>
      <c r="L21" s="16">
        <v>172.3</v>
      </c>
      <c r="M21" s="16">
        <v>188.9</v>
      </c>
      <c r="N21" s="16">
        <v>160.69999999999999</v>
      </c>
      <c r="O21" s="16">
        <v>183.1</v>
      </c>
      <c r="P21" s="16">
        <v>170.5</v>
      </c>
      <c r="Q21" s="16">
        <v>122.1</v>
      </c>
      <c r="R21" s="16">
        <v>202.8</v>
      </c>
      <c r="S21" s="16">
        <v>170.4</v>
      </c>
      <c r="T21" s="16">
        <v>189.5</v>
      </c>
      <c r="U21" s="16">
        <v>178.3</v>
      </c>
      <c r="V21" s="37">
        <v>2118.5</v>
      </c>
      <c r="W21" s="16">
        <v>196.9</v>
      </c>
      <c r="X21" s="16">
        <v>183.1</v>
      </c>
      <c r="Y21" s="16">
        <v>176.2</v>
      </c>
      <c r="Z21" s="16">
        <v>182.1</v>
      </c>
      <c r="AA21" s="41">
        <v>359.29999999999995</v>
      </c>
      <c r="AB21" s="16">
        <v>171.8</v>
      </c>
      <c r="AC21" s="16">
        <v>181.3</v>
      </c>
      <c r="AD21" s="16">
        <v>171.4</v>
      </c>
      <c r="AE21" s="16">
        <v>179.8</v>
      </c>
      <c r="AF21" s="16">
        <v>163</v>
      </c>
      <c r="AG21" s="16">
        <v>168.5</v>
      </c>
      <c r="AH21" s="16">
        <v>173.7</v>
      </c>
      <c r="AI21" s="16">
        <v>173.6</v>
      </c>
      <c r="AJ21" s="16">
        <v>171.1</v>
      </c>
      <c r="AK21" s="44">
        <v>1030</v>
      </c>
      <c r="AL21" s="32">
        <v>176.5</v>
      </c>
      <c r="AM21" t="s">
        <v>1286</v>
      </c>
    </row>
    <row r="22" spans="1:39">
      <c r="A22">
        <v>2022</v>
      </c>
      <c r="B22" t="s">
        <v>273</v>
      </c>
      <c r="C22" s="113">
        <v>11445.029806847097</v>
      </c>
      <c r="D22" s="113">
        <v>94253</v>
      </c>
      <c r="F22" s="2" t="s">
        <v>104</v>
      </c>
      <c r="G22" s="15" t="s">
        <v>1031</v>
      </c>
      <c r="H22" s="15" t="s">
        <v>273</v>
      </c>
      <c r="I22" s="15">
        <v>169.2</v>
      </c>
      <c r="J22" s="15">
        <v>209</v>
      </c>
      <c r="K22" s="15">
        <v>190.2</v>
      </c>
      <c r="L22" s="15">
        <v>173.6</v>
      </c>
      <c r="M22" s="15">
        <v>188.5</v>
      </c>
      <c r="N22" s="15">
        <v>158</v>
      </c>
      <c r="O22" s="15">
        <v>159.9</v>
      </c>
      <c r="P22" s="15">
        <v>170.8</v>
      </c>
      <c r="Q22" s="15">
        <v>121.8</v>
      </c>
      <c r="R22" s="15">
        <v>205.2</v>
      </c>
      <c r="S22" s="15">
        <v>171</v>
      </c>
      <c r="T22" s="15">
        <v>190.3</v>
      </c>
      <c r="U22" s="15">
        <v>175.9</v>
      </c>
      <c r="V22" s="37">
        <v>2107.5</v>
      </c>
      <c r="W22" s="15">
        <v>197.3</v>
      </c>
      <c r="X22" s="15">
        <v>184</v>
      </c>
      <c r="Y22" s="15">
        <v>177</v>
      </c>
      <c r="Z22" s="15">
        <v>183</v>
      </c>
      <c r="AA22" s="41">
        <v>361</v>
      </c>
      <c r="AB22" s="15">
        <v>170.7</v>
      </c>
      <c r="AC22" s="15">
        <v>182</v>
      </c>
      <c r="AD22" s="15">
        <v>172.1</v>
      </c>
      <c r="AE22" s="15">
        <v>181.1</v>
      </c>
      <c r="AF22" s="15">
        <v>163.4</v>
      </c>
      <c r="AG22" s="15">
        <v>168.9</v>
      </c>
      <c r="AH22" s="15">
        <v>174.1</v>
      </c>
      <c r="AI22" s="15">
        <v>175.8</v>
      </c>
      <c r="AJ22" s="15">
        <v>172</v>
      </c>
      <c r="AK22" s="44">
        <v>1035.4000000000001</v>
      </c>
      <c r="AL22" s="31">
        <v>175.7</v>
      </c>
      <c r="AM22" t="s">
        <v>1287</v>
      </c>
    </row>
    <row r="23" spans="1:39">
      <c r="A23">
        <v>2023</v>
      </c>
      <c r="B23" t="s">
        <v>62</v>
      </c>
      <c r="C23" s="113">
        <v>11350.712839064225</v>
      </c>
      <c r="D23" s="113">
        <v>92442</v>
      </c>
      <c r="F23" s="1" t="s">
        <v>104</v>
      </c>
      <c r="G23" s="16" t="s">
        <v>1161</v>
      </c>
      <c r="H23" s="16" t="s">
        <v>62</v>
      </c>
      <c r="I23" s="16">
        <v>173.8</v>
      </c>
      <c r="J23" s="16">
        <v>210.7</v>
      </c>
      <c r="K23" s="16">
        <v>194.5</v>
      </c>
      <c r="L23" s="16">
        <v>174.6</v>
      </c>
      <c r="M23" s="16">
        <v>187.2</v>
      </c>
      <c r="N23" s="16">
        <v>158.30000000000001</v>
      </c>
      <c r="O23" s="16">
        <v>153.9</v>
      </c>
      <c r="P23" s="16">
        <v>170.9</v>
      </c>
      <c r="Q23" s="16">
        <v>121.1</v>
      </c>
      <c r="R23" s="16">
        <v>208.4</v>
      </c>
      <c r="S23" s="16">
        <v>171.4</v>
      </c>
      <c r="T23" s="16">
        <v>191.2</v>
      </c>
      <c r="U23" s="16">
        <v>176.7</v>
      </c>
      <c r="V23" s="37">
        <v>2116</v>
      </c>
      <c r="W23" s="16">
        <v>198.2</v>
      </c>
      <c r="X23" s="16">
        <v>184.9</v>
      </c>
      <c r="Y23" s="16">
        <v>177.6</v>
      </c>
      <c r="Z23" s="16">
        <v>183.8</v>
      </c>
      <c r="AA23" s="41">
        <v>362.5</v>
      </c>
      <c r="AB23" s="16">
        <v>172.1</v>
      </c>
      <c r="AC23" s="16">
        <v>182</v>
      </c>
      <c r="AD23" s="16">
        <v>172.9</v>
      </c>
      <c r="AE23" s="16">
        <v>182.3</v>
      </c>
      <c r="AF23" s="16">
        <v>163.6</v>
      </c>
      <c r="AG23" s="16">
        <v>169.5</v>
      </c>
      <c r="AH23" s="16">
        <v>174.3</v>
      </c>
      <c r="AI23" s="16">
        <v>178.6</v>
      </c>
      <c r="AJ23" s="16">
        <v>172.8</v>
      </c>
      <c r="AK23" s="44">
        <v>1041.2</v>
      </c>
      <c r="AL23" s="32">
        <v>176.5</v>
      </c>
      <c r="AM23" t="s">
        <v>1288</v>
      </c>
    </row>
    <row r="24" spans="1:39">
      <c r="A24">
        <v>2023</v>
      </c>
      <c r="B24" t="s">
        <v>116</v>
      </c>
      <c r="C24" s="113">
        <v>10421.176769331698</v>
      </c>
      <c r="D24" s="113">
        <v>85798</v>
      </c>
      <c r="F24" s="2" t="s">
        <v>104</v>
      </c>
      <c r="G24" s="15" t="s">
        <v>1161</v>
      </c>
      <c r="H24" s="15" t="s">
        <v>116</v>
      </c>
      <c r="I24" s="15">
        <v>174.4</v>
      </c>
      <c r="J24" s="15">
        <v>207.7</v>
      </c>
      <c r="K24" s="15">
        <v>175.2</v>
      </c>
      <c r="L24" s="15">
        <v>177.3</v>
      </c>
      <c r="M24" s="15">
        <v>179.3</v>
      </c>
      <c r="N24" s="15">
        <v>169.5</v>
      </c>
      <c r="O24" s="15">
        <v>152.69999999999999</v>
      </c>
      <c r="P24" s="15">
        <v>171</v>
      </c>
      <c r="Q24" s="15">
        <v>120</v>
      </c>
      <c r="R24" s="15">
        <v>209.7</v>
      </c>
      <c r="S24" s="15">
        <v>172.3</v>
      </c>
      <c r="T24" s="15">
        <v>193</v>
      </c>
      <c r="U24" s="15">
        <v>177</v>
      </c>
      <c r="V24" s="37">
        <v>2102.1</v>
      </c>
      <c r="W24" s="15">
        <v>199.5</v>
      </c>
      <c r="X24" s="15">
        <v>186.2</v>
      </c>
      <c r="Y24" s="15">
        <v>178.7</v>
      </c>
      <c r="Z24" s="15">
        <v>185.1</v>
      </c>
      <c r="AA24" s="41">
        <v>364.9</v>
      </c>
      <c r="AB24" s="15">
        <v>173.5</v>
      </c>
      <c r="AC24" s="15">
        <v>182.1</v>
      </c>
      <c r="AD24" s="15">
        <v>174.2</v>
      </c>
      <c r="AE24" s="15">
        <v>184.4</v>
      </c>
      <c r="AF24" s="15">
        <v>164.2</v>
      </c>
      <c r="AG24" s="15">
        <v>170.3</v>
      </c>
      <c r="AH24" s="15">
        <v>175</v>
      </c>
      <c r="AI24" s="15">
        <v>181</v>
      </c>
      <c r="AJ24" s="15">
        <v>174.1</v>
      </c>
      <c r="AK24" s="44">
        <v>1049.0999999999999</v>
      </c>
      <c r="AL24" s="31">
        <v>177.2</v>
      </c>
      <c r="AM24" t="s">
        <v>1289</v>
      </c>
    </row>
    <row r="25" spans="1:39">
      <c r="A25">
        <v>2023</v>
      </c>
      <c r="B25" t="s">
        <v>138</v>
      </c>
      <c r="C25" s="113">
        <v>10894.966503463778</v>
      </c>
      <c r="D25" s="113">
        <v>89613</v>
      </c>
      <c r="F25" s="1" t="s">
        <v>104</v>
      </c>
      <c r="G25" s="16" t="s">
        <v>1161</v>
      </c>
      <c r="H25" s="16" t="s">
        <v>138</v>
      </c>
      <c r="I25" s="16">
        <v>174.4</v>
      </c>
      <c r="J25" s="16">
        <v>207.7</v>
      </c>
      <c r="K25" s="16">
        <v>175.2</v>
      </c>
      <c r="L25" s="16">
        <v>177.3</v>
      </c>
      <c r="M25" s="16">
        <v>179.2</v>
      </c>
      <c r="N25" s="16">
        <v>169.5</v>
      </c>
      <c r="O25" s="16">
        <v>152.80000000000001</v>
      </c>
      <c r="P25" s="16">
        <v>171.1</v>
      </c>
      <c r="Q25" s="16">
        <v>120</v>
      </c>
      <c r="R25" s="16">
        <v>209.7</v>
      </c>
      <c r="S25" s="16">
        <v>172.3</v>
      </c>
      <c r="T25" s="16">
        <v>193</v>
      </c>
      <c r="U25" s="16">
        <v>177</v>
      </c>
      <c r="V25" s="37">
        <v>2102.1999999999998</v>
      </c>
      <c r="W25" s="16">
        <v>199.5</v>
      </c>
      <c r="X25" s="16">
        <v>186.1</v>
      </c>
      <c r="Y25" s="16">
        <v>178.7</v>
      </c>
      <c r="Z25" s="16">
        <v>185.1</v>
      </c>
      <c r="AA25" s="41">
        <v>364.79999999999995</v>
      </c>
      <c r="AB25" s="16">
        <v>173.5</v>
      </c>
      <c r="AC25" s="16">
        <v>181.9</v>
      </c>
      <c r="AD25" s="16">
        <v>174.2</v>
      </c>
      <c r="AE25" s="16">
        <v>184.4</v>
      </c>
      <c r="AF25" s="16">
        <v>164.2</v>
      </c>
      <c r="AG25" s="16">
        <v>170.3</v>
      </c>
      <c r="AH25" s="16">
        <v>175</v>
      </c>
      <c r="AI25" s="16">
        <v>181</v>
      </c>
      <c r="AJ25" s="16">
        <v>174.1</v>
      </c>
      <c r="AK25" s="44">
        <v>1049.0999999999999</v>
      </c>
      <c r="AL25" s="32">
        <v>177.2</v>
      </c>
      <c r="AM25" t="s">
        <v>1290</v>
      </c>
    </row>
    <row r="27" spans="1:39" ht="18.600000000000001" thickBot="1"/>
    <row r="28" spans="1:39">
      <c r="A28" s="126" t="s">
        <v>1351</v>
      </c>
      <c r="B28" s="127" t="s">
        <v>1349</v>
      </c>
      <c r="C28" s="128" t="s">
        <v>1350</v>
      </c>
    </row>
    <row r="29" spans="1:39">
      <c r="A29" s="11" t="s">
        <v>33</v>
      </c>
      <c r="B29" s="129">
        <v>0.24219965228519097</v>
      </c>
      <c r="C29" s="130">
        <v>0.38366095069419615</v>
      </c>
      <c r="F29">
        <f>CORREL($C$2:$C$25,I2:I25)</f>
        <v>0.24219965228519097</v>
      </c>
      <c r="G29">
        <f t="shared" ref="G29:AI29" si="0">CORREL($C$2:$C$25,J2:J25)</f>
        <v>0.73197607395743036</v>
      </c>
      <c r="H29">
        <f t="shared" si="0"/>
        <v>-0.30252194570265273</v>
      </c>
      <c r="I29">
        <f t="shared" si="0"/>
        <v>0.35806689854129903</v>
      </c>
      <c r="J29">
        <f t="shared" si="0"/>
        <v>0.80944610741733136</v>
      </c>
      <c r="K29">
        <f t="shared" si="0"/>
        <v>0.43866367765298386</v>
      </c>
      <c r="L29">
        <f t="shared" si="0"/>
        <v>0.38220311797030898</v>
      </c>
      <c r="M29">
        <f t="shared" si="0"/>
        <v>-1.4959399378480899E-2</v>
      </c>
      <c r="N29">
        <f t="shared" si="0"/>
        <v>0.39842661127095486</v>
      </c>
      <c r="O29">
        <f t="shared" si="0"/>
        <v>0.35267445765199096</v>
      </c>
      <c r="P29">
        <f t="shared" si="0"/>
        <v>0.50228550604822375</v>
      </c>
      <c r="Q29">
        <f t="shared" si="0"/>
        <v>0.46127559175727967</v>
      </c>
      <c r="R29">
        <f t="shared" si="0"/>
        <v>0.5483812472046371</v>
      </c>
      <c r="S29">
        <f t="shared" si="0"/>
        <v>0.5423689931571789</v>
      </c>
      <c r="T29">
        <f t="shared" si="0"/>
        <v>0.32306079962745321</v>
      </c>
      <c r="U29">
        <f t="shared" si="0"/>
        <v>0.50137080843604998</v>
      </c>
      <c r="V29">
        <f t="shared" si="0"/>
        <v>0.53526812496144938</v>
      </c>
      <c r="W29">
        <f t="shared" si="0"/>
        <v>0.50688472265877504</v>
      </c>
      <c r="X29">
        <f t="shared" si="0"/>
        <v>0.519636222297991</v>
      </c>
      <c r="Y29">
        <f t="shared" si="0"/>
        <v>0.42561158130555704</v>
      </c>
      <c r="Z29">
        <f t="shared" si="0"/>
        <v>0.53673715179962722</v>
      </c>
      <c r="AA29">
        <f t="shared" si="0"/>
        <v>0.48133880435113785</v>
      </c>
      <c r="AB29">
        <f t="shared" si="0"/>
        <v>0.43730331745431794</v>
      </c>
      <c r="AC29">
        <f t="shared" si="0"/>
        <v>0.65462408899538838</v>
      </c>
      <c r="AD29">
        <f t="shared" si="0"/>
        <v>0.57761706102680876</v>
      </c>
      <c r="AE29">
        <f t="shared" si="0"/>
        <v>0.4187220104591875</v>
      </c>
      <c r="AF29">
        <f t="shared" si="0"/>
        <v>0.43050675008127764</v>
      </c>
      <c r="AG29">
        <f t="shared" si="0"/>
        <v>0.51917353780181374</v>
      </c>
      <c r="AH29">
        <f t="shared" si="0"/>
        <v>0.50146184253221182</v>
      </c>
      <c r="AI29">
        <f t="shared" si="0"/>
        <v>0.53372280276354966</v>
      </c>
    </row>
    <row r="30" spans="1:39">
      <c r="A30" s="11" t="s">
        <v>34</v>
      </c>
      <c r="B30" s="129">
        <v>0.73197607395743036</v>
      </c>
      <c r="C30" s="130">
        <v>0.77688985208576888</v>
      </c>
      <c r="F30">
        <f>CORREL($D$2:$D$25,I2:I25)</f>
        <v>0.38366095069419615</v>
      </c>
      <c r="G30">
        <f t="shared" ref="G30:AI30" si="1">CORREL($D$2:$D$25,J2:J25)</f>
        <v>0.77688985208576888</v>
      </c>
      <c r="H30">
        <f t="shared" si="1"/>
        <v>-0.22999209803516488</v>
      </c>
      <c r="I30">
        <f t="shared" si="1"/>
        <v>0.49262018728084284</v>
      </c>
      <c r="J30">
        <f t="shared" si="1"/>
        <v>0.76921432308331628</v>
      </c>
      <c r="K30">
        <f t="shared" si="1"/>
        <v>0.4735809527112626</v>
      </c>
      <c r="L30">
        <f t="shared" si="1"/>
        <v>0.37988604533081849</v>
      </c>
      <c r="M30">
        <f t="shared" si="1"/>
        <v>0.12989672987286868</v>
      </c>
      <c r="N30">
        <f t="shared" si="1"/>
        <v>0.4572532765842115</v>
      </c>
      <c r="O30">
        <f t="shared" si="1"/>
        <v>0.49085655366575026</v>
      </c>
      <c r="P30">
        <f t="shared" si="1"/>
        <v>0.62035225220314205</v>
      </c>
      <c r="Q30">
        <f t="shared" si="1"/>
        <v>0.58818532547485636</v>
      </c>
      <c r="R30">
        <f t="shared" si="1"/>
        <v>0.66258790385956778</v>
      </c>
      <c r="S30">
        <f t="shared" si="1"/>
        <v>0.65821963279432372</v>
      </c>
      <c r="T30">
        <f t="shared" si="1"/>
        <v>0.45158949005075633</v>
      </c>
      <c r="U30">
        <f t="shared" si="1"/>
        <v>0.62398831168466473</v>
      </c>
      <c r="V30">
        <f t="shared" si="1"/>
        <v>0.65523458607282237</v>
      </c>
      <c r="W30">
        <f t="shared" si="1"/>
        <v>0.62914069487150548</v>
      </c>
      <c r="X30">
        <f t="shared" si="1"/>
        <v>0.64089542226240026</v>
      </c>
      <c r="Y30">
        <f t="shared" si="1"/>
        <v>0.55347777509285989</v>
      </c>
      <c r="Z30">
        <f t="shared" si="1"/>
        <v>0.659125392434595</v>
      </c>
      <c r="AA30">
        <f t="shared" si="1"/>
        <v>0.60468520005934345</v>
      </c>
      <c r="AB30">
        <f t="shared" si="1"/>
        <v>0.56022482588733835</v>
      </c>
      <c r="AC30">
        <f t="shared" si="1"/>
        <v>0.74967936525099721</v>
      </c>
      <c r="AD30">
        <f t="shared" si="1"/>
        <v>0.68895028237551004</v>
      </c>
      <c r="AE30">
        <f t="shared" si="1"/>
        <v>0.5519808318430971</v>
      </c>
      <c r="AF30">
        <f t="shared" si="1"/>
        <v>0.55335719637124781</v>
      </c>
      <c r="AG30">
        <f t="shared" si="1"/>
        <v>0.63708980768360279</v>
      </c>
      <c r="AH30">
        <f t="shared" si="1"/>
        <v>0.62169618721903608</v>
      </c>
      <c r="AI30">
        <f t="shared" si="1"/>
        <v>0.65311639716447722</v>
      </c>
    </row>
    <row r="31" spans="1:39">
      <c r="A31" s="11" t="s">
        <v>35</v>
      </c>
      <c r="B31" s="129">
        <v>-0.30252194570265273</v>
      </c>
      <c r="C31" s="130">
        <v>-0.22999209803516488</v>
      </c>
    </row>
    <row r="32" spans="1:39">
      <c r="A32" s="11" t="s">
        <v>36</v>
      </c>
      <c r="B32" s="129">
        <v>0.35806689854129903</v>
      </c>
      <c r="C32" s="130">
        <v>0.49262018728084284</v>
      </c>
    </row>
    <row r="33" spans="1:3">
      <c r="A33" s="11" t="s">
        <v>37</v>
      </c>
      <c r="B33" s="129">
        <v>0.80944610741733136</v>
      </c>
      <c r="C33" s="130">
        <v>0.76921432308331628</v>
      </c>
    </row>
    <row r="34" spans="1:3">
      <c r="A34" s="11" t="s">
        <v>38</v>
      </c>
      <c r="B34" s="129">
        <v>0.43866367765298386</v>
      </c>
      <c r="C34" s="130">
        <v>0.4735809527112626</v>
      </c>
    </row>
    <row r="35" spans="1:3">
      <c r="A35" s="11" t="s">
        <v>39</v>
      </c>
      <c r="B35" s="129">
        <v>0.38220311797030898</v>
      </c>
      <c r="C35" s="130">
        <v>0.37988604533081849</v>
      </c>
    </row>
    <row r="36" spans="1:3">
      <c r="A36" s="11" t="s">
        <v>40</v>
      </c>
      <c r="B36" s="129">
        <v>-1.4959399378480899E-2</v>
      </c>
      <c r="C36" s="130">
        <v>0.12989672987286868</v>
      </c>
    </row>
    <row r="37" spans="1:3">
      <c r="A37" s="11" t="s">
        <v>41</v>
      </c>
      <c r="B37" s="129">
        <v>0.39842661127095486</v>
      </c>
      <c r="C37" s="130">
        <v>0.4572532765842115</v>
      </c>
    </row>
    <row r="38" spans="1:3">
      <c r="A38" s="11" t="s">
        <v>42</v>
      </c>
      <c r="B38" s="129">
        <v>0.35267445765199096</v>
      </c>
      <c r="C38" s="130">
        <v>0.49085655366575026</v>
      </c>
    </row>
    <row r="39" spans="1:3">
      <c r="A39" s="11" t="s">
        <v>43</v>
      </c>
      <c r="B39" s="129">
        <v>0.50228550604822375</v>
      </c>
      <c r="C39" s="130">
        <v>0.62035225220314205</v>
      </c>
    </row>
    <row r="40" spans="1:3">
      <c r="A40" s="11" t="s">
        <v>44</v>
      </c>
      <c r="B40" s="129">
        <v>0.46127559175727967</v>
      </c>
      <c r="C40" s="130">
        <v>0.58818532547485636</v>
      </c>
    </row>
    <row r="41" spans="1:3">
      <c r="A41" s="11" t="s">
        <v>45</v>
      </c>
      <c r="B41" s="129">
        <v>0.5483812472046371</v>
      </c>
      <c r="C41" s="130">
        <v>0.66258790385956778</v>
      </c>
    </row>
    <row r="42" spans="1:3">
      <c r="A42" s="11" t="s">
        <v>1246</v>
      </c>
      <c r="B42" s="129">
        <v>0.5423689931571789</v>
      </c>
      <c r="C42" s="130">
        <v>0.65821963279432372</v>
      </c>
    </row>
    <row r="43" spans="1:3">
      <c r="A43" s="11" t="s">
        <v>46</v>
      </c>
      <c r="B43" s="129">
        <v>0.32306079962745321</v>
      </c>
      <c r="C43" s="130">
        <v>0.45158949005075633</v>
      </c>
    </row>
    <row r="44" spans="1:3">
      <c r="A44" s="11" t="s">
        <v>47</v>
      </c>
      <c r="B44" s="129">
        <v>0.50137080843604998</v>
      </c>
      <c r="C44" s="130">
        <v>0.62398831168466473</v>
      </c>
    </row>
    <row r="45" spans="1:3">
      <c r="A45" s="11" t="s">
        <v>48</v>
      </c>
      <c r="B45" s="129">
        <v>0.53526812496144938</v>
      </c>
      <c r="C45" s="130">
        <v>0.65523458607282237</v>
      </c>
    </row>
    <row r="46" spans="1:3">
      <c r="A46" s="11" t="s">
        <v>49</v>
      </c>
      <c r="B46" s="129">
        <v>0.50688472265877504</v>
      </c>
      <c r="C46" s="130">
        <v>0.62914069487150548</v>
      </c>
    </row>
    <row r="47" spans="1:3">
      <c r="A47" s="11" t="s">
        <v>1247</v>
      </c>
      <c r="B47" s="129">
        <v>0.519636222297991</v>
      </c>
      <c r="C47" s="130">
        <v>0.64089542226240026</v>
      </c>
    </row>
    <row r="48" spans="1:3">
      <c r="A48" s="11" t="s">
        <v>50</v>
      </c>
      <c r="B48" s="129">
        <v>0.42561158130555704</v>
      </c>
      <c r="C48" s="130">
        <v>0.55347777509285989</v>
      </c>
    </row>
    <row r="49" spans="1:3">
      <c r="A49" s="11" t="s">
        <v>51</v>
      </c>
      <c r="B49" s="129">
        <v>0.53673715179962722</v>
      </c>
      <c r="C49" s="130">
        <v>0.659125392434595</v>
      </c>
    </row>
    <row r="50" spans="1:3">
      <c r="A50" s="11" t="s">
        <v>52</v>
      </c>
      <c r="B50" s="129">
        <v>0.48133880435113785</v>
      </c>
      <c r="C50" s="130">
        <v>0.60468520005934345</v>
      </c>
    </row>
    <row r="51" spans="1:3">
      <c r="A51" s="11" t="s">
        <v>53</v>
      </c>
      <c r="B51" s="129">
        <v>0.43730331745431794</v>
      </c>
      <c r="C51" s="130">
        <v>0.56022482588733835</v>
      </c>
    </row>
    <row r="52" spans="1:3">
      <c r="A52" s="11" t="s">
        <v>54</v>
      </c>
      <c r="B52" s="129">
        <v>0.65462408899538838</v>
      </c>
      <c r="C52" s="130">
        <v>0.74967936525099721</v>
      </c>
    </row>
    <row r="53" spans="1:3">
      <c r="A53" s="11" t="s">
        <v>55</v>
      </c>
      <c r="B53" s="129">
        <v>0.57761706102680876</v>
      </c>
      <c r="C53" s="130">
        <v>0.68895028237551004</v>
      </c>
    </row>
    <row r="54" spans="1:3">
      <c r="A54" s="11" t="s">
        <v>56</v>
      </c>
      <c r="B54" s="129">
        <v>0.4187220104591875</v>
      </c>
      <c r="C54" s="130">
        <v>0.5519808318430971</v>
      </c>
    </row>
    <row r="55" spans="1:3">
      <c r="A55" s="11" t="s">
        <v>57</v>
      </c>
      <c r="B55" s="129">
        <v>0.43050675008127764</v>
      </c>
      <c r="C55" s="130">
        <v>0.55335719637124781</v>
      </c>
    </row>
    <row r="56" spans="1:3">
      <c r="A56" s="11" t="s">
        <v>58</v>
      </c>
      <c r="B56" s="129">
        <v>0.51917353780181374</v>
      </c>
      <c r="C56" s="130">
        <v>0.63708980768360279</v>
      </c>
    </row>
    <row r="57" spans="1:3">
      <c r="A57" s="11" t="s">
        <v>1248</v>
      </c>
      <c r="B57" s="129">
        <v>0.50146184253221182</v>
      </c>
      <c r="C57" s="130">
        <v>0.62169618721903608</v>
      </c>
    </row>
    <row r="58" spans="1:3" ht="18.600000000000001" thickBot="1">
      <c r="A58" s="14" t="s">
        <v>59</v>
      </c>
      <c r="B58" s="131">
        <v>0.53372280276354966</v>
      </c>
      <c r="C58" s="132">
        <v>0.65311639716447722</v>
      </c>
    </row>
    <row r="59" spans="1:3">
      <c r="A59" t="s">
        <v>1279</v>
      </c>
    </row>
  </sheetData>
  <phoneticPr fontId="15" type="noConversion"/>
  <conditionalFormatting sqref="B29:B58">
    <cfRule type="colorScale" priority="2">
      <colorScale>
        <cfvo type="min"/>
        <cfvo type="percentile" val="50"/>
        <cfvo type="max"/>
        <color rgb="FF63BE7B"/>
        <color rgb="FFFFEB84"/>
        <color rgb="FFF8696B"/>
      </colorScale>
    </cfRule>
  </conditionalFormatting>
  <conditionalFormatting sqref="C29:C5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EE418-CCDD-204F-87C9-520BBC279BC8}">
  <dimension ref="B5:I30"/>
  <sheetViews>
    <sheetView workbookViewId="0">
      <selection activeCell="I13" sqref="I13"/>
    </sheetView>
  </sheetViews>
  <sheetFormatPr defaultColWidth="10.6640625" defaultRowHeight="18"/>
  <cols>
    <col min="3" max="3" width="17.83203125" bestFit="1" customWidth="1"/>
    <col min="4" max="4" width="27.4140625" bestFit="1" customWidth="1"/>
    <col min="6" max="6" width="13.58203125" bestFit="1" customWidth="1"/>
    <col min="8" max="8" width="12.4140625" bestFit="1" customWidth="1"/>
    <col min="9" max="9" width="17.75" bestFit="1" customWidth="1"/>
  </cols>
  <sheetData>
    <row r="5" spans="2:9">
      <c r="B5" s="22" t="s">
        <v>1215</v>
      </c>
      <c r="C5" s="23" t="s">
        <v>1194</v>
      </c>
      <c r="D5" s="23" t="s">
        <v>1216</v>
      </c>
      <c r="E5" s="23" t="s">
        <v>1217</v>
      </c>
      <c r="F5" s="23" t="s">
        <v>1218</v>
      </c>
      <c r="G5" s="23" t="s">
        <v>1219</v>
      </c>
    </row>
    <row r="6" spans="2:9" ht="18.600000000000001" thickBot="1">
      <c r="C6" t="s">
        <v>33</v>
      </c>
      <c r="D6" t="s">
        <v>1220</v>
      </c>
    </row>
    <row r="7" spans="2:9" ht="21.6" thickBot="1">
      <c r="C7" t="s">
        <v>1205</v>
      </c>
      <c r="D7" t="s">
        <v>1221</v>
      </c>
      <c r="E7" t="s">
        <v>1316</v>
      </c>
      <c r="H7" s="112" t="s">
        <v>1318</v>
      </c>
      <c r="I7" s="112" t="s">
        <v>1319</v>
      </c>
    </row>
    <row r="8" spans="2:9">
      <c r="C8" t="s">
        <v>1222</v>
      </c>
      <c r="D8" t="s">
        <v>1223</v>
      </c>
      <c r="E8" t="s">
        <v>1317</v>
      </c>
    </row>
    <row r="9" spans="2:9">
      <c r="C9" t="s">
        <v>1224</v>
      </c>
      <c r="D9" t="s">
        <v>1223</v>
      </c>
    </row>
    <row r="10" spans="2:9">
      <c r="C10" t="s">
        <v>1225</v>
      </c>
      <c r="D10" t="s">
        <v>1223</v>
      </c>
    </row>
    <row r="11" spans="2:9">
      <c r="C11" t="s">
        <v>1226</v>
      </c>
      <c r="D11" t="s">
        <v>1223</v>
      </c>
    </row>
    <row r="12" spans="2:9">
      <c r="C12" t="s">
        <v>1227</v>
      </c>
      <c r="D12" t="s">
        <v>1223</v>
      </c>
    </row>
    <row r="13" spans="2:9">
      <c r="C13" t="s">
        <v>1228</v>
      </c>
      <c r="D13" t="s">
        <v>1223</v>
      </c>
    </row>
    <row r="14" spans="2:9">
      <c r="C14" t="s">
        <v>1230</v>
      </c>
      <c r="D14" t="s">
        <v>1223</v>
      </c>
    </row>
    <row r="15" spans="2:9">
      <c r="C15" t="s">
        <v>1231</v>
      </c>
      <c r="D15" t="s">
        <v>1223</v>
      </c>
    </row>
    <row r="16" spans="2:9">
      <c r="C16" t="s">
        <v>1232</v>
      </c>
      <c r="D16" t="s">
        <v>1223</v>
      </c>
    </row>
    <row r="17" spans="3:8">
      <c r="C17" t="s">
        <v>1229</v>
      </c>
      <c r="D17" t="s">
        <v>1221</v>
      </c>
    </row>
    <row r="19" spans="3:8">
      <c r="C19" t="s">
        <v>50</v>
      </c>
      <c r="D19" t="s">
        <v>1242</v>
      </c>
    </row>
    <row r="20" spans="3:8">
      <c r="D20" t="s">
        <v>1266</v>
      </c>
      <c r="E20">
        <v>105.6</v>
      </c>
      <c r="F20" t="s">
        <v>1267</v>
      </c>
      <c r="H20">
        <v>139</v>
      </c>
    </row>
    <row r="21" spans="3:8">
      <c r="D21">
        <v>2014</v>
      </c>
      <c r="E21">
        <v>114.6</v>
      </c>
      <c r="F21" t="s">
        <v>1267</v>
      </c>
    </row>
    <row r="22" spans="3:8">
      <c r="D22">
        <v>2015</v>
      </c>
      <c r="E22">
        <v>120.1</v>
      </c>
      <c r="F22" t="s">
        <v>1267</v>
      </c>
    </row>
    <row r="23" spans="3:8">
      <c r="D23">
        <v>2016</v>
      </c>
      <c r="E23">
        <v>126.5</v>
      </c>
      <c r="F23" t="s">
        <v>1267</v>
      </c>
    </row>
    <row r="24" spans="3:8">
      <c r="D24">
        <v>2017</v>
      </c>
      <c r="E24">
        <v>133.6</v>
      </c>
      <c r="F24" t="s">
        <v>1267</v>
      </c>
    </row>
    <row r="25" spans="3:8">
      <c r="D25">
        <v>2018</v>
      </c>
      <c r="E25">
        <v>143.80000000000001</v>
      </c>
      <c r="F25" t="s">
        <v>1267</v>
      </c>
    </row>
    <row r="26" spans="3:8">
      <c r="D26">
        <v>2019</v>
      </c>
      <c r="E26">
        <v>150.69999999999999</v>
      </c>
      <c r="F26" t="s">
        <v>1267</v>
      </c>
    </row>
    <row r="27" spans="3:8">
      <c r="D27">
        <v>2020</v>
      </c>
      <c r="E27">
        <v>155.69999999999999</v>
      </c>
      <c r="F27" t="s">
        <v>1267</v>
      </c>
    </row>
    <row r="28" spans="3:8">
      <c r="D28">
        <v>2021</v>
      </c>
      <c r="E28">
        <v>161.4</v>
      </c>
      <c r="F28" t="s">
        <v>1267</v>
      </c>
    </row>
    <row r="29" spans="3:8">
      <c r="D29">
        <v>2022</v>
      </c>
      <c r="E29">
        <v>168</v>
      </c>
      <c r="F29" t="s">
        <v>1267</v>
      </c>
    </row>
    <row r="30" spans="3:8">
      <c r="D30">
        <v>2023</v>
      </c>
      <c r="E30">
        <v>174</v>
      </c>
      <c r="F30" t="s">
        <v>1267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2754-737C-9B4B-87B3-A39EDCC72049}">
  <dimension ref="A1:AP95"/>
  <sheetViews>
    <sheetView topLeftCell="A40" zoomScale="41" workbookViewId="0">
      <selection activeCell="AO13" sqref="AO13"/>
    </sheetView>
  </sheetViews>
  <sheetFormatPr defaultColWidth="10.6640625" defaultRowHeight="18"/>
  <cols>
    <col min="2" max="2" width="13" bestFit="1" customWidth="1"/>
    <col min="3" max="3" width="15.4140625" bestFit="1" customWidth="1"/>
    <col min="4" max="4" width="32.25" bestFit="1" customWidth="1"/>
    <col min="5" max="5" width="14" bestFit="1" customWidth="1"/>
    <col min="6" max="6" width="14.25" bestFit="1" customWidth="1"/>
    <col min="7" max="7" width="18.75" bestFit="1" customWidth="1"/>
    <col min="8" max="8" width="10.75" bestFit="1" customWidth="1"/>
    <col min="9" max="9" width="14.75" customWidth="1"/>
    <col min="10" max="10" width="16" customWidth="1"/>
    <col min="11" max="11" width="6.83203125" customWidth="1"/>
    <col min="12" max="12" width="15.83203125" bestFit="1" customWidth="1"/>
    <col min="13" max="13" width="25.25" bestFit="1" customWidth="1"/>
    <col min="14" max="14" width="16.1640625" customWidth="1"/>
    <col min="15" max="15" width="15.75" customWidth="1"/>
    <col min="16" max="16" width="14.4140625" customWidth="1"/>
    <col min="17" max="17" width="9.1640625" customWidth="1"/>
    <col min="18" max="18" width="9.75" customWidth="1"/>
    <col min="19" max="19" width="7.58203125" customWidth="1"/>
    <col min="20" max="20" width="9.58203125" customWidth="1"/>
    <col min="21" max="21" width="9.75" customWidth="1"/>
    <col min="22" max="22" width="9.58203125" customWidth="1"/>
    <col min="23" max="23" width="11.25" customWidth="1"/>
    <col min="24" max="24" width="9.4140625" customWidth="1"/>
    <col min="25" max="26" width="6" bestFit="1" customWidth="1"/>
    <col min="27" max="27" width="6.75" customWidth="1"/>
    <col min="28" max="28" width="15.83203125" bestFit="1" customWidth="1"/>
    <col min="29" max="29" width="25.58203125" bestFit="1" customWidth="1"/>
    <col min="30" max="30" width="19.25" bestFit="1" customWidth="1"/>
    <col min="31" max="31" width="11" bestFit="1" customWidth="1"/>
    <col min="32" max="32" width="23.1640625" bestFit="1" customWidth="1"/>
    <col min="33" max="33" width="13" bestFit="1" customWidth="1"/>
    <col min="34" max="34" width="17.83203125" bestFit="1" customWidth="1"/>
    <col min="35" max="35" width="12.25" bestFit="1" customWidth="1"/>
    <col min="36" max="36" width="17.58203125" bestFit="1" customWidth="1"/>
    <col min="37" max="37" width="24.75" bestFit="1" customWidth="1"/>
    <col min="38" max="39" width="29.4140625" bestFit="1" customWidth="1"/>
    <col min="40" max="40" width="39.1640625" bestFit="1" customWidth="1"/>
    <col min="41" max="41" width="11.75" bestFit="1" customWidth="1"/>
    <col min="42" max="42" width="6.4140625" bestFit="1" customWidth="1"/>
    <col min="43" max="64" width="6" bestFit="1" customWidth="1"/>
    <col min="65" max="65" width="4" bestFit="1" customWidth="1"/>
    <col min="66" max="73" width="6" bestFit="1" customWidth="1"/>
    <col min="74" max="74" width="4" bestFit="1" customWidth="1"/>
    <col min="75" max="103" width="6" bestFit="1" customWidth="1"/>
    <col min="104" max="104" width="4" bestFit="1" customWidth="1"/>
    <col min="105" max="110" width="6" bestFit="1" customWidth="1"/>
    <col min="111" max="111" width="4" bestFit="1" customWidth="1"/>
    <col min="112" max="117" width="6" bestFit="1" customWidth="1"/>
    <col min="118" max="118" width="4" bestFit="1" customWidth="1"/>
    <col min="119" max="123" width="6" bestFit="1" customWidth="1"/>
    <col min="124" max="124" width="4" bestFit="1" customWidth="1"/>
    <col min="125" max="130" width="6" bestFit="1" customWidth="1"/>
    <col min="131" max="131" width="4" bestFit="1" customWidth="1"/>
    <col min="132" max="138" width="6" bestFit="1" customWidth="1"/>
    <col min="139" max="139" width="4" bestFit="1" customWidth="1"/>
    <col min="140" max="158" width="6" bestFit="1" customWidth="1"/>
    <col min="159" max="159" width="4" bestFit="1" customWidth="1"/>
    <col min="160" max="178" width="6" bestFit="1" customWidth="1"/>
    <col min="179" max="179" width="4" bestFit="1" customWidth="1"/>
    <col min="180" max="192" width="6" bestFit="1" customWidth="1"/>
    <col min="193" max="193" width="4" bestFit="1" customWidth="1"/>
    <col min="194" max="199" width="6" bestFit="1" customWidth="1"/>
    <col min="200" max="200" width="4" bestFit="1" customWidth="1"/>
    <col min="201" max="206" width="6" bestFit="1" customWidth="1"/>
    <col min="207" max="207" width="4" bestFit="1" customWidth="1"/>
    <col min="208" max="210" width="6" bestFit="1" customWidth="1"/>
    <col min="211" max="211" width="4" bestFit="1" customWidth="1"/>
    <col min="212" max="222" width="6" bestFit="1" customWidth="1"/>
    <col min="223" max="223" width="4" bestFit="1" customWidth="1"/>
    <col min="224" max="248" width="6" bestFit="1" customWidth="1"/>
    <col min="249" max="249" width="4" bestFit="1" customWidth="1"/>
    <col min="250" max="254" width="6" bestFit="1" customWidth="1"/>
    <col min="255" max="255" width="3.4140625" bestFit="1" customWidth="1"/>
    <col min="256" max="256" width="11" bestFit="1" customWidth="1"/>
  </cols>
  <sheetData>
    <row r="1" spans="2:42">
      <c r="B1" s="33" t="s">
        <v>31</v>
      </c>
      <c r="C1" t="s">
        <v>1161</v>
      </c>
    </row>
    <row r="2" spans="2:42">
      <c r="B2" s="33" t="s">
        <v>32</v>
      </c>
      <c r="C2" t="s">
        <v>167</v>
      </c>
      <c r="L2" s="33" t="s">
        <v>31</v>
      </c>
      <c r="M2" t="s">
        <v>1243</v>
      </c>
    </row>
    <row r="3" spans="2:42">
      <c r="L3" s="33" t="s">
        <v>30</v>
      </c>
      <c r="M3" t="s">
        <v>104</v>
      </c>
    </row>
    <row r="4" spans="2:42">
      <c r="B4" s="33" t="s">
        <v>1233</v>
      </c>
      <c r="C4" t="s">
        <v>1249</v>
      </c>
      <c r="D4" t="s">
        <v>1245</v>
      </c>
      <c r="E4" t="s">
        <v>1250</v>
      </c>
      <c r="F4" t="s">
        <v>1251</v>
      </c>
      <c r="G4" t="s">
        <v>1252</v>
      </c>
      <c r="H4" t="s">
        <v>1253</v>
      </c>
    </row>
    <row r="5" spans="2:42">
      <c r="B5" s="34" t="s">
        <v>60</v>
      </c>
      <c r="C5" s="36">
        <v>2113.9000000000005</v>
      </c>
      <c r="D5" s="36">
        <v>199.9</v>
      </c>
      <c r="E5" s="36">
        <v>379.1</v>
      </c>
      <c r="F5" s="36">
        <v>174</v>
      </c>
      <c r="G5" s="36">
        <v>182.5</v>
      </c>
      <c r="H5" s="36">
        <v>1076.3</v>
      </c>
      <c r="L5" s="33" t="s">
        <v>1233</v>
      </c>
      <c r="M5" t="s">
        <v>1315</v>
      </c>
    </row>
    <row r="6" spans="2:42">
      <c r="B6" s="34" t="s">
        <v>104</v>
      </c>
      <c r="C6" s="36">
        <v>2127.8000000000002</v>
      </c>
      <c r="D6" s="36">
        <v>201</v>
      </c>
      <c r="E6" s="36">
        <v>367</v>
      </c>
      <c r="F6" s="36">
        <v>175.6</v>
      </c>
      <c r="G6" s="36">
        <v>182.8</v>
      </c>
      <c r="H6" s="36">
        <v>1059.2</v>
      </c>
      <c r="L6" s="34" t="s">
        <v>1280</v>
      </c>
      <c r="M6">
        <v>173.3</v>
      </c>
    </row>
    <row r="7" spans="2:42">
      <c r="B7" s="34" t="s">
        <v>85</v>
      </c>
      <c r="C7" s="36">
        <v>2152</v>
      </c>
      <c r="D7" s="36">
        <v>204.2</v>
      </c>
      <c r="E7" s="36">
        <v>349.4</v>
      </c>
      <c r="F7" s="36">
        <v>175.6</v>
      </c>
      <c r="G7" s="36">
        <v>183.4</v>
      </c>
      <c r="H7" s="36">
        <v>1042.2999999999997</v>
      </c>
      <c r="L7" s="34" t="s">
        <v>1281</v>
      </c>
      <c r="M7">
        <v>174.9</v>
      </c>
    </row>
    <row r="8" spans="2:42">
      <c r="B8" s="34" t="s">
        <v>1234</v>
      </c>
      <c r="C8" s="36">
        <v>6393.7000000000007</v>
      </c>
      <c r="D8" s="36">
        <v>605.09999999999991</v>
      </c>
      <c r="E8" s="36">
        <v>1095.5</v>
      </c>
      <c r="F8" s="36">
        <v>525.20000000000005</v>
      </c>
      <c r="G8" s="36">
        <v>548.70000000000005</v>
      </c>
      <c r="H8" s="36">
        <v>3177.7999999999997</v>
      </c>
      <c r="L8" s="34" t="s">
        <v>1282</v>
      </c>
      <c r="M8">
        <v>175</v>
      </c>
    </row>
    <row r="9" spans="2:42">
      <c r="L9" s="34" t="s">
        <v>1283</v>
      </c>
      <c r="M9">
        <v>176.3</v>
      </c>
    </row>
    <row r="10" spans="2:42">
      <c r="L10" s="34" t="s">
        <v>1284</v>
      </c>
      <c r="M10">
        <v>177.8</v>
      </c>
    </row>
    <row r="11" spans="2:42">
      <c r="L11" s="34" t="s">
        <v>1285</v>
      </c>
      <c r="M11">
        <v>179.6</v>
      </c>
      <c r="AG11" s="35" t="s">
        <v>1233</v>
      </c>
      <c r="AH11" s="35" t="s">
        <v>60</v>
      </c>
      <c r="AI11" s="35" t="s">
        <v>104</v>
      </c>
      <c r="AJ11" s="35" t="s">
        <v>85</v>
      </c>
      <c r="AM11" s="35" t="s">
        <v>1233</v>
      </c>
      <c r="AN11" s="35" t="s">
        <v>60</v>
      </c>
      <c r="AO11" s="35" t="s">
        <v>104</v>
      </c>
      <c r="AP11" s="35" t="s">
        <v>85</v>
      </c>
    </row>
    <row r="12" spans="2:42">
      <c r="L12" s="34" t="s">
        <v>1286</v>
      </c>
      <c r="M12">
        <v>178.3</v>
      </c>
      <c r="AG12" s="34" t="s">
        <v>1280</v>
      </c>
      <c r="AH12">
        <v>170.8</v>
      </c>
      <c r="AI12">
        <v>173.3</v>
      </c>
      <c r="AJ12">
        <v>177.5</v>
      </c>
      <c r="AM12" s="34" t="s">
        <v>1280</v>
      </c>
    </row>
    <row r="13" spans="2:42">
      <c r="L13" s="34" t="s">
        <v>1287</v>
      </c>
      <c r="M13">
        <v>175.9</v>
      </c>
      <c r="AG13" s="34" t="s">
        <v>1281</v>
      </c>
      <c r="AH13">
        <v>172.4</v>
      </c>
      <c r="AI13">
        <v>174.9</v>
      </c>
      <c r="AJ13">
        <v>179.3</v>
      </c>
      <c r="AM13" s="34" t="s">
        <v>1281</v>
      </c>
      <c r="AN13" s="89">
        <v>9.2325447201384546E-3</v>
      </c>
      <c r="AO13" s="89">
        <f>(AI13-AI12)/AI12</f>
        <v>9.2325447201384546E-3</v>
      </c>
    </row>
    <row r="14" spans="2:42" ht="18.600000000000001" thickBot="1">
      <c r="L14" s="34" t="s">
        <v>1288</v>
      </c>
      <c r="M14">
        <v>176.7</v>
      </c>
      <c r="AG14" s="34" t="s">
        <v>1282</v>
      </c>
      <c r="AH14">
        <v>172.5</v>
      </c>
      <c r="AI14">
        <v>175</v>
      </c>
      <c r="AJ14">
        <v>179.4</v>
      </c>
      <c r="AM14" s="34" t="s">
        <v>1282</v>
      </c>
      <c r="AN14" s="89">
        <v>5.7175528873638828E-4</v>
      </c>
      <c r="AO14" s="89">
        <f t="shared" ref="AO14:AO24" si="0">(AI14-AI13)/AI13</f>
        <v>5.7175528873638828E-4</v>
      </c>
    </row>
    <row r="15" spans="2:42" ht="18.600000000000001" thickBot="1">
      <c r="C15" s="86" t="s">
        <v>1275</v>
      </c>
      <c r="L15" s="34" t="s">
        <v>1289</v>
      </c>
      <c r="M15">
        <v>177</v>
      </c>
      <c r="AG15" s="34" t="s">
        <v>1283</v>
      </c>
      <c r="AH15">
        <v>173.9</v>
      </c>
      <c r="AI15">
        <v>176.3</v>
      </c>
      <c r="AJ15">
        <v>180.4</v>
      </c>
      <c r="AM15" s="34" t="s">
        <v>1283</v>
      </c>
      <c r="AN15" s="89">
        <v>7.4285714285714935E-3</v>
      </c>
      <c r="AO15" s="89">
        <f t="shared" si="0"/>
        <v>7.4285714285714935E-3</v>
      </c>
    </row>
    <row r="16" spans="2:42">
      <c r="L16" s="34" t="s">
        <v>1290</v>
      </c>
      <c r="M16">
        <v>177</v>
      </c>
      <c r="AG16" s="34" t="s">
        <v>1284</v>
      </c>
      <c r="AH16">
        <v>175.5</v>
      </c>
      <c r="AI16">
        <v>177.8</v>
      </c>
      <c r="AJ16">
        <v>181.8</v>
      </c>
      <c r="AM16" s="34" t="s">
        <v>1284</v>
      </c>
      <c r="AN16" s="89">
        <v>8.5082246171298923E-3</v>
      </c>
      <c r="AO16" s="89">
        <f t="shared" si="0"/>
        <v>8.5082246171298923E-3</v>
      </c>
    </row>
    <row r="17" spans="1:41">
      <c r="B17" s="33" t="s">
        <v>31</v>
      </c>
      <c r="C17" t="s">
        <v>1161</v>
      </c>
      <c r="L17" s="34" t="s">
        <v>1291</v>
      </c>
      <c r="M17">
        <v>177.9</v>
      </c>
      <c r="AG17" s="34" t="s">
        <v>1285</v>
      </c>
      <c r="AH17">
        <v>177.4</v>
      </c>
      <c r="AI17">
        <v>179.6</v>
      </c>
      <c r="AJ17">
        <v>183.3</v>
      </c>
      <c r="AM17" s="34" t="s">
        <v>1285</v>
      </c>
      <c r="AN17" s="89">
        <v>1.0123734533183255E-2</v>
      </c>
      <c r="AO17" s="89">
        <f t="shared" si="0"/>
        <v>1.0123734533183255E-2</v>
      </c>
    </row>
    <row r="18" spans="1:41">
      <c r="B18" s="33" t="s">
        <v>32</v>
      </c>
      <c r="C18" t="s">
        <v>1243</v>
      </c>
      <c r="L18" s="34" t="s">
        <v>1292</v>
      </c>
      <c r="M18">
        <v>179.1</v>
      </c>
      <c r="AG18" s="34" t="s">
        <v>1286</v>
      </c>
      <c r="AH18">
        <v>176.6</v>
      </c>
      <c r="AI18">
        <v>178.3</v>
      </c>
      <c r="AJ18">
        <v>181.3</v>
      </c>
      <c r="AM18" s="34" t="s">
        <v>1286</v>
      </c>
      <c r="AN18" s="89">
        <v>-7.2383073496658295E-3</v>
      </c>
      <c r="AO18" s="89">
        <f t="shared" si="0"/>
        <v>-7.2383073496658295E-3</v>
      </c>
    </row>
    <row r="19" spans="1:41">
      <c r="AG19" s="34" t="s">
        <v>1287</v>
      </c>
      <c r="AH19">
        <v>174.4</v>
      </c>
      <c r="AI19">
        <v>175.9</v>
      </c>
      <c r="AJ19">
        <v>178.6</v>
      </c>
      <c r="AM19" s="34" t="s">
        <v>1287</v>
      </c>
      <c r="AN19" s="89">
        <v>-1.3460459899046581E-2</v>
      </c>
      <c r="AO19" s="89">
        <f t="shared" si="0"/>
        <v>-1.3460459899046581E-2</v>
      </c>
    </row>
    <row r="20" spans="1:41">
      <c r="B20" s="33" t="s">
        <v>1233</v>
      </c>
      <c r="C20" t="s">
        <v>1236</v>
      </c>
      <c r="D20" t="s">
        <v>1237</v>
      </c>
      <c r="E20" t="s">
        <v>1238</v>
      </c>
      <c r="F20" t="s">
        <v>1268</v>
      </c>
      <c r="G20" t="s">
        <v>1239</v>
      </c>
      <c r="H20" t="s">
        <v>1240</v>
      </c>
      <c r="AG20" s="34" t="s">
        <v>1288</v>
      </c>
      <c r="AH20">
        <v>175</v>
      </c>
      <c r="AI20">
        <v>176.7</v>
      </c>
      <c r="AJ20">
        <v>179.5</v>
      </c>
      <c r="AM20" s="34" t="s">
        <v>1288</v>
      </c>
      <c r="AN20" s="89">
        <v>4.5480386583284984E-3</v>
      </c>
      <c r="AO20" s="89">
        <f t="shared" si="0"/>
        <v>4.5480386583284984E-3</v>
      </c>
    </row>
    <row r="21" spans="1:41">
      <c r="B21" s="34" t="s">
        <v>104</v>
      </c>
      <c r="C21" s="36">
        <v>177.54000000000002</v>
      </c>
      <c r="D21" s="36">
        <v>199.76</v>
      </c>
      <c r="E21" s="36">
        <v>185.18</v>
      </c>
      <c r="F21" s="36">
        <v>173.98</v>
      </c>
      <c r="G21" s="36">
        <v>182.1</v>
      </c>
      <c r="H21" s="36">
        <v>174.34</v>
      </c>
      <c r="AG21" s="34" t="s">
        <v>1289</v>
      </c>
      <c r="AH21">
        <v>174.8</v>
      </c>
      <c r="AI21">
        <v>177</v>
      </c>
      <c r="AJ21">
        <v>180.7</v>
      </c>
      <c r="AM21" s="34" t="s">
        <v>1289</v>
      </c>
      <c r="AN21" s="89">
        <v>1.6977928692700134E-3</v>
      </c>
      <c r="AO21" s="89">
        <f t="shared" si="0"/>
        <v>1.6977928692700134E-3</v>
      </c>
    </row>
    <row r="22" spans="1:41">
      <c r="B22" s="34" t="s">
        <v>1234</v>
      </c>
      <c r="C22" s="36">
        <v>177.54000000000002</v>
      </c>
      <c r="D22" s="36">
        <v>199.76</v>
      </c>
      <c r="E22" s="36">
        <v>185.18</v>
      </c>
      <c r="F22" s="36">
        <v>173.98</v>
      </c>
      <c r="G22" s="36">
        <v>182.1</v>
      </c>
      <c r="H22" s="36">
        <v>174.34</v>
      </c>
      <c r="AG22" s="34" t="s">
        <v>1290</v>
      </c>
      <c r="AH22">
        <v>174.8</v>
      </c>
      <c r="AI22">
        <v>177</v>
      </c>
      <c r="AJ22">
        <v>180.8</v>
      </c>
      <c r="AM22" s="34" t="s">
        <v>1290</v>
      </c>
      <c r="AN22" s="89">
        <v>0</v>
      </c>
      <c r="AO22" s="89">
        <f t="shared" si="0"/>
        <v>0</v>
      </c>
    </row>
    <row r="23" spans="1:41">
      <c r="AG23" s="34" t="s">
        <v>1291</v>
      </c>
      <c r="AH23">
        <v>175.5</v>
      </c>
      <c r="AI23">
        <v>177.9</v>
      </c>
      <c r="AJ23">
        <v>182.1</v>
      </c>
      <c r="AM23" s="34" t="s">
        <v>1291</v>
      </c>
      <c r="AN23" s="89">
        <v>5.0847457627118961E-3</v>
      </c>
      <c r="AO23" s="89">
        <f t="shared" si="0"/>
        <v>5.0847457627118961E-3</v>
      </c>
    </row>
    <row r="24" spans="1:41">
      <c r="AG24" s="34" t="s">
        <v>1292</v>
      </c>
      <c r="AH24">
        <v>176.8</v>
      </c>
      <c r="AI24">
        <v>179.1</v>
      </c>
      <c r="AJ24">
        <v>183.1</v>
      </c>
      <c r="AM24" s="34" t="s">
        <v>1292</v>
      </c>
      <c r="AN24" s="89">
        <v>6.7453625632377095E-3</v>
      </c>
      <c r="AO24" s="89">
        <f t="shared" si="0"/>
        <v>6.7453625632377095E-3</v>
      </c>
    </row>
    <row r="25" spans="1:41">
      <c r="C25" s="84" t="s">
        <v>1269</v>
      </c>
      <c r="D25" s="85">
        <f>AVERAGE(C22:H22)</f>
        <v>182.15</v>
      </c>
    </row>
    <row r="26" spans="1:41" ht="18.600000000000001" thickBot="1"/>
    <row r="27" spans="1:41">
      <c r="A27" s="18"/>
      <c r="B27" s="90">
        <v>2016</v>
      </c>
      <c r="C27" s="90">
        <v>2017</v>
      </c>
      <c r="D27" s="90">
        <v>2018</v>
      </c>
      <c r="E27" s="90">
        <v>2019</v>
      </c>
      <c r="F27" s="90">
        <v>2020</v>
      </c>
      <c r="G27" s="90">
        <v>2021</v>
      </c>
      <c r="H27" s="90">
        <v>2022</v>
      </c>
      <c r="I27" s="91">
        <v>2023</v>
      </c>
    </row>
    <row r="28" spans="1:41" ht="18.600000000000001" thickBot="1">
      <c r="A28" s="14" t="s">
        <v>1273</v>
      </c>
      <c r="B28" s="92">
        <v>129.6</v>
      </c>
      <c r="C28" s="92">
        <v>135.69999999999999</v>
      </c>
      <c r="D28" s="92">
        <v>143.19999999999999</v>
      </c>
      <c r="E28" s="92">
        <v>148</v>
      </c>
      <c r="F28" s="92">
        <v>154.19999999999999</v>
      </c>
      <c r="G28" s="92">
        <v>165.4</v>
      </c>
      <c r="H28" s="92">
        <v>175.9</v>
      </c>
      <c r="I28" s="93">
        <v>182.2</v>
      </c>
    </row>
    <row r="29" spans="1:41" ht="18.600000000000001" thickBot="1"/>
    <row r="30" spans="1:41" ht="18.600000000000001" thickBot="1">
      <c r="B30" s="171" t="s">
        <v>1274</v>
      </c>
      <c r="C30" s="172"/>
      <c r="AB30" s="33" t="s">
        <v>31</v>
      </c>
      <c r="AC30" t="s">
        <v>1243</v>
      </c>
    </row>
    <row r="31" spans="1:41">
      <c r="AB31" s="33" t="s">
        <v>30</v>
      </c>
      <c r="AC31" t="s">
        <v>104</v>
      </c>
    </row>
    <row r="32" spans="1:41">
      <c r="B32" s="33" t="s">
        <v>31</v>
      </c>
      <c r="C32" t="s">
        <v>658</v>
      </c>
    </row>
    <row r="33" spans="2:40">
      <c r="B33" s="33" t="s">
        <v>32</v>
      </c>
      <c r="C33" t="s">
        <v>1244</v>
      </c>
      <c r="AB33" s="33" t="s">
        <v>1233</v>
      </c>
      <c r="AC33" t="s">
        <v>1293</v>
      </c>
      <c r="AD33" t="s">
        <v>1294</v>
      </c>
      <c r="AE33" t="s">
        <v>1295</v>
      </c>
      <c r="AF33" t="s">
        <v>1296</v>
      </c>
      <c r="AG33" t="s">
        <v>1302</v>
      </c>
      <c r="AH33" t="s">
        <v>1297</v>
      </c>
      <c r="AI33" t="s">
        <v>1298</v>
      </c>
      <c r="AJ33" t="s">
        <v>1299</v>
      </c>
      <c r="AK33" t="s">
        <v>1300</v>
      </c>
      <c r="AL33" t="s">
        <v>1301</v>
      </c>
      <c r="AM33" t="s">
        <v>1303</v>
      </c>
      <c r="AN33" t="s">
        <v>1304</v>
      </c>
    </row>
    <row r="34" spans="2:40">
      <c r="AB34" s="34" t="s">
        <v>1280</v>
      </c>
      <c r="AC34">
        <v>154.1</v>
      </c>
      <c r="AD34">
        <v>217</v>
      </c>
      <c r="AE34">
        <v>162.4</v>
      </c>
      <c r="AF34">
        <v>164.9</v>
      </c>
      <c r="AG34">
        <v>184.9</v>
      </c>
      <c r="AH34">
        <v>202.4</v>
      </c>
      <c r="AI34">
        <v>171</v>
      </c>
      <c r="AJ34">
        <v>174.9</v>
      </c>
      <c r="AK34">
        <v>164.7</v>
      </c>
      <c r="AL34">
        <v>119.7</v>
      </c>
      <c r="AM34">
        <v>167.1</v>
      </c>
      <c r="AN34">
        <v>182.5</v>
      </c>
    </row>
    <row r="35" spans="2:40">
      <c r="B35" s="33" t="s">
        <v>1233</v>
      </c>
      <c r="C35" t="s">
        <v>1236</v>
      </c>
      <c r="D35" t="s">
        <v>1237</v>
      </c>
      <c r="E35" t="s">
        <v>1238</v>
      </c>
      <c r="F35" t="s">
        <v>1268</v>
      </c>
      <c r="G35" t="s">
        <v>1239</v>
      </c>
      <c r="H35" t="s">
        <v>1240</v>
      </c>
      <c r="AB35" s="34" t="s">
        <v>1281</v>
      </c>
      <c r="AC35">
        <v>155</v>
      </c>
      <c r="AD35">
        <v>219.4</v>
      </c>
      <c r="AE35">
        <v>170.8</v>
      </c>
      <c r="AF35">
        <v>165.8</v>
      </c>
      <c r="AG35">
        <v>187.1</v>
      </c>
      <c r="AH35">
        <v>200.9</v>
      </c>
      <c r="AI35">
        <v>169.7</v>
      </c>
      <c r="AJ35">
        <v>182.3</v>
      </c>
      <c r="AK35">
        <v>164.3</v>
      </c>
      <c r="AL35">
        <v>119.9</v>
      </c>
      <c r="AM35">
        <v>167.9</v>
      </c>
      <c r="AN35">
        <v>183.9</v>
      </c>
    </row>
    <row r="36" spans="2:40">
      <c r="B36" s="34" t="s">
        <v>104</v>
      </c>
      <c r="C36" s="36">
        <v>133.06666666666669</v>
      </c>
      <c r="D36" s="36">
        <v>144.43333333333334</v>
      </c>
      <c r="E36" s="36">
        <v>135.96666666666667</v>
      </c>
      <c r="F36" s="36">
        <v>130.4</v>
      </c>
      <c r="G36" s="36">
        <v>127.93333333333334</v>
      </c>
      <c r="H36" s="36">
        <v>124.76666666666665</v>
      </c>
      <c r="AB36" s="34" t="s">
        <v>1282</v>
      </c>
      <c r="AC36">
        <v>156.5</v>
      </c>
      <c r="AD36">
        <v>213</v>
      </c>
      <c r="AE36">
        <v>175.2</v>
      </c>
      <c r="AF36">
        <v>166.6</v>
      </c>
      <c r="AG36">
        <v>190</v>
      </c>
      <c r="AH36">
        <v>195.8</v>
      </c>
      <c r="AI36">
        <v>174.2</v>
      </c>
      <c r="AJ36">
        <v>182.1</v>
      </c>
      <c r="AK36">
        <v>164.3</v>
      </c>
      <c r="AL36">
        <v>120</v>
      </c>
      <c r="AM36">
        <v>168.4</v>
      </c>
      <c r="AN36">
        <v>185.2</v>
      </c>
    </row>
    <row r="37" spans="2:40">
      <c r="B37" s="34" t="s">
        <v>1234</v>
      </c>
      <c r="C37" s="36">
        <v>133.06666666666669</v>
      </c>
      <c r="D37" s="36">
        <v>144.43333333333334</v>
      </c>
      <c r="E37" s="36">
        <v>135.96666666666667</v>
      </c>
      <c r="F37" s="36">
        <v>130.4</v>
      </c>
      <c r="G37" s="36">
        <v>127.93333333333334</v>
      </c>
      <c r="H37" s="36">
        <v>124.76666666666665</v>
      </c>
      <c r="AB37" s="34" t="s">
        <v>1283</v>
      </c>
      <c r="AC37">
        <v>160.30000000000001</v>
      </c>
      <c r="AD37">
        <v>206.5</v>
      </c>
      <c r="AE37">
        <v>169.2</v>
      </c>
      <c r="AF37">
        <v>168.1</v>
      </c>
      <c r="AG37">
        <v>193.6</v>
      </c>
      <c r="AH37">
        <v>192.4</v>
      </c>
      <c r="AI37">
        <v>172.9</v>
      </c>
      <c r="AJ37">
        <v>186.7</v>
      </c>
      <c r="AK37">
        <v>167.2</v>
      </c>
      <c r="AL37">
        <v>120.9</v>
      </c>
      <c r="AM37">
        <v>168.8</v>
      </c>
      <c r="AN37">
        <v>186.3</v>
      </c>
    </row>
    <row r="38" spans="2:40">
      <c r="AB38" s="34" t="s">
        <v>1284</v>
      </c>
      <c r="AC38">
        <v>163.5</v>
      </c>
      <c r="AD38">
        <v>209.2</v>
      </c>
      <c r="AE38">
        <v>169.7</v>
      </c>
      <c r="AF38">
        <v>169.7</v>
      </c>
      <c r="AG38">
        <v>197.3</v>
      </c>
      <c r="AH38">
        <v>188.7</v>
      </c>
      <c r="AI38">
        <v>165.7</v>
      </c>
      <c r="AJ38">
        <v>191.8</v>
      </c>
      <c r="AK38">
        <v>169.1</v>
      </c>
      <c r="AL38">
        <v>121.6</v>
      </c>
      <c r="AM38">
        <v>169.4</v>
      </c>
      <c r="AN38">
        <v>187.4</v>
      </c>
    </row>
    <row r="39" spans="2:40">
      <c r="AB39" s="34" t="s">
        <v>1285</v>
      </c>
      <c r="AC39">
        <v>165.2</v>
      </c>
      <c r="AD39">
        <v>210.9</v>
      </c>
      <c r="AE39">
        <v>170.9</v>
      </c>
      <c r="AF39">
        <v>170.9</v>
      </c>
      <c r="AG39">
        <v>199.9</v>
      </c>
      <c r="AH39">
        <v>186.5</v>
      </c>
      <c r="AI39">
        <v>163.80000000000001</v>
      </c>
      <c r="AJ39">
        <v>199.7</v>
      </c>
      <c r="AK39">
        <v>169.8</v>
      </c>
      <c r="AL39">
        <v>121.9</v>
      </c>
      <c r="AM39">
        <v>169.9</v>
      </c>
      <c r="AN39">
        <v>188.3</v>
      </c>
    </row>
    <row r="40" spans="2:40">
      <c r="C40" t="s">
        <v>1270</v>
      </c>
      <c r="D40" s="36">
        <v>130.4</v>
      </c>
      <c r="AB40" s="34" t="s">
        <v>1286</v>
      </c>
      <c r="AC40">
        <v>167.4</v>
      </c>
      <c r="AD40">
        <v>209.4</v>
      </c>
      <c r="AE40">
        <v>181.4</v>
      </c>
      <c r="AF40">
        <v>172.3</v>
      </c>
      <c r="AG40">
        <v>202.8</v>
      </c>
      <c r="AH40">
        <v>188.9</v>
      </c>
      <c r="AI40">
        <v>160.69999999999999</v>
      </c>
      <c r="AJ40">
        <v>183.1</v>
      </c>
      <c r="AK40">
        <v>170.5</v>
      </c>
      <c r="AL40">
        <v>122.1</v>
      </c>
      <c r="AM40">
        <v>170.4</v>
      </c>
      <c r="AN40">
        <v>189.5</v>
      </c>
    </row>
    <row r="41" spans="2:40">
      <c r="C41" t="s">
        <v>1271</v>
      </c>
      <c r="D41" s="36">
        <v>132.80000000000001</v>
      </c>
      <c r="AB41" s="34" t="s">
        <v>1287</v>
      </c>
      <c r="AC41">
        <v>169.2</v>
      </c>
      <c r="AD41">
        <v>209</v>
      </c>
      <c r="AE41">
        <v>190.2</v>
      </c>
      <c r="AF41">
        <v>173.6</v>
      </c>
      <c r="AG41">
        <v>205.2</v>
      </c>
      <c r="AH41">
        <v>188.5</v>
      </c>
      <c r="AI41">
        <v>158</v>
      </c>
      <c r="AJ41">
        <v>159.9</v>
      </c>
      <c r="AK41">
        <v>170.8</v>
      </c>
      <c r="AL41">
        <v>121.8</v>
      </c>
      <c r="AM41">
        <v>171</v>
      </c>
      <c r="AN41">
        <v>190.3</v>
      </c>
    </row>
    <row r="42" spans="2:40">
      <c r="C42" s="5" t="s">
        <v>1272</v>
      </c>
      <c r="D42" s="83">
        <f>AVERAGE(D40:D41)</f>
        <v>131.60000000000002</v>
      </c>
      <c r="AB42" s="34" t="s">
        <v>1288</v>
      </c>
      <c r="AC42">
        <v>173.8</v>
      </c>
      <c r="AD42">
        <v>210.7</v>
      </c>
      <c r="AE42">
        <v>194.5</v>
      </c>
      <c r="AF42">
        <v>174.6</v>
      </c>
      <c r="AG42">
        <v>208.4</v>
      </c>
      <c r="AH42">
        <v>187.2</v>
      </c>
      <c r="AI42">
        <v>158.30000000000001</v>
      </c>
      <c r="AJ42">
        <v>153.9</v>
      </c>
      <c r="AK42">
        <v>170.9</v>
      </c>
      <c r="AL42">
        <v>121.1</v>
      </c>
      <c r="AM42">
        <v>171.4</v>
      </c>
      <c r="AN42">
        <v>191.2</v>
      </c>
    </row>
    <row r="43" spans="2:40">
      <c r="AB43" s="34" t="s">
        <v>1289</v>
      </c>
      <c r="AC43">
        <v>174.4</v>
      </c>
      <c r="AD43">
        <v>207.7</v>
      </c>
      <c r="AE43">
        <v>175.2</v>
      </c>
      <c r="AF43">
        <v>177.3</v>
      </c>
      <c r="AG43">
        <v>209.7</v>
      </c>
      <c r="AH43">
        <v>179.3</v>
      </c>
      <c r="AI43">
        <v>169.5</v>
      </c>
      <c r="AJ43">
        <v>152.69999999999999</v>
      </c>
      <c r="AK43">
        <v>171</v>
      </c>
      <c r="AL43">
        <v>120</v>
      </c>
      <c r="AM43">
        <v>172.3</v>
      </c>
      <c r="AN43">
        <v>193</v>
      </c>
    </row>
    <row r="44" spans="2:40">
      <c r="AB44" s="34" t="s">
        <v>1290</v>
      </c>
      <c r="AC44">
        <v>174.4</v>
      </c>
      <c r="AD44">
        <v>207.7</v>
      </c>
      <c r="AE44">
        <v>175.2</v>
      </c>
      <c r="AF44">
        <v>177.3</v>
      </c>
      <c r="AG44">
        <v>209.7</v>
      </c>
      <c r="AH44">
        <v>179.2</v>
      </c>
      <c r="AI44">
        <v>169.5</v>
      </c>
      <c r="AJ44">
        <v>152.80000000000001</v>
      </c>
      <c r="AK44">
        <v>171.1</v>
      </c>
      <c r="AL44">
        <v>120</v>
      </c>
      <c r="AM44">
        <v>172.3</v>
      </c>
      <c r="AN44">
        <v>193</v>
      </c>
    </row>
    <row r="45" spans="2:40">
      <c r="AB45" s="34" t="s">
        <v>1291</v>
      </c>
      <c r="AC45">
        <v>173.8</v>
      </c>
      <c r="AD45">
        <v>209.3</v>
      </c>
      <c r="AE45">
        <v>169.6</v>
      </c>
      <c r="AF45">
        <v>178.4</v>
      </c>
      <c r="AG45">
        <v>212.9</v>
      </c>
      <c r="AH45">
        <v>174.9</v>
      </c>
      <c r="AI45">
        <v>176.3</v>
      </c>
      <c r="AJ45">
        <v>155.4</v>
      </c>
      <c r="AK45">
        <v>173.4</v>
      </c>
      <c r="AL45">
        <v>121.3</v>
      </c>
      <c r="AM45">
        <v>172.9</v>
      </c>
      <c r="AN45">
        <v>193.5</v>
      </c>
    </row>
    <row r="46" spans="2:40">
      <c r="M46" s="34"/>
      <c r="N46" s="33" t="s">
        <v>32</v>
      </c>
      <c r="O46" t="s">
        <v>138</v>
      </c>
      <c r="AB46" s="34" t="s">
        <v>1292</v>
      </c>
      <c r="AC46">
        <v>173.7</v>
      </c>
      <c r="AD46">
        <v>214.3</v>
      </c>
      <c r="AE46">
        <v>173.2</v>
      </c>
      <c r="AF46">
        <v>179.5</v>
      </c>
      <c r="AG46">
        <v>218</v>
      </c>
      <c r="AH46">
        <v>170</v>
      </c>
      <c r="AI46">
        <v>172.2</v>
      </c>
      <c r="AJ46">
        <v>161</v>
      </c>
      <c r="AK46">
        <v>175.6</v>
      </c>
      <c r="AL46">
        <v>122.7</v>
      </c>
      <c r="AM46">
        <v>173.4</v>
      </c>
      <c r="AN46">
        <v>194.2</v>
      </c>
    </row>
    <row r="47" spans="2:40">
      <c r="M47" s="34"/>
    </row>
    <row r="48" spans="2:40">
      <c r="B48" s="33" t="s">
        <v>32</v>
      </c>
      <c r="C48" t="s">
        <v>138</v>
      </c>
      <c r="M48" s="34"/>
      <c r="N48" s="33" t="s">
        <v>1241</v>
      </c>
      <c r="O48" s="33" t="s">
        <v>1235</v>
      </c>
    </row>
    <row r="49" spans="2:40">
      <c r="E49" s="87" t="s">
        <v>31</v>
      </c>
      <c r="F49" s="87" t="s">
        <v>1273</v>
      </c>
      <c r="G49" s="55" t="s">
        <v>1277</v>
      </c>
      <c r="J49" t="s">
        <v>31</v>
      </c>
      <c r="K49" t="s">
        <v>1276</v>
      </c>
      <c r="M49" s="34"/>
      <c r="N49" s="33" t="s">
        <v>1233</v>
      </c>
      <c r="O49" t="s">
        <v>60</v>
      </c>
      <c r="P49" t="s">
        <v>104</v>
      </c>
      <c r="Q49" t="s">
        <v>85</v>
      </c>
    </row>
    <row r="50" spans="2:40">
      <c r="B50" s="33" t="s">
        <v>1233</v>
      </c>
      <c r="C50" t="s">
        <v>1241</v>
      </c>
      <c r="E50" s="34" t="s">
        <v>534</v>
      </c>
      <c r="F50" s="36">
        <v>129.10000000000002</v>
      </c>
      <c r="J50" t="s">
        <v>658</v>
      </c>
      <c r="K50" s="89">
        <v>3.3199931147258686E-2</v>
      </c>
      <c r="M50" s="34"/>
      <c r="N50" s="34" t="s">
        <v>534</v>
      </c>
      <c r="O50" s="36">
        <v>128</v>
      </c>
      <c r="P50" s="36">
        <v>126</v>
      </c>
      <c r="Q50" s="36">
        <v>123.8</v>
      </c>
    </row>
    <row r="51" spans="2:40">
      <c r="B51" s="34" t="s">
        <v>61</v>
      </c>
      <c r="C51" s="36">
        <v>105.5</v>
      </c>
      <c r="E51" s="34" t="s">
        <v>658</v>
      </c>
      <c r="F51" s="36">
        <v>133.38611111111112</v>
      </c>
      <c r="G51" s="89">
        <f>(F51-F50)/F50</f>
        <v>3.3199931147258686E-2</v>
      </c>
      <c r="H51" s="34"/>
      <c r="J51" t="s">
        <v>725</v>
      </c>
      <c r="K51" s="89">
        <v>3.9609321310314437E-2</v>
      </c>
      <c r="M51" s="34"/>
      <c r="N51" s="34" t="s">
        <v>658</v>
      </c>
      <c r="O51" s="36">
        <v>132.80000000000001</v>
      </c>
      <c r="P51" s="36">
        <v>130.9</v>
      </c>
      <c r="Q51" s="36">
        <v>128.69999999999999</v>
      </c>
      <c r="AB51" s="35" t="s">
        <v>1233</v>
      </c>
      <c r="AC51" s="35" t="s">
        <v>1293</v>
      </c>
      <c r="AD51" s="35" t="s">
        <v>1294</v>
      </c>
      <c r="AE51" s="35" t="s">
        <v>1295</v>
      </c>
      <c r="AF51" s="35" t="s">
        <v>1296</v>
      </c>
      <c r="AG51" s="35" t="s">
        <v>1302</v>
      </c>
      <c r="AH51" s="35" t="s">
        <v>1297</v>
      </c>
      <c r="AI51" s="35" t="s">
        <v>1298</v>
      </c>
      <c r="AJ51" s="35" t="s">
        <v>1299</v>
      </c>
      <c r="AK51" s="35" t="s">
        <v>1300</v>
      </c>
      <c r="AL51" s="35" t="s">
        <v>1301</v>
      </c>
      <c r="AM51" s="35" t="s">
        <v>1303</v>
      </c>
      <c r="AN51" s="35" t="s">
        <v>1304</v>
      </c>
    </row>
    <row r="52" spans="2:40">
      <c r="B52" s="34" t="s">
        <v>288</v>
      </c>
      <c r="C52" s="36">
        <v>114.15</v>
      </c>
      <c r="E52" s="34" t="s">
        <v>725</v>
      </c>
      <c r="F52" s="36">
        <v>138.66944444444442</v>
      </c>
      <c r="G52" s="89">
        <f t="shared" ref="G52:G57" si="1">(F52-F51)/F51</f>
        <v>3.9609321310314437E-2</v>
      </c>
      <c r="H52" s="34"/>
      <c r="J52" t="s">
        <v>776</v>
      </c>
      <c r="K52" s="89">
        <v>3.9358550145593821E-2</v>
      </c>
      <c r="M52" s="34"/>
      <c r="N52" s="34" t="s">
        <v>725</v>
      </c>
      <c r="O52" s="36">
        <v>138.69999999999999</v>
      </c>
      <c r="P52" s="36">
        <v>136.5</v>
      </c>
      <c r="Q52" s="36">
        <v>134</v>
      </c>
      <c r="AB52" s="34" t="s">
        <v>1280</v>
      </c>
      <c r="AC52">
        <v>154.1</v>
      </c>
      <c r="AD52">
        <v>217</v>
      </c>
      <c r="AE52">
        <v>162.4</v>
      </c>
      <c r="AF52">
        <v>164.9</v>
      </c>
      <c r="AG52">
        <v>184.9</v>
      </c>
      <c r="AH52">
        <v>202.4</v>
      </c>
      <c r="AI52">
        <v>171</v>
      </c>
      <c r="AJ52">
        <v>174.9</v>
      </c>
      <c r="AK52">
        <v>164.7</v>
      </c>
      <c r="AL52">
        <v>119.7</v>
      </c>
      <c r="AM52">
        <v>167.1</v>
      </c>
      <c r="AN52">
        <v>182.5</v>
      </c>
    </row>
    <row r="53" spans="2:40">
      <c r="B53" s="34" t="s">
        <v>407</v>
      </c>
      <c r="C53" s="36">
        <v>120.13333333333333</v>
      </c>
      <c r="E53" s="34" t="s">
        <v>776</v>
      </c>
      <c r="F53" s="36">
        <v>144.12727272727273</v>
      </c>
      <c r="G53" s="89">
        <f t="shared" si="1"/>
        <v>3.9358550145593821E-2</v>
      </c>
      <c r="H53" s="34"/>
      <c r="J53" t="s">
        <v>834</v>
      </c>
      <c r="K53" s="89">
        <v>4.7933149322724272E-2</v>
      </c>
      <c r="N53" s="34" t="s">
        <v>776</v>
      </c>
      <c r="O53" s="36">
        <v>141.19999999999999</v>
      </c>
      <c r="P53" s="36">
        <v>140.4</v>
      </c>
      <c r="Q53" s="36">
        <v>139.5</v>
      </c>
      <c r="AB53" s="34" t="s">
        <v>1281</v>
      </c>
      <c r="AC53">
        <v>155</v>
      </c>
      <c r="AD53">
        <v>219.4</v>
      </c>
      <c r="AE53">
        <v>170.8</v>
      </c>
      <c r="AF53">
        <v>165.8</v>
      </c>
      <c r="AG53">
        <v>187.1</v>
      </c>
      <c r="AH53">
        <v>200.9</v>
      </c>
      <c r="AI53">
        <v>169.7</v>
      </c>
      <c r="AJ53">
        <v>182.3</v>
      </c>
      <c r="AK53">
        <v>164.3</v>
      </c>
      <c r="AL53">
        <v>119.9</v>
      </c>
      <c r="AM53">
        <v>167.9</v>
      </c>
      <c r="AN53">
        <v>183.9</v>
      </c>
    </row>
    <row r="54" spans="2:40">
      <c r="B54" s="34" t="s">
        <v>534</v>
      </c>
      <c r="C54" s="36">
        <v>125.93333333333334</v>
      </c>
      <c r="E54" s="34" t="s">
        <v>834</v>
      </c>
      <c r="F54" s="36">
        <v>151.03574681238609</v>
      </c>
      <c r="G54" s="89">
        <f t="shared" si="1"/>
        <v>4.7933149322724272E-2</v>
      </c>
      <c r="H54" s="34"/>
      <c r="J54" t="s">
        <v>912</v>
      </c>
      <c r="K54" s="89">
        <v>6.8731542521358102E-2</v>
      </c>
      <c r="N54" s="34" t="s">
        <v>834</v>
      </c>
      <c r="O54" s="36">
        <v>149.80000000000001</v>
      </c>
      <c r="P54" s="36">
        <v>148.6</v>
      </c>
      <c r="Q54" s="36">
        <v>147.30000000000001</v>
      </c>
      <c r="AB54" s="34" t="s">
        <v>1282</v>
      </c>
      <c r="AC54">
        <v>156.5</v>
      </c>
      <c r="AD54">
        <v>213</v>
      </c>
      <c r="AE54">
        <v>175.2</v>
      </c>
      <c r="AF54">
        <v>166.6</v>
      </c>
      <c r="AG54">
        <v>190</v>
      </c>
      <c r="AH54">
        <v>195.8</v>
      </c>
      <c r="AI54">
        <v>174.2</v>
      </c>
      <c r="AJ54">
        <v>182.1</v>
      </c>
      <c r="AK54">
        <v>164.3</v>
      </c>
      <c r="AL54">
        <v>120</v>
      </c>
      <c r="AM54">
        <v>168.4</v>
      </c>
      <c r="AN54">
        <v>185.2</v>
      </c>
    </row>
    <row r="55" spans="2:40">
      <c r="B55" s="34" t="s">
        <v>658</v>
      </c>
      <c r="C55" s="36">
        <v>130.80000000000001</v>
      </c>
      <c r="E55" s="34" t="s">
        <v>912</v>
      </c>
      <c r="F55" s="36">
        <v>161.41666666666669</v>
      </c>
      <c r="G55" s="89">
        <f t="shared" si="1"/>
        <v>6.8731542521358102E-2</v>
      </c>
      <c r="H55" s="34"/>
      <c r="J55" t="s">
        <v>1031</v>
      </c>
      <c r="K55" s="89">
        <v>6.6029943211151423E-2</v>
      </c>
      <c r="N55" s="34" t="s">
        <v>912</v>
      </c>
      <c r="O55" s="36">
        <v>156.69999999999999</v>
      </c>
      <c r="P55" s="36">
        <v>156.80000000000001</v>
      </c>
      <c r="Q55" s="36">
        <v>156.9</v>
      </c>
      <c r="AB55" s="34" t="s">
        <v>1283</v>
      </c>
      <c r="AC55">
        <v>160.30000000000001</v>
      </c>
      <c r="AD55">
        <v>206.5</v>
      </c>
      <c r="AE55">
        <v>169.2</v>
      </c>
      <c r="AF55">
        <v>168.1</v>
      </c>
      <c r="AG55">
        <v>193.6</v>
      </c>
      <c r="AH55">
        <v>192.4</v>
      </c>
      <c r="AI55">
        <v>172.9</v>
      </c>
      <c r="AJ55">
        <v>186.7</v>
      </c>
      <c r="AK55">
        <v>167.2</v>
      </c>
      <c r="AL55">
        <v>120.9</v>
      </c>
      <c r="AM55">
        <v>168.8</v>
      </c>
      <c r="AN55">
        <v>186.3</v>
      </c>
    </row>
    <row r="56" spans="2:40">
      <c r="B56" s="34" t="s">
        <v>725</v>
      </c>
      <c r="C56" s="36">
        <v>136.4</v>
      </c>
      <c r="E56" s="34" t="s">
        <v>1031</v>
      </c>
      <c r="F56" s="36">
        <v>172.07500000000005</v>
      </c>
      <c r="G56" s="89">
        <f t="shared" si="1"/>
        <v>6.6029943211151423E-2</v>
      </c>
      <c r="H56" s="34"/>
      <c r="J56" t="s">
        <v>1161</v>
      </c>
      <c r="K56" s="89">
        <v>3.1953121216523474E-2</v>
      </c>
      <c r="N56" s="34" t="s">
        <v>1031</v>
      </c>
      <c r="O56" s="36">
        <v>168.7</v>
      </c>
      <c r="P56" s="36">
        <v>167.7</v>
      </c>
      <c r="Q56" s="36">
        <v>166.5</v>
      </c>
      <c r="AB56" s="34" t="s">
        <v>1284</v>
      </c>
      <c r="AC56">
        <v>163.5</v>
      </c>
      <c r="AD56">
        <v>209.2</v>
      </c>
      <c r="AE56">
        <v>169.7</v>
      </c>
      <c r="AF56">
        <v>169.7</v>
      </c>
      <c r="AG56">
        <v>197.3</v>
      </c>
      <c r="AH56">
        <v>188.7</v>
      </c>
      <c r="AI56">
        <v>165.7</v>
      </c>
      <c r="AJ56">
        <v>191.8</v>
      </c>
      <c r="AK56">
        <v>169.1</v>
      </c>
      <c r="AL56">
        <v>121.6</v>
      </c>
      <c r="AM56">
        <v>169.4</v>
      </c>
      <c r="AN56">
        <v>187.4</v>
      </c>
    </row>
    <row r="57" spans="2:40">
      <c r="B57" s="34" t="s">
        <v>776</v>
      </c>
      <c r="C57" s="36">
        <v>140.36666666666665</v>
      </c>
      <c r="E57" s="34" t="s">
        <v>1161</v>
      </c>
      <c r="F57" s="36">
        <v>177.57333333333332</v>
      </c>
      <c r="G57" s="89">
        <f t="shared" si="1"/>
        <v>3.1953121216523474E-2</v>
      </c>
      <c r="H57" s="34"/>
      <c r="N57" s="34" t="s">
        <v>1161</v>
      </c>
      <c r="O57" s="36">
        <v>178</v>
      </c>
      <c r="P57" s="36">
        <v>177.2</v>
      </c>
      <c r="Q57" s="36">
        <v>176.3</v>
      </c>
      <c r="AB57" s="34" t="s">
        <v>1285</v>
      </c>
      <c r="AC57">
        <v>165.2</v>
      </c>
      <c r="AD57">
        <v>210.9</v>
      </c>
      <c r="AE57">
        <v>170.9</v>
      </c>
      <c r="AF57">
        <v>170.9</v>
      </c>
      <c r="AG57">
        <v>199.9</v>
      </c>
      <c r="AH57">
        <v>186.5</v>
      </c>
      <c r="AI57">
        <v>163.80000000000001</v>
      </c>
      <c r="AJ57">
        <v>199.7</v>
      </c>
      <c r="AK57">
        <v>169.8</v>
      </c>
      <c r="AL57">
        <v>121.9</v>
      </c>
      <c r="AM57">
        <v>169.9</v>
      </c>
      <c r="AN57">
        <v>188.3</v>
      </c>
    </row>
    <row r="58" spans="2:40">
      <c r="B58" s="34" t="s">
        <v>834</v>
      </c>
      <c r="C58" s="36">
        <v>148.56666666666666</v>
      </c>
      <c r="D58" s="89"/>
      <c r="G58" s="89"/>
      <c r="AB58" s="34" t="s">
        <v>1286</v>
      </c>
      <c r="AC58">
        <v>167.4</v>
      </c>
      <c r="AD58">
        <v>209.4</v>
      </c>
      <c r="AE58">
        <v>181.4</v>
      </c>
      <c r="AF58">
        <v>172.3</v>
      </c>
      <c r="AG58">
        <v>202.8</v>
      </c>
      <c r="AH58">
        <v>188.9</v>
      </c>
      <c r="AI58">
        <v>160.69999999999999</v>
      </c>
      <c r="AJ58">
        <v>183.1</v>
      </c>
      <c r="AK58">
        <v>170.5</v>
      </c>
      <c r="AL58">
        <v>122.1</v>
      </c>
      <c r="AM58">
        <v>170.4</v>
      </c>
      <c r="AN58">
        <v>189.5</v>
      </c>
    </row>
    <row r="59" spans="2:40">
      <c r="B59" s="34" t="s">
        <v>912</v>
      </c>
      <c r="C59" s="36">
        <v>156.80000000000001</v>
      </c>
      <c r="D59" s="89"/>
      <c r="AB59" s="34" t="s">
        <v>1287</v>
      </c>
      <c r="AC59">
        <v>169.2</v>
      </c>
      <c r="AD59">
        <v>209</v>
      </c>
      <c r="AE59">
        <v>190.2</v>
      </c>
      <c r="AF59">
        <v>173.6</v>
      </c>
      <c r="AG59">
        <v>205.2</v>
      </c>
      <c r="AH59">
        <v>188.5</v>
      </c>
      <c r="AI59">
        <v>158</v>
      </c>
      <c r="AJ59">
        <v>159.9</v>
      </c>
      <c r="AK59">
        <v>170.8</v>
      </c>
      <c r="AL59">
        <v>121.8</v>
      </c>
      <c r="AM59">
        <v>171</v>
      </c>
      <c r="AN59">
        <v>190.3</v>
      </c>
    </row>
    <row r="60" spans="2:40">
      <c r="B60" s="34" t="s">
        <v>1031</v>
      </c>
      <c r="C60" s="36">
        <v>167.63333333333333</v>
      </c>
      <c r="D60" s="89"/>
      <c r="AB60" s="34" t="s">
        <v>1288</v>
      </c>
      <c r="AC60">
        <v>173.8</v>
      </c>
      <c r="AD60">
        <v>210.7</v>
      </c>
      <c r="AE60">
        <v>194.5</v>
      </c>
      <c r="AF60">
        <v>174.6</v>
      </c>
      <c r="AG60">
        <v>208.4</v>
      </c>
      <c r="AH60">
        <v>187.2</v>
      </c>
      <c r="AI60">
        <v>158.30000000000001</v>
      </c>
      <c r="AJ60">
        <v>153.9</v>
      </c>
      <c r="AK60">
        <v>170.9</v>
      </c>
      <c r="AL60">
        <v>121.1</v>
      </c>
      <c r="AM60">
        <v>171.4</v>
      </c>
      <c r="AN60">
        <v>191.2</v>
      </c>
    </row>
    <row r="61" spans="2:40">
      <c r="B61" s="34" t="s">
        <v>1161</v>
      </c>
      <c r="C61" s="36">
        <v>177.16666666666666</v>
      </c>
      <c r="D61" s="89"/>
      <c r="N61" s="35" t="s">
        <v>1233</v>
      </c>
      <c r="O61" s="35" t="s">
        <v>60</v>
      </c>
      <c r="P61" s="35" t="s">
        <v>104</v>
      </c>
      <c r="Q61" s="35" t="s">
        <v>85</v>
      </c>
      <c r="S61" s="35" t="s">
        <v>1233</v>
      </c>
      <c r="T61" s="35" t="s">
        <v>60</v>
      </c>
      <c r="U61" s="35" t="s">
        <v>104</v>
      </c>
      <c r="V61" s="35" t="s">
        <v>85</v>
      </c>
      <c r="AB61" s="34" t="s">
        <v>1289</v>
      </c>
      <c r="AC61">
        <v>174.4</v>
      </c>
      <c r="AD61">
        <v>207.7</v>
      </c>
      <c r="AE61">
        <v>175.2</v>
      </c>
      <c r="AF61">
        <v>177.3</v>
      </c>
      <c r="AG61">
        <v>209.7</v>
      </c>
      <c r="AH61">
        <v>179.3</v>
      </c>
      <c r="AI61">
        <v>169.5</v>
      </c>
      <c r="AJ61">
        <v>152.69999999999999</v>
      </c>
      <c r="AK61">
        <v>171</v>
      </c>
      <c r="AL61">
        <v>120</v>
      </c>
      <c r="AM61">
        <v>172.3</v>
      </c>
      <c r="AN61">
        <v>193</v>
      </c>
    </row>
    <row r="62" spans="2:40">
      <c r="B62" s="34" t="s">
        <v>1234</v>
      </c>
      <c r="C62" s="36">
        <v>139.25624999999999</v>
      </c>
      <c r="D62" s="89"/>
      <c r="N62" s="34" t="s">
        <v>534</v>
      </c>
      <c r="O62" s="36">
        <v>128</v>
      </c>
      <c r="P62" s="36">
        <v>126</v>
      </c>
      <c r="Q62" s="36">
        <v>123.8</v>
      </c>
      <c r="S62" s="34" t="s">
        <v>534</v>
      </c>
      <c r="T62" s="36"/>
      <c r="U62" s="36"/>
      <c r="V62" s="36"/>
      <c r="AB62" s="34" t="s">
        <v>1290</v>
      </c>
      <c r="AC62">
        <v>174.4</v>
      </c>
      <c r="AD62">
        <v>207.7</v>
      </c>
      <c r="AE62">
        <v>175.2</v>
      </c>
      <c r="AF62">
        <v>177.3</v>
      </c>
      <c r="AG62">
        <v>209.7</v>
      </c>
      <c r="AH62">
        <v>179.2</v>
      </c>
      <c r="AI62">
        <v>169.5</v>
      </c>
      <c r="AJ62">
        <v>152.80000000000001</v>
      </c>
      <c r="AK62">
        <v>171.1</v>
      </c>
      <c r="AL62">
        <v>120</v>
      </c>
      <c r="AM62">
        <v>172.3</v>
      </c>
      <c r="AN62">
        <v>193</v>
      </c>
    </row>
    <row r="63" spans="2:40">
      <c r="D63" s="89"/>
      <c r="N63" s="34" t="s">
        <v>658</v>
      </c>
      <c r="O63" s="36">
        <v>132.80000000000001</v>
      </c>
      <c r="P63" s="36">
        <v>130.9</v>
      </c>
      <c r="Q63" s="36">
        <v>128.69999999999999</v>
      </c>
      <c r="S63" s="34" t="s">
        <v>658</v>
      </c>
      <c r="T63" s="89">
        <f>(O63-O62)/O62</f>
        <v>3.7500000000000089E-2</v>
      </c>
      <c r="U63" s="89">
        <f>(P63-P62)/P62</f>
        <v>3.8888888888888931E-2</v>
      </c>
      <c r="V63" s="89">
        <f>(Q63-Q62)/Q62</f>
        <v>3.9579967689822228E-2</v>
      </c>
      <c r="X63" s="7"/>
      <c r="AB63" s="34" t="s">
        <v>1291</v>
      </c>
      <c r="AC63">
        <v>173.8</v>
      </c>
      <c r="AD63">
        <v>209.3</v>
      </c>
      <c r="AE63">
        <v>169.6</v>
      </c>
      <c r="AF63">
        <v>178.4</v>
      </c>
      <c r="AG63">
        <v>212.9</v>
      </c>
      <c r="AH63">
        <v>174.9</v>
      </c>
      <c r="AI63">
        <v>176.3</v>
      </c>
      <c r="AJ63">
        <v>155.4</v>
      </c>
      <c r="AK63">
        <v>173.4</v>
      </c>
      <c r="AL63">
        <v>121.3</v>
      </c>
      <c r="AM63">
        <v>172.9</v>
      </c>
      <c r="AN63">
        <v>193.5</v>
      </c>
    </row>
    <row r="64" spans="2:40">
      <c r="D64" s="89"/>
      <c r="N64" s="34" t="s">
        <v>725</v>
      </c>
      <c r="O64" s="36">
        <v>138.69999999999999</v>
      </c>
      <c r="P64" s="36">
        <v>136.5</v>
      </c>
      <c r="Q64" s="36">
        <v>134</v>
      </c>
      <c r="S64" s="34" t="s">
        <v>725</v>
      </c>
      <c r="T64" s="89">
        <f t="shared" ref="T64:T69" si="2">(O64-O63)/O63</f>
        <v>4.4427710843373318E-2</v>
      </c>
      <c r="U64" s="89">
        <f t="shared" ref="U64:U69" si="3">(P64-P63)/P63</f>
        <v>4.278074866310156E-2</v>
      </c>
      <c r="V64" s="89">
        <f t="shared" ref="V64:V69" si="4">(Q64-Q63)/Q63</f>
        <v>4.1181041181041274E-2</v>
      </c>
      <c r="X64" s="7"/>
      <c r="AB64" s="34" t="s">
        <v>1292</v>
      </c>
      <c r="AC64">
        <v>173.7</v>
      </c>
      <c r="AD64">
        <v>214.3</v>
      </c>
      <c r="AE64">
        <v>173.2</v>
      </c>
      <c r="AF64">
        <v>179.5</v>
      </c>
      <c r="AG64">
        <v>218</v>
      </c>
      <c r="AH64">
        <v>170</v>
      </c>
      <c r="AI64">
        <v>172.2</v>
      </c>
      <c r="AJ64">
        <v>161</v>
      </c>
      <c r="AK64">
        <v>175.6</v>
      </c>
      <c r="AL64">
        <v>122.7</v>
      </c>
      <c r="AM64">
        <v>173.4</v>
      </c>
      <c r="AN64">
        <v>194.2</v>
      </c>
    </row>
    <row r="65" spans="4:40">
      <c r="D65" s="89"/>
      <c r="N65" s="34" t="s">
        <v>776</v>
      </c>
      <c r="O65" s="36">
        <v>141.19999999999999</v>
      </c>
      <c r="P65" s="36">
        <v>140.4</v>
      </c>
      <c r="Q65" s="36">
        <v>139.5</v>
      </c>
      <c r="S65" s="34" t="s">
        <v>776</v>
      </c>
      <c r="T65" s="89">
        <f t="shared" si="2"/>
        <v>1.8024513338139873E-2</v>
      </c>
      <c r="U65" s="89">
        <f t="shared" si="3"/>
        <v>2.8571428571428612E-2</v>
      </c>
      <c r="V65" s="89">
        <f t="shared" si="4"/>
        <v>4.1044776119402986E-2</v>
      </c>
      <c r="X65" s="7"/>
    </row>
    <row r="66" spans="4:40">
      <c r="D66" s="89"/>
      <c r="N66" s="34" t="s">
        <v>834</v>
      </c>
      <c r="O66" s="36">
        <v>149.80000000000001</v>
      </c>
      <c r="P66" s="36">
        <v>148.6</v>
      </c>
      <c r="Q66" s="36">
        <v>147.30000000000001</v>
      </c>
      <c r="S66" s="34" t="s">
        <v>834</v>
      </c>
      <c r="T66" s="89">
        <f t="shared" si="2"/>
        <v>6.090651558073671E-2</v>
      </c>
      <c r="U66" s="89">
        <f t="shared" si="3"/>
        <v>5.840455840455832E-2</v>
      </c>
      <c r="V66" s="89">
        <f t="shared" si="4"/>
        <v>5.5913978494623741E-2</v>
      </c>
      <c r="X66" s="7"/>
    </row>
    <row r="67" spans="4:40">
      <c r="D67" s="89"/>
      <c r="N67" s="34" t="s">
        <v>912</v>
      </c>
      <c r="O67" s="36">
        <v>156.69999999999999</v>
      </c>
      <c r="P67" s="36">
        <v>156.80000000000001</v>
      </c>
      <c r="Q67" s="36">
        <v>156.9</v>
      </c>
      <c r="S67" s="34" t="s">
        <v>912</v>
      </c>
      <c r="T67" s="89">
        <f t="shared" si="2"/>
        <v>4.6061415220293569E-2</v>
      </c>
      <c r="U67" s="89">
        <f t="shared" si="3"/>
        <v>5.5181695827725558E-2</v>
      </c>
      <c r="V67" s="89">
        <f t="shared" si="4"/>
        <v>6.5173116089612987E-2</v>
      </c>
      <c r="X67" s="7"/>
    </row>
    <row r="68" spans="4:40">
      <c r="N68" s="34" t="s">
        <v>1031</v>
      </c>
      <c r="O68" s="36">
        <v>168.7</v>
      </c>
      <c r="P68" s="36">
        <v>167.7</v>
      </c>
      <c r="Q68" s="36">
        <v>166.5</v>
      </c>
      <c r="S68" s="34" t="s">
        <v>1031</v>
      </c>
      <c r="T68" s="89">
        <f t="shared" si="2"/>
        <v>7.6579451180599875E-2</v>
      </c>
      <c r="U68" s="89">
        <f t="shared" si="3"/>
        <v>6.9515306122448828E-2</v>
      </c>
      <c r="V68" s="89">
        <f t="shared" si="4"/>
        <v>6.1185468451242793E-2</v>
      </c>
      <c r="X68" s="7"/>
    </row>
    <row r="69" spans="4:40">
      <c r="N69" s="34" t="s">
        <v>1161</v>
      </c>
      <c r="O69" s="36">
        <v>178</v>
      </c>
      <c r="P69" s="36">
        <v>177.2</v>
      </c>
      <c r="Q69" s="36">
        <v>176.3</v>
      </c>
      <c r="S69" s="34" t="s">
        <v>1161</v>
      </c>
      <c r="T69" s="89">
        <f t="shared" si="2"/>
        <v>5.5127445168939013E-2</v>
      </c>
      <c r="U69" s="89">
        <f t="shared" si="3"/>
        <v>5.6648777579010143E-2</v>
      </c>
      <c r="V69" s="89">
        <f t="shared" si="4"/>
        <v>5.8858858858858928E-2</v>
      </c>
      <c r="X69" s="7"/>
      <c r="AB69" s="35" t="s">
        <v>1233</v>
      </c>
      <c r="AC69" s="35" t="s">
        <v>1293</v>
      </c>
      <c r="AD69" s="35" t="s">
        <v>1294</v>
      </c>
      <c r="AE69" s="35" t="s">
        <v>1295</v>
      </c>
      <c r="AF69" s="35" t="s">
        <v>1296</v>
      </c>
      <c r="AG69" s="35" t="s">
        <v>1302</v>
      </c>
      <c r="AH69" s="35" t="s">
        <v>1297</v>
      </c>
      <c r="AI69" s="35" t="s">
        <v>1298</v>
      </c>
      <c r="AJ69" s="35" t="s">
        <v>1299</v>
      </c>
      <c r="AK69" s="35" t="s">
        <v>1300</v>
      </c>
      <c r="AL69" s="35" t="s">
        <v>1301</v>
      </c>
      <c r="AM69" s="35" t="s">
        <v>1303</v>
      </c>
      <c r="AN69" s="35" t="s">
        <v>1304</v>
      </c>
    </row>
    <row r="70" spans="4:40">
      <c r="AB70" s="34" t="s">
        <v>1280</v>
      </c>
      <c r="AC70" s="89">
        <f>(AC53-AC52)/AC52</f>
        <v>5.8403634003893947E-3</v>
      </c>
      <c r="AD70" s="89">
        <f>(AD53-AD52)/AD52</f>
        <v>1.1059907834101408E-2</v>
      </c>
      <c r="AE70" s="89">
        <f t="shared" ref="AE70:AN70" si="5">(AE53-AE52)/AE52</f>
        <v>5.1724137931034517E-2</v>
      </c>
      <c r="AF70" s="89">
        <f t="shared" si="5"/>
        <v>5.4578532443905741E-3</v>
      </c>
      <c r="AG70" s="89">
        <f t="shared" si="5"/>
        <v>1.1898323418063756E-2</v>
      </c>
      <c r="AH70" s="89">
        <f t="shared" si="5"/>
        <v>-7.411067193675889E-3</v>
      </c>
      <c r="AI70" s="89">
        <f t="shared" si="5"/>
        <v>-7.6023391812866164E-3</v>
      </c>
      <c r="AJ70" s="89">
        <f t="shared" si="5"/>
        <v>4.230989136649517E-2</v>
      </c>
      <c r="AK70" s="89">
        <f t="shared" si="5"/>
        <v>-2.4286581663629466E-3</v>
      </c>
      <c r="AL70" s="89">
        <f t="shared" si="5"/>
        <v>1.6708437761069578E-3</v>
      </c>
      <c r="AM70" s="89">
        <f t="shared" si="5"/>
        <v>4.7875523638540481E-3</v>
      </c>
      <c r="AN70" s="89">
        <f t="shared" si="5"/>
        <v>7.6712328767123599E-3</v>
      </c>
    </row>
    <row r="71" spans="4:40">
      <c r="AB71" s="34" t="s">
        <v>1281</v>
      </c>
      <c r="AC71" s="89">
        <f t="shared" ref="AC71:AN81" si="6">(AC54-AC53)/AC53</f>
        <v>9.6774193548387101E-3</v>
      </c>
      <c r="AD71" s="89">
        <f t="shared" si="6"/>
        <v>-2.9170464904284436E-2</v>
      </c>
      <c r="AE71" s="89">
        <f t="shared" si="6"/>
        <v>2.5761124121779725E-2</v>
      </c>
      <c r="AF71" s="89">
        <f t="shared" si="6"/>
        <v>4.8250904704462173E-3</v>
      </c>
      <c r="AG71" s="89">
        <f t="shared" si="6"/>
        <v>1.5499732763228252E-2</v>
      </c>
      <c r="AH71" s="89">
        <f t="shared" si="6"/>
        <v>-2.5385764061722219E-2</v>
      </c>
      <c r="AI71" s="89">
        <f t="shared" si="6"/>
        <v>2.6517383618149679E-2</v>
      </c>
      <c r="AJ71" s="89">
        <f t="shared" si="6"/>
        <v>-1.0970927043336097E-3</v>
      </c>
      <c r="AK71" s="89">
        <f t="shared" si="6"/>
        <v>0</v>
      </c>
      <c r="AL71" s="89">
        <f t="shared" si="6"/>
        <v>8.3402835696408937E-4</v>
      </c>
      <c r="AM71" s="89">
        <f t="shared" si="6"/>
        <v>2.9779630732578916E-3</v>
      </c>
      <c r="AN71" s="89">
        <f t="shared" si="6"/>
        <v>7.0690592713430287E-3</v>
      </c>
    </row>
    <row r="72" spans="4:40">
      <c r="AB72" s="34" t="s">
        <v>1282</v>
      </c>
      <c r="AC72" s="89">
        <f t="shared" si="6"/>
        <v>2.4281150159744483E-2</v>
      </c>
      <c r="AD72" s="89">
        <f t="shared" si="6"/>
        <v>-3.0516431924882629E-2</v>
      </c>
      <c r="AE72" s="89">
        <f t="shared" si="6"/>
        <v>-3.4246575342465758E-2</v>
      </c>
      <c r="AF72" s="89">
        <f t="shared" si="6"/>
        <v>9.00360144057623E-3</v>
      </c>
      <c r="AG72" s="89">
        <f t="shared" si="6"/>
        <v>1.8947368421052602E-2</v>
      </c>
      <c r="AH72" s="89">
        <f t="shared" si="6"/>
        <v>-1.7364657814096043E-2</v>
      </c>
      <c r="AI72" s="89">
        <f t="shared" si="6"/>
        <v>-7.4626865671640818E-3</v>
      </c>
      <c r="AJ72" s="89">
        <f t="shared" si="6"/>
        <v>2.5260845689181737E-2</v>
      </c>
      <c r="AK72" s="89">
        <f t="shared" si="6"/>
        <v>1.7650639074862917E-2</v>
      </c>
      <c r="AL72" s="89">
        <f t="shared" si="6"/>
        <v>7.5000000000000474E-3</v>
      </c>
      <c r="AM72" s="89">
        <f t="shared" si="6"/>
        <v>2.3752969121140478E-3</v>
      </c>
      <c r="AN72" s="89">
        <f t="shared" si="6"/>
        <v>5.9395248380130824E-3</v>
      </c>
    </row>
    <row r="73" spans="4:40">
      <c r="AB73" s="34" t="s">
        <v>1283</v>
      </c>
      <c r="AC73" s="89">
        <f t="shared" si="6"/>
        <v>1.9962570180910719E-2</v>
      </c>
      <c r="AD73" s="89">
        <f t="shared" si="6"/>
        <v>1.3075060532687597E-2</v>
      </c>
      <c r="AE73" s="89">
        <f t="shared" si="6"/>
        <v>2.9550827423167852E-3</v>
      </c>
      <c r="AF73" s="89">
        <f t="shared" si="6"/>
        <v>9.5181439619273899E-3</v>
      </c>
      <c r="AG73" s="89">
        <f t="shared" si="6"/>
        <v>1.9111570247933973E-2</v>
      </c>
      <c r="AH73" s="89">
        <f t="shared" si="6"/>
        <v>-1.9230769230769319E-2</v>
      </c>
      <c r="AI73" s="89">
        <f t="shared" si="6"/>
        <v>-4.1642567958357531E-2</v>
      </c>
      <c r="AJ73" s="89">
        <f t="shared" si="6"/>
        <v>2.7316550615961558E-2</v>
      </c>
      <c r="AK73" s="89">
        <f t="shared" si="6"/>
        <v>1.1363636363636399E-2</v>
      </c>
      <c r="AL73" s="89">
        <f t="shared" si="6"/>
        <v>5.7899090157153728E-3</v>
      </c>
      <c r="AM73" s="89">
        <f t="shared" si="6"/>
        <v>3.5545023696682125E-3</v>
      </c>
      <c r="AN73" s="89">
        <f t="shared" si="6"/>
        <v>5.9044551798174676E-3</v>
      </c>
    </row>
    <row r="74" spans="4:40">
      <c r="AB74" s="34" t="s">
        <v>1284</v>
      </c>
      <c r="AC74" s="89">
        <f t="shared" si="6"/>
        <v>1.0397553516819502E-2</v>
      </c>
      <c r="AD74" s="89">
        <f t="shared" si="6"/>
        <v>8.1261950286807706E-3</v>
      </c>
      <c r="AE74" s="89">
        <f t="shared" si="6"/>
        <v>7.0713022981733478E-3</v>
      </c>
      <c r="AF74" s="89">
        <f t="shared" si="6"/>
        <v>7.0713022981733478E-3</v>
      </c>
      <c r="AG74" s="89">
        <f t="shared" si="6"/>
        <v>1.3177901672579798E-2</v>
      </c>
      <c r="AH74" s="89">
        <f t="shared" si="6"/>
        <v>-1.1658717541070422E-2</v>
      </c>
      <c r="AI74" s="89">
        <f t="shared" si="6"/>
        <v>-1.1466505733252729E-2</v>
      </c>
      <c r="AJ74" s="89">
        <f t="shared" si="6"/>
        <v>4.118873826903012E-2</v>
      </c>
      <c r="AK74" s="89">
        <f t="shared" si="6"/>
        <v>4.1395623891189656E-3</v>
      </c>
      <c r="AL74" s="89">
        <f t="shared" si="6"/>
        <v>2.4671052631579883E-3</v>
      </c>
      <c r="AM74" s="89">
        <f t="shared" si="6"/>
        <v>2.9515938606847697E-3</v>
      </c>
      <c r="AN74" s="89">
        <f t="shared" si="6"/>
        <v>4.8025613660619302E-3</v>
      </c>
    </row>
    <row r="75" spans="4:40">
      <c r="AB75" s="34" t="s">
        <v>1285</v>
      </c>
      <c r="AC75" s="89">
        <f t="shared" si="6"/>
        <v>1.3317191283293082E-2</v>
      </c>
      <c r="AD75" s="89">
        <f t="shared" si="6"/>
        <v>-7.1123755334281651E-3</v>
      </c>
      <c r="AE75" s="89">
        <f t="shared" si="6"/>
        <v>6.1439438267992974E-2</v>
      </c>
      <c r="AF75" s="89">
        <f t="shared" si="6"/>
        <v>8.1919251023990971E-3</v>
      </c>
      <c r="AG75" s="89">
        <f t="shared" si="6"/>
        <v>1.4507253626813434E-2</v>
      </c>
      <c r="AH75" s="89">
        <f t="shared" si="6"/>
        <v>1.286863270777483E-2</v>
      </c>
      <c r="AI75" s="89">
        <f t="shared" si="6"/>
        <v>-1.8925518925519063E-2</v>
      </c>
      <c r="AJ75" s="89">
        <f t="shared" si="6"/>
        <v>-8.3124687030545791E-2</v>
      </c>
      <c r="AK75" s="89">
        <f t="shared" si="6"/>
        <v>4.1224970553591792E-3</v>
      </c>
      <c r="AL75" s="89">
        <f t="shared" si="6"/>
        <v>1.640689089417462E-3</v>
      </c>
      <c r="AM75" s="89">
        <f t="shared" si="6"/>
        <v>2.942907592701589E-3</v>
      </c>
      <c r="AN75" s="89">
        <f t="shared" si="6"/>
        <v>6.3728093467869812E-3</v>
      </c>
    </row>
    <row r="76" spans="4:40">
      <c r="AB76" s="34" t="s">
        <v>1286</v>
      </c>
      <c r="AC76" s="89">
        <f t="shared" si="6"/>
        <v>1.0752688172042909E-2</v>
      </c>
      <c r="AD76" s="89">
        <f t="shared" si="6"/>
        <v>-1.9102196752626823E-3</v>
      </c>
      <c r="AE76" s="89">
        <f t="shared" si="6"/>
        <v>4.8511576626240255E-2</v>
      </c>
      <c r="AF76" s="89">
        <f t="shared" si="6"/>
        <v>7.5449796865930518E-3</v>
      </c>
      <c r="AG76" s="89">
        <f t="shared" si="6"/>
        <v>1.1834319526627106E-2</v>
      </c>
      <c r="AH76" s="89">
        <f t="shared" si="6"/>
        <v>-2.1175224986765785E-3</v>
      </c>
      <c r="AI76" s="89">
        <f t="shared" si="6"/>
        <v>-1.6801493466085806E-2</v>
      </c>
      <c r="AJ76" s="89">
        <f t="shared" si="6"/>
        <v>-0.12670671764063349</v>
      </c>
      <c r="AK76" s="89">
        <f t="shared" si="6"/>
        <v>1.7595307917889231E-3</v>
      </c>
      <c r="AL76" s="89">
        <f t="shared" si="6"/>
        <v>-2.457002457002434E-3</v>
      </c>
      <c r="AM76" s="89">
        <f t="shared" si="6"/>
        <v>3.521126760563347E-3</v>
      </c>
      <c r="AN76" s="89">
        <f t="shared" si="6"/>
        <v>4.2216358839050729E-3</v>
      </c>
    </row>
    <row r="77" spans="4:40">
      <c r="AB77" s="34" t="s">
        <v>1287</v>
      </c>
      <c r="AC77" s="89">
        <f t="shared" si="6"/>
        <v>2.7186761229314557E-2</v>
      </c>
      <c r="AD77" s="89">
        <f t="shared" si="6"/>
        <v>8.1339712918659744E-3</v>
      </c>
      <c r="AE77" s="89">
        <f t="shared" si="6"/>
        <v>2.2607781282860208E-2</v>
      </c>
      <c r="AF77" s="89">
        <f t="shared" si="6"/>
        <v>5.7603686635944703E-3</v>
      </c>
      <c r="AG77" s="89">
        <f t="shared" si="6"/>
        <v>1.5594541910331468E-2</v>
      </c>
      <c r="AH77" s="89">
        <f t="shared" si="6"/>
        <v>-6.8965517241379917E-3</v>
      </c>
      <c r="AI77" s="89">
        <f t="shared" si="6"/>
        <v>1.8987341772152618E-3</v>
      </c>
      <c r="AJ77" s="89">
        <f t="shared" si="6"/>
        <v>-3.7523452157598496E-2</v>
      </c>
      <c r="AK77" s="89">
        <f t="shared" si="6"/>
        <v>5.854800936767817E-4</v>
      </c>
      <c r="AL77" s="89">
        <f t="shared" si="6"/>
        <v>-5.7471264367816325E-3</v>
      </c>
      <c r="AM77" s="89">
        <f t="shared" si="6"/>
        <v>2.339181286549741E-3</v>
      </c>
      <c r="AN77" s="89">
        <f t="shared" si="6"/>
        <v>4.7293746715710832E-3</v>
      </c>
    </row>
    <row r="78" spans="4:40">
      <c r="AB78" s="34" t="s">
        <v>1288</v>
      </c>
      <c r="AC78" s="89">
        <f t="shared" si="6"/>
        <v>3.4522439585730398E-3</v>
      </c>
      <c r="AD78" s="89">
        <f t="shared" si="6"/>
        <v>-1.423825344091125E-2</v>
      </c>
      <c r="AE78" s="89">
        <f t="shared" si="6"/>
        <v>-9.9228791773778982E-2</v>
      </c>
      <c r="AF78" s="89">
        <f t="shared" si="6"/>
        <v>1.5463917525773294E-2</v>
      </c>
      <c r="AG78" s="89">
        <f t="shared" si="6"/>
        <v>6.2380038387715112E-3</v>
      </c>
      <c r="AH78" s="89">
        <f t="shared" si="6"/>
        <v>-4.2200854700854579E-2</v>
      </c>
      <c r="AI78" s="89">
        <f t="shared" si="6"/>
        <v>7.0751737207833149E-2</v>
      </c>
      <c r="AJ78" s="89">
        <f t="shared" si="6"/>
        <v>-7.7972709551658026E-3</v>
      </c>
      <c r="AK78" s="89">
        <f t="shared" si="6"/>
        <v>5.8513750731418557E-4</v>
      </c>
      <c r="AL78" s="89">
        <f t="shared" si="6"/>
        <v>-9.0834021469859156E-3</v>
      </c>
      <c r="AM78" s="89">
        <f t="shared" si="6"/>
        <v>5.2508751458576761E-3</v>
      </c>
      <c r="AN78" s="89">
        <f t="shared" si="6"/>
        <v>9.4142259414226534E-3</v>
      </c>
    </row>
    <row r="79" spans="4:40">
      <c r="AB79" s="34" t="s">
        <v>1289</v>
      </c>
      <c r="AC79" s="89">
        <f t="shared" si="6"/>
        <v>0</v>
      </c>
      <c r="AD79" s="89">
        <f t="shared" si="6"/>
        <v>0</v>
      </c>
      <c r="AE79" s="89">
        <f t="shared" si="6"/>
        <v>0</v>
      </c>
      <c r="AF79" s="89">
        <f t="shared" si="6"/>
        <v>0</v>
      </c>
      <c r="AG79" s="89">
        <f t="shared" si="6"/>
        <v>0</v>
      </c>
      <c r="AH79" s="89">
        <f t="shared" si="6"/>
        <v>-5.5772448410497898E-4</v>
      </c>
      <c r="AI79" s="89">
        <f t="shared" si="6"/>
        <v>0</v>
      </c>
      <c r="AJ79" s="89">
        <f t="shared" si="6"/>
        <v>6.5487884741337755E-4</v>
      </c>
      <c r="AK79" s="89">
        <f t="shared" si="6"/>
        <v>5.8479532163739363E-4</v>
      </c>
      <c r="AL79" s="89">
        <f t="shared" si="6"/>
        <v>0</v>
      </c>
      <c r="AM79" s="89">
        <f t="shared" si="6"/>
        <v>0</v>
      </c>
      <c r="AN79" s="89">
        <f t="shared" si="6"/>
        <v>0</v>
      </c>
    </row>
    <row r="80" spans="4:40">
      <c r="AB80" s="34" t="s">
        <v>1290</v>
      </c>
      <c r="AC80" s="89">
        <f t="shared" si="6"/>
        <v>-3.4403669724770315E-3</v>
      </c>
      <c r="AD80" s="89">
        <f t="shared" si="6"/>
        <v>7.7034183919115207E-3</v>
      </c>
      <c r="AE80" s="89">
        <f t="shared" si="6"/>
        <v>-3.1963470319634674E-2</v>
      </c>
      <c r="AF80" s="89">
        <f t="shared" si="6"/>
        <v>6.2041737168640398E-3</v>
      </c>
      <c r="AG80" s="89">
        <f t="shared" si="6"/>
        <v>1.5259895088221351E-2</v>
      </c>
      <c r="AH80" s="89">
        <f t="shared" si="6"/>
        <v>-2.3995535714285622E-2</v>
      </c>
      <c r="AI80" s="89">
        <f t="shared" si="6"/>
        <v>4.0117994100295054E-2</v>
      </c>
      <c r="AJ80" s="89">
        <f t="shared" si="6"/>
        <v>1.7015706806282685E-2</v>
      </c>
      <c r="AK80" s="89">
        <f t="shared" si="6"/>
        <v>1.3442431326709593E-2</v>
      </c>
      <c r="AL80" s="89">
        <f t="shared" si="6"/>
        <v>1.0833333333333309E-2</v>
      </c>
      <c r="AM80" s="89">
        <f t="shared" si="6"/>
        <v>3.4822983168891135E-3</v>
      </c>
      <c r="AN80" s="89">
        <f t="shared" si="6"/>
        <v>2.5906735751295338E-3</v>
      </c>
    </row>
    <row r="81" spans="2:40">
      <c r="AB81" s="34" t="s">
        <v>1291</v>
      </c>
      <c r="AC81" s="89">
        <f t="shared" si="6"/>
        <v>-5.7537399309564284E-4</v>
      </c>
      <c r="AD81" s="89">
        <f t="shared" si="6"/>
        <v>2.3889154323936932E-2</v>
      </c>
      <c r="AE81" s="89">
        <f t="shared" si="6"/>
        <v>2.122641509433959E-2</v>
      </c>
      <c r="AF81" s="89">
        <f t="shared" si="6"/>
        <v>6.1659192825111791E-3</v>
      </c>
      <c r="AG81" s="89">
        <f t="shared" si="6"/>
        <v>2.3954908407703118E-2</v>
      </c>
      <c r="AH81" s="89">
        <f t="shared" si="6"/>
        <v>-2.801600914808465E-2</v>
      </c>
      <c r="AI81" s="89">
        <f t="shared" si="6"/>
        <v>-2.32558139534885E-2</v>
      </c>
      <c r="AJ81" s="89">
        <f t="shared" si="6"/>
        <v>3.6036036036036001E-2</v>
      </c>
      <c r="AK81" s="89">
        <f t="shared" si="6"/>
        <v>1.2687427912341341E-2</v>
      </c>
      <c r="AL81" s="89">
        <f t="shared" si="6"/>
        <v>1.1541632316570533E-2</v>
      </c>
      <c r="AM81" s="89">
        <f t="shared" si="6"/>
        <v>2.8918449971081549E-3</v>
      </c>
      <c r="AN81" s="89">
        <f t="shared" si="6"/>
        <v>3.6175710594314658E-3</v>
      </c>
    </row>
    <row r="82" spans="2:40">
      <c r="AB82" s="34" t="s">
        <v>1292</v>
      </c>
      <c r="AC82" s="89">
        <f>SUM(AC70:AC81)</f>
        <v>0.12085220029035372</v>
      </c>
      <c r="AD82" s="89">
        <f t="shared" ref="AD82:AN82" si="7">SUM(AD70:AD81)</f>
        <v>-1.0960038075584964E-2</v>
      </c>
      <c r="AE82" s="89">
        <f t="shared" si="7"/>
        <v>7.5858020928857975E-2</v>
      </c>
      <c r="AF82" s="89">
        <f t="shared" si="7"/>
        <v>8.5207275393248891E-2</v>
      </c>
      <c r="AG82" s="89">
        <f t="shared" si="7"/>
        <v>0.16602381892132637</v>
      </c>
      <c r="AH82" s="89">
        <f t="shared" si="7"/>
        <v>-0.17196654140370343</v>
      </c>
      <c r="AI82" s="89">
        <f t="shared" si="7"/>
        <v>1.212892331833881E-2</v>
      </c>
      <c r="AJ82" s="89">
        <f t="shared" si="7"/>
        <v>-6.6466572857876549E-2</v>
      </c>
      <c r="AK82" s="89">
        <f t="shared" si="7"/>
        <v>6.4492479670082731E-2</v>
      </c>
      <c r="AL82" s="89">
        <f t="shared" si="7"/>
        <v>2.4990010110495772E-2</v>
      </c>
      <c r="AM82" s="89">
        <f t="shared" si="7"/>
        <v>3.7075142679248593E-2</v>
      </c>
      <c r="AN82" s="89">
        <f t="shared" si="7"/>
        <v>6.2333124010194668E-2</v>
      </c>
    </row>
    <row r="83" spans="2:40">
      <c r="B83" t="s">
        <v>31</v>
      </c>
      <c r="C83" t="s">
        <v>1273</v>
      </c>
      <c r="AC83" s="35" t="s">
        <v>1293</v>
      </c>
      <c r="AD83" s="35" t="s">
        <v>1294</v>
      </c>
      <c r="AE83" s="35" t="s">
        <v>1295</v>
      </c>
      <c r="AF83" s="35" t="s">
        <v>1296</v>
      </c>
      <c r="AG83" s="35" t="s">
        <v>1302</v>
      </c>
      <c r="AH83" s="35" t="s">
        <v>1297</v>
      </c>
      <c r="AI83" s="35" t="s">
        <v>1298</v>
      </c>
      <c r="AJ83" s="35" t="s">
        <v>1299</v>
      </c>
      <c r="AK83" s="35" t="s">
        <v>1300</v>
      </c>
      <c r="AL83" s="35" t="s">
        <v>1301</v>
      </c>
      <c r="AM83" s="35" t="s">
        <v>1303</v>
      </c>
      <c r="AN83" s="35" t="s">
        <v>1304</v>
      </c>
    </row>
    <row r="84" spans="2:40">
      <c r="B84" s="34" t="s">
        <v>61</v>
      </c>
      <c r="C84" s="36">
        <v>105.5</v>
      </c>
      <c r="AC84" s="89">
        <v>0.12085220029035372</v>
      </c>
      <c r="AD84" s="89">
        <v>-1.0960038075584964E-2</v>
      </c>
      <c r="AE84" s="89">
        <v>7.5858020928857975E-2</v>
      </c>
      <c r="AF84" s="89">
        <v>8.5207275393248891E-2</v>
      </c>
      <c r="AG84" s="89">
        <v>0.16602381892132637</v>
      </c>
      <c r="AH84" s="89">
        <v>-0.17196654140370343</v>
      </c>
      <c r="AI84" s="89">
        <v>1.212892331833881E-2</v>
      </c>
      <c r="AJ84" s="89">
        <v>-6.6466572857876549E-2</v>
      </c>
      <c r="AK84" s="89">
        <v>6.4492479670082731E-2</v>
      </c>
      <c r="AL84" s="89">
        <v>2.4990010110495772E-2</v>
      </c>
      <c r="AM84" s="89">
        <v>3.7075142679248593E-2</v>
      </c>
      <c r="AN84" s="89">
        <v>6.2333124010194668E-2</v>
      </c>
    </row>
    <row r="85" spans="2:40">
      <c r="B85" s="34" t="s">
        <v>288</v>
      </c>
      <c r="C85" s="36">
        <v>114.15</v>
      </c>
      <c r="D85" s="89">
        <f>(C85-C84)/C84</f>
        <v>8.1990521327014274E-2</v>
      </c>
      <c r="E85" s="34" t="s">
        <v>288</v>
      </c>
    </row>
    <row r="86" spans="2:40">
      <c r="B86" s="34" t="s">
        <v>407</v>
      </c>
      <c r="C86" s="36">
        <v>120.13333333333333</v>
      </c>
      <c r="D86" s="89">
        <f t="shared" ref="D86:D94" si="8">(C86-C85)/C85</f>
        <v>5.2416411154913009E-2</v>
      </c>
      <c r="E86" s="34" t="s">
        <v>407</v>
      </c>
    </row>
    <row r="87" spans="2:40">
      <c r="B87" s="34" t="s">
        <v>534</v>
      </c>
      <c r="C87" s="36">
        <v>125.93333333333334</v>
      </c>
      <c r="D87" s="89">
        <f t="shared" si="8"/>
        <v>4.8279689234184339E-2</v>
      </c>
      <c r="E87" s="34" t="s">
        <v>534</v>
      </c>
    </row>
    <row r="88" spans="2:40">
      <c r="B88" s="34" t="s">
        <v>658</v>
      </c>
      <c r="C88" s="36">
        <v>130.80000000000001</v>
      </c>
      <c r="D88" s="89">
        <f t="shared" si="8"/>
        <v>3.8644785600847067E-2</v>
      </c>
      <c r="E88" s="34" t="s">
        <v>658</v>
      </c>
    </row>
    <row r="89" spans="2:40">
      <c r="B89" s="34" t="s">
        <v>725</v>
      </c>
      <c r="C89" s="36">
        <v>136.4</v>
      </c>
      <c r="D89" s="89">
        <f t="shared" si="8"/>
        <v>4.2813455657492311E-2</v>
      </c>
      <c r="E89" s="34" t="s">
        <v>725</v>
      </c>
    </row>
    <row r="90" spans="2:40">
      <c r="B90" s="34" t="s">
        <v>776</v>
      </c>
      <c r="C90" s="36">
        <v>140.36666666666665</v>
      </c>
      <c r="D90" s="89">
        <f t="shared" si="8"/>
        <v>2.9081133919843401E-2</v>
      </c>
      <c r="E90" s="34" t="s">
        <v>776</v>
      </c>
    </row>
    <row r="91" spans="2:40">
      <c r="B91" s="34" t="s">
        <v>834</v>
      </c>
      <c r="C91" s="36">
        <v>148.56666666666666</v>
      </c>
      <c r="D91" s="89">
        <f t="shared" si="8"/>
        <v>5.8418427926858356E-2</v>
      </c>
      <c r="E91" s="34" t="s">
        <v>834</v>
      </c>
    </row>
    <row r="92" spans="2:40">
      <c r="B92" s="34" t="s">
        <v>912</v>
      </c>
      <c r="C92" s="36">
        <v>156.80000000000001</v>
      </c>
      <c r="D92" s="89">
        <f t="shared" si="8"/>
        <v>5.5418442898810961E-2</v>
      </c>
      <c r="E92" s="34" t="s">
        <v>912</v>
      </c>
    </row>
    <row r="93" spans="2:40">
      <c r="B93" s="34" t="s">
        <v>1031</v>
      </c>
      <c r="C93" s="36">
        <v>167.63333333333333</v>
      </c>
      <c r="D93" s="89">
        <f t="shared" si="8"/>
        <v>6.9090136054421644E-2</v>
      </c>
      <c r="E93" s="34" t="s">
        <v>1031</v>
      </c>
    </row>
    <row r="94" spans="2:40">
      <c r="B94" s="34" t="s">
        <v>1161</v>
      </c>
      <c r="C94" s="36">
        <v>177.16666666666666</v>
      </c>
      <c r="D94" s="89">
        <f t="shared" si="8"/>
        <v>5.6870153111950678E-2</v>
      </c>
      <c r="E94" s="34" t="s">
        <v>1161</v>
      </c>
    </row>
    <row r="95" spans="2:40">
      <c r="D95" s="89"/>
    </row>
  </sheetData>
  <mergeCells count="1">
    <mergeCell ref="B30:C30"/>
  </mergeCells>
  <conditionalFormatting sqref="AO13:AO24">
    <cfRule type="colorScale" priority="1">
      <colorScale>
        <cfvo type="min"/>
        <cfvo type="percentile" val="50"/>
        <cfvo type="max"/>
        <color rgb="FFF8696B"/>
        <color rgb="FFFFEB84"/>
        <color rgb="FF63BE7B"/>
      </colorScale>
    </cfRule>
  </conditionalFormatting>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65BF-77EA-D241-B1EF-7A2E28387182}">
  <sheetPr filterMode="1"/>
  <dimension ref="A1:AD373"/>
  <sheetViews>
    <sheetView workbookViewId="0">
      <selection activeCell="C377" sqref="C377"/>
    </sheetView>
  </sheetViews>
  <sheetFormatPr defaultColWidth="10.6640625" defaultRowHeight="18"/>
  <sheetData>
    <row r="1" spans="1:30">
      <c r="A1" s="1" t="s">
        <v>30</v>
      </c>
      <c r="B1" s="96" t="s">
        <v>31</v>
      </c>
      <c r="C1" s="96" t="s">
        <v>32</v>
      </c>
      <c r="D1" s="96" t="s">
        <v>33</v>
      </c>
      <c r="E1" s="96" t="s">
        <v>34</v>
      </c>
      <c r="F1" s="96" t="s">
        <v>35</v>
      </c>
      <c r="G1" s="96" t="s">
        <v>36</v>
      </c>
      <c r="H1" s="96" t="s">
        <v>37</v>
      </c>
      <c r="I1" s="96" t="s">
        <v>38</v>
      </c>
      <c r="J1" s="96" t="s">
        <v>39</v>
      </c>
      <c r="K1" s="96" t="s">
        <v>40</v>
      </c>
      <c r="L1" s="96" t="s">
        <v>41</v>
      </c>
      <c r="M1" s="96" t="s">
        <v>42</v>
      </c>
      <c r="N1" s="96" t="s">
        <v>43</v>
      </c>
      <c r="O1" s="96" t="s">
        <v>44</v>
      </c>
      <c r="P1" s="96" t="s">
        <v>45</v>
      </c>
      <c r="Q1" s="96" t="s">
        <v>46</v>
      </c>
      <c r="R1" s="96" t="s">
        <v>47</v>
      </c>
      <c r="S1" s="96" t="s">
        <v>48</v>
      </c>
      <c r="T1" s="96" t="s">
        <v>49</v>
      </c>
      <c r="U1" s="96" t="s">
        <v>50</v>
      </c>
      <c r="V1" s="96" t="s">
        <v>51</v>
      </c>
      <c r="W1" s="96" t="s">
        <v>52</v>
      </c>
      <c r="X1" s="96" t="s">
        <v>53</v>
      </c>
      <c r="Y1" s="96" t="s">
        <v>54</v>
      </c>
      <c r="Z1" s="96" t="s">
        <v>55</v>
      </c>
      <c r="AA1" s="96" t="s">
        <v>56</v>
      </c>
      <c r="AB1" s="96" t="s">
        <v>57</v>
      </c>
      <c r="AC1" s="96" t="s">
        <v>58</v>
      </c>
      <c r="AD1" s="98" t="s">
        <v>59</v>
      </c>
    </row>
    <row r="2" spans="1:30" hidden="1">
      <c r="A2" s="2" t="s">
        <v>60</v>
      </c>
      <c r="B2" s="97" t="s">
        <v>61</v>
      </c>
      <c r="C2" s="97" t="s">
        <v>62</v>
      </c>
      <c r="D2" s="97" t="s">
        <v>63</v>
      </c>
      <c r="E2" s="97" t="s">
        <v>64</v>
      </c>
      <c r="F2" s="97" t="s">
        <v>65</v>
      </c>
      <c r="G2" s="97" t="s">
        <v>66</v>
      </c>
      <c r="H2" s="97" t="s">
        <v>67</v>
      </c>
      <c r="I2" s="97" t="s">
        <v>68</v>
      </c>
      <c r="J2" s="97" t="s">
        <v>69</v>
      </c>
      <c r="K2" s="97" t="s">
        <v>67</v>
      </c>
      <c r="L2" s="97" t="s">
        <v>70</v>
      </c>
      <c r="M2" s="97" t="s">
        <v>71</v>
      </c>
      <c r="N2" s="97" t="s">
        <v>72</v>
      </c>
      <c r="O2" s="97" t="s">
        <v>73</v>
      </c>
      <c r="P2" s="97" t="s">
        <v>74</v>
      </c>
      <c r="Q2" s="97" t="s">
        <v>75</v>
      </c>
      <c r="R2" s="97" t="s">
        <v>76</v>
      </c>
      <c r="S2" s="97" t="s">
        <v>77</v>
      </c>
      <c r="T2" s="97" t="s">
        <v>78</v>
      </c>
      <c r="U2" s="97" t="s">
        <v>79</v>
      </c>
      <c r="V2" s="97" t="s">
        <v>74</v>
      </c>
      <c r="W2" s="97" t="s">
        <v>72</v>
      </c>
      <c r="X2" s="97" t="s">
        <v>80</v>
      </c>
      <c r="Y2" s="97" t="s">
        <v>81</v>
      </c>
      <c r="Z2" s="97" t="s">
        <v>82</v>
      </c>
      <c r="AA2" s="97" t="s">
        <v>83</v>
      </c>
      <c r="AB2" s="97" t="s">
        <v>84</v>
      </c>
      <c r="AC2" s="97" t="s">
        <v>80</v>
      </c>
      <c r="AD2" s="99" t="s">
        <v>75</v>
      </c>
    </row>
    <row r="3" spans="1:30" hidden="1">
      <c r="A3" s="1" t="s">
        <v>85</v>
      </c>
      <c r="B3" s="96" t="s">
        <v>61</v>
      </c>
      <c r="C3" s="96" t="s">
        <v>62</v>
      </c>
      <c r="D3" s="96" t="s">
        <v>86</v>
      </c>
      <c r="E3" s="96" t="s">
        <v>87</v>
      </c>
      <c r="F3" s="96" t="s">
        <v>88</v>
      </c>
      <c r="G3" s="96" t="s">
        <v>89</v>
      </c>
      <c r="H3" s="96" t="s">
        <v>82</v>
      </c>
      <c r="I3" s="96" t="s">
        <v>90</v>
      </c>
      <c r="J3" s="96" t="s">
        <v>91</v>
      </c>
      <c r="K3" s="96" t="s">
        <v>77</v>
      </c>
      <c r="L3" s="96" t="s">
        <v>75</v>
      </c>
      <c r="M3" s="96" t="s">
        <v>92</v>
      </c>
      <c r="N3" s="96" t="s">
        <v>75</v>
      </c>
      <c r="O3" s="96" t="s">
        <v>93</v>
      </c>
      <c r="P3" s="96" t="s">
        <v>94</v>
      </c>
      <c r="Q3" s="96" t="s">
        <v>95</v>
      </c>
      <c r="R3" s="96" t="s">
        <v>94</v>
      </c>
      <c r="S3" s="96" t="s">
        <v>96</v>
      </c>
      <c r="T3" s="96" t="s">
        <v>77</v>
      </c>
      <c r="U3" s="96" t="s">
        <v>97</v>
      </c>
      <c r="V3" s="96" t="s">
        <v>98</v>
      </c>
      <c r="W3" s="96" t="s">
        <v>72</v>
      </c>
      <c r="X3" s="96" t="s">
        <v>99</v>
      </c>
      <c r="Y3" s="96" t="s">
        <v>100</v>
      </c>
      <c r="Z3" s="96" t="s">
        <v>91</v>
      </c>
      <c r="AA3" s="96" t="s">
        <v>101</v>
      </c>
      <c r="AB3" s="96" t="s">
        <v>102</v>
      </c>
      <c r="AC3" s="96" t="s">
        <v>103</v>
      </c>
      <c r="AD3" s="98" t="s">
        <v>80</v>
      </c>
    </row>
    <row r="4" spans="1:30" hidden="1">
      <c r="A4" s="2" t="s">
        <v>104</v>
      </c>
      <c r="B4" s="97" t="s">
        <v>61</v>
      </c>
      <c r="C4" s="97" t="s">
        <v>62</v>
      </c>
      <c r="D4" s="97" t="s">
        <v>105</v>
      </c>
      <c r="E4" s="97" t="s">
        <v>106</v>
      </c>
      <c r="F4" s="97" t="s">
        <v>107</v>
      </c>
      <c r="G4" s="97" t="s">
        <v>108</v>
      </c>
      <c r="H4" s="97" t="s">
        <v>75</v>
      </c>
      <c r="I4" s="97" t="s">
        <v>100</v>
      </c>
      <c r="J4" s="97" t="s">
        <v>109</v>
      </c>
      <c r="K4" s="97" t="s">
        <v>110</v>
      </c>
      <c r="L4" s="97" t="s">
        <v>111</v>
      </c>
      <c r="M4" s="97" t="s">
        <v>112</v>
      </c>
      <c r="N4" s="97" t="s">
        <v>66</v>
      </c>
      <c r="O4" s="97" t="s">
        <v>106</v>
      </c>
      <c r="P4" s="97" t="s">
        <v>113</v>
      </c>
      <c r="Q4" s="97" t="s">
        <v>75</v>
      </c>
      <c r="R4" s="97" t="s">
        <v>64</v>
      </c>
      <c r="S4" s="97" t="s">
        <v>74</v>
      </c>
      <c r="T4" s="97" t="s">
        <v>111</v>
      </c>
      <c r="U4" s="97" t="s">
        <v>97</v>
      </c>
      <c r="V4" s="97" t="s">
        <v>74</v>
      </c>
      <c r="W4" s="97" t="s">
        <v>72</v>
      </c>
      <c r="X4" s="97" t="s">
        <v>80</v>
      </c>
      <c r="Y4" s="97" t="s">
        <v>100</v>
      </c>
      <c r="Z4" s="97" t="s">
        <v>71</v>
      </c>
      <c r="AA4" s="97" t="s">
        <v>89</v>
      </c>
      <c r="AB4" s="97" t="s">
        <v>114</v>
      </c>
      <c r="AC4" s="97" t="s">
        <v>68</v>
      </c>
      <c r="AD4" s="99" t="s">
        <v>115</v>
      </c>
    </row>
    <row r="5" spans="1:30" hidden="1">
      <c r="A5" s="1" t="s">
        <v>60</v>
      </c>
      <c r="B5" s="96" t="s">
        <v>61</v>
      </c>
      <c r="C5" s="96" t="s">
        <v>116</v>
      </c>
      <c r="D5" s="96" t="s">
        <v>117</v>
      </c>
      <c r="E5" s="96" t="s">
        <v>118</v>
      </c>
      <c r="F5" s="96" t="s">
        <v>119</v>
      </c>
      <c r="G5" s="96" t="s">
        <v>98</v>
      </c>
      <c r="H5" s="96" t="s">
        <v>73</v>
      </c>
      <c r="I5" s="96" t="s">
        <v>80</v>
      </c>
      <c r="J5" s="96" t="s">
        <v>120</v>
      </c>
      <c r="K5" s="96" t="s">
        <v>94</v>
      </c>
      <c r="L5" s="96" t="s">
        <v>121</v>
      </c>
      <c r="M5" s="96" t="s">
        <v>71</v>
      </c>
      <c r="N5" s="96" t="s">
        <v>75</v>
      </c>
      <c r="O5" s="96" t="s">
        <v>122</v>
      </c>
      <c r="P5" s="96" t="s">
        <v>64</v>
      </c>
      <c r="Q5" s="96" t="s">
        <v>113</v>
      </c>
      <c r="R5" s="96" t="s">
        <v>123</v>
      </c>
      <c r="S5" s="96" t="s">
        <v>64</v>
      </c>
      <c r="T5" s="96" t="s">
        <v>124</v>
      </c>
      <c r="U5" s="96" t="s">
        <v>79</v>
      </c>
      <c r="V5" s="96" t="s">
        <v>111</v>
      </c>
      <c r="W5" s="96" t="s">
        <v>95</v>
      </c>
      <c r="X5" s="96" t="s">
        <v>108</v>
      </c>
      <c r="Y5" s="96" t="s">
        <v>68</v>
      </c>
      <c r="Z5" s="96" t="s">
        <v>80</v>
      </c>
      <c r="AA5" s="96" t="s">
        <v>99</v>
      </c>
      <c r="AB5" s="96" t="s">
        <v>115</v>
      </c>
      <c r="AC5" s="96" t="s">
        <v>108</v>
      </c>
      <c r="AD5" s="98" t="s">
        <v>77</v>
      </c>
    </row>
    <row r="6" spans="1:30" hidden="1">
      <c r="A6" s="2" t="s">
        <v>85</v>
      </c>
      <c r="B6" s="97" t="s">
        <v>61</v>
      </c>
      <c r="C6" s="97" t="s">
        <v>116</v>
      </c>
      <c r="D6" s="97" t="s">
        <v>125</v>
      </c>
      <c r="E6" s="97" t="s">
        <v>125</v>
      </c>
      <c r="F6" s="97" t="s">
        <v>126</v>
      </c>
      <c r="G6" s="97" t="s">
        <v>80</v>
      </c>
      <c r="H6" s="97" t="s">
        <v>101</v>
      </c>
      <c r="I6" s="97" t="s">
        <v>71</v>
      </c>
      <c r="J6" s="97" t="s">
        <v>66</v>
      </c>
      <c r="K6" s="97" t="s">
        <v>99</v>
      </c>
      <c r="L6" s="97" t="s">
        <v>83</v>
      </c>
      <c r="M6" s="97" t="s">
        <v>90</v>
      </c>
      <c r="N6" s="97" t="s">
        <v>110</v>
      </c>
      <c r="O6" s="97" t="s">
        <v>127</v>
      </c>
      <c r="P6" s="97" t="s">
        <v>128</v>
      </c>
      <c r="Q6" s="97" t="s">
        <v>110</v>
      </c>
      <c r="R6" s="97" t="s">
        <v>129</v>
      </c>
      <c r="S6" s="97" t="s">
        <v>74</v>
      </c>
      <c r="T6" s="97" t="s">
        <v>78</v>
      </c>
      <c r="U6" s="97" t="s">
        <v>130</v>
      </c>
      <c r="V6" s="97" t="s">
        <v>121</v>
      </c>
      <c r="W6" s="97" t="s">
        <v>95</v>
      </c>
      <c r="X6" s="97" t="s">
        <v>84</v>
      </c>
      <c r="Y6" s="97" t="s">
        <v>108</v>
      </c>
      <c r="Z6" s="97" t="s">
        <v>81</v>
      </c>
      <c r="AA6" s="97" t="s">
        <v>103</v>
      </c>
      <c r="AB6" s="97" t="s">
        <v>102</v>
      </c>
      <c r="AC6" s="97" t="s">
        <v>102</v>
      </c>
      <c r="AD6" s="99" t="s">
        <v>84</v>
      </c>
    </row>
    <row r="7" spans="1:30" hidden="1">
      <c r="A7" s="1" t="s">
        <v>104</v>
      </c>
      <c r="B7" s="96" t="s">
        <v>61</v>
      </c>
      <c r="C7" s="96" t="s">
        <v>116</v>
      </c>
      <c r="D7" s="96" t="s">
        <v>131</v>
      </c>
      <c r="E7" s="96" t="s">
        <v>119</v>
      </c>
      <c r="F7" s="96" t="s">
        <v>132</v>
      </c>
      <c r="G7" s="96" t="s">
        <v>66</v>
      </c>
      <c r="H7" s="96" t="s">
        <v>74</v>
      </c>
      <c r="I7" s="96" t="s">
        <v>89</v>
      </c>
      <c r="J7" s="96" t="s">
        <v>100</v>
      </c>
      <c r="K7" s="96" t="s">
        <v>133</v>
      </c>
      <c r="L7" s="96" t="s">
        <v>75</v>
      </c>
      <c r="M7" s="96" t="s">
        <v>134</v>
      </c>
      <c r="N7" s="96" t="s">
        <v>74</v>
      </c>
      <c r="O7" s="96" t="s">
        <v>135</v>
      </c>
      <c r="P7" s="96" t="s">
        <v>129</v>
      </c>
      <c r="Q7" s="96" t="s">
        <v>121</v>
      </c>
      <c r="R7" s="96" t="s">
        <v>136</v>
      </c>
      <c r="S7" s="96" t="s">
        <v>110</v>
      </c>
      <c r="T7" s="96" t="s">
        <v>70</v>
      </c>
      <c r="U7" s="96" t="s">
        <v>130</v>
      </c>
      <c r="V7" s="96" t="s">
        <v>110</v>
      </c>
      <c r="W7" s="96" t="s">
        <v>95</v>
      </c>
      <c r="X7" s="96" t="s">
        <v>114</v>
      </c>
      <c r="Y7" s="96" t="s">
        <v>137</v>
      </c>
      <c r="Z7" s="96" t="s">
        <v>89</v>
      </c>
      <c r="AA7" s="96" t="s">
        <v>68</v>
      </c>
      <c r="AB7" s="96" t="s">
        <v>114</v>
      </c>
      <c r="AC7" s="96" t="s">
        <v>108</v>
      </c>
      <c r="AD7" s="98" t="s">
        <v>133</v>
      </c>
    </row>
    <row r="8" spans="1:30" hidden="1">
      <c r="A8" s="2" t="s">
        <v>60</v>
      </c>
      <c r="B8" s="97" t="s">
        <v>61</v>
      </c>
      <c r="C8" s="97" t="s">
        <v>138</v>
      </c>
      <c r="D8" s="97" t="s">
        <v>119</v>
      </c>
      <c r="E8" s="97" t="s">
        <v>139</v>
      </c>
      <c r="F8" s="97" t="s">
        <v>140</v>
      </c>
      <c r="G8" s="97" t="s">
        <v>113</v>
      </c>
      <c r="H8" s="97" t="s">
        <v>111</v>
      </c>
      <c r="I8" s="97" t="s">
        <v>121</v>
      </c>
      <c r="J8" s="97" t="s">
        <v>141</v>
      </c>
      <c r="K8" s="97" t="s">
        <v>121</v>
      </c>
      <c r="L8" s="97" t="s">
        <v>96</v>
      </c>
      <c r="M8" s="97" t="s">
        <v>81</v>
      </c>
      <c r="N8" s="97" t="s">
        <v>113</v>
      </c>
      <c r="O8" s="97" t="s">
        <v>142</v>
      </c>
      <c r="P8" s="97" t="s">
        <v>129</v>
      </c>
      <c r="Q8" s="97" t="s">
        <v>76</v>
      </c>
      <c r="R8" s="97" t="s">
        <v>143</v>
      </c>
      <c r="S8" s="97" t="s">
        <v>70</v>
      </c>
      <c r="T8" s="97" t="s">
        <v>63</v>
      </c>
      <c r="U8" s="97" t="s">
        <v>79</v>
      </c>
      <c r="V8" s="97" t="s">
        <v>67</v>
      </c>
      <c r="W8" s="97" t="s">
        <v>113</v>
      </c>
      <c r="X8" s="97" t="s">
        <v>84</v>
      </c>
      <c r="Y8" s="97" t="s">
        <v>115</v>
      </c>
      <c r="Z8" s="97" t="s">
        <v>80</v>
      </c>
      <c r="AA8" s="97" t="s">
        <v>102</v>
      </c>
      <c r="AB8" s="97" t="s">
        <v>102</v>
      </c>
      <c r="AC8" s="97" t="s">
        <v>115</v>
      </c>
      <c r="AD8" s="99" t="s">
        <v>110</v>
      </c>
    </row>
    <row r="9" spans="1:30" hidden="1">
      <c r="A9" s="1" t="s">
        <v>85</v>
      </c>
      <c r="B9" s="96" t="s">
        <v>61</v>
      </c>
      <c r="C9" s="96" t="s">
        <v>138</v>
      </c>
      <c r="D9" s="96" t="s">
        <v>144</v>
      </c>
      <c r="E9" s="96" t="s">
        <v>145</v>
      </c>
      <c r="F9" s="96" t="s">
        <v>146</v>
      </c>
      <c r="G9" s="96" t="s">
        <v>102</v>
      </c>
      <c r="H9" s="96" t="s">
        <v>112</v>
      </c>
      <c r="I9" s="96" t="s">
        <v>66</v>
      </c>
      <c r="J9" s="96" t="s">
        <v>83</v>
      </c>
      <c r="K9" s="96" t="s">
        <v>101</v>
      </c>
      <c r="L9" s="96" t="s">
        <v>147</v>
      </c>
      <c r="M9" s="96" t="s">
        <v>120</v>
      </c>
      <c r="N9" s="96" t="s">
        <v>124</v>
      </c>
      <c r="O9" s="96" t="s">
        <v>148</v>
      </c>
      <c r="P9" s="96" t="s">
        <v>106</v>
      </c>
      <c r="Q9" s="96" t="s">
        <v>70</v>
      </c>
      <c r="R9" s="96" t="s">
        <v>128</v>
      </c>
      <c r="S9" s="96" t="s">
        <v>110</v>
      </c>
      <c r="T9" s="96" t="s">
        <v>124</v>
      </c>
      <c r="U9" s="96" t="s">
        <v>130</v>
      </c>
      <c r="V9" s="96" t="s">
        <v>110</v>
      </c>
      <c r="W9" s="96" t="s">
        <v>121</v>
      </c>
      <c r="X9" s="96" t="s">
        <v>95</v>
      </c>
      <c r="Y9" s="96" t="s">
        <v>74</v>
      </c>
      <c r="Z9" s="96" t="s">
        <v>101</v>
      </c>
      <c r="AA9" s="96" t="s">
        <v>83</v>
      </c>
      <c r="AB9" s="96" t="s">
        <v>137</v>
      </c>
      <c r="AC9" s="96" t="s">
        <v>66</v>
      </c>
      <c r="AD9" s="98" t="s">
        <v>96</v>
      </c>
    </row>
    <row r="10" spans="1:30" hidden="1">
      <c r="A10" s="2" t="s">
        <v>104</v>
      </c>
      <c r="B10" s="97" t="s">
        <v>61</v>
      </c>
      <c r="C10" s="97" t="s">
        <v>138</v>
      </c>
      <c r="D10" s="97" t="s">
        <v>145</v>
      </c>
      <c r="E10" s="97" t="s">
        <v>149</v>
      </c>
      <c r="F10" s="97" t="s">
        <v>150</v>
      </c>
      <c r="G10" s="97" t="s">
        <v>75</v>
      </c>
      <c r="H10" s="97" t="s">
        <v>66</v>
      </c>
      <c r="I10" s="97" t="s">
        <v>133</v>
      </c>
      <c r="J10" s="97" t="s">
        <v>109</v>
      </c>
      <c r="K10" s="97" t="s">
        <v>96</v>
      </c>
      <c r="L10" s="97" t="s">
        <v>137</v>
      </c>
      <c r="M10" s="97" t="s">
        <v>151</v>
      </c>
      <c r="N10" s="97" t="s">
        <v>111</v>
      </c>
      <c r="O10" s="97" t="s">
        <v>152</v>
      </c>
      <c r="P10" s="97" t="s">
        <v>136</v>
      </c>
      <c r="Q10" s="97" t="s">
        <v>129</v>
      </c>
      <c r="R10" s="97" t="s">
        <v>153</v>
      </c>
      <c r="S10" s="97" t="s">
        <v>76</v>
      </c>
      <c r="T10" s="97" t="s">
        <v>106</v>
      </c>
      <c r="U10" s="97" t="s">
        <v>130</v>
      </c>
      <c r="V10" s="97" t="s">
        <v>67</v>
      </c>
      <c r="W10" s="97" t="s">
        <v>113</v>
      </c>
      <c r="X10" s="97" t="s">
        <v>66</v>
      </c>
      <c r="Y10" s="97" t="s">
        <v>75</v>
      </c>
      <c r="Z10" s="97" t="s">
        <v>103</v>
      </c>
      <c r="AA10" s="97" t="s">
        <v>80</v>
      </c>
      <c r="AB10" s="97" t="s">
        <v>102</v>
      </c>
      <c r="AC10" s="97" t="s">
        <v>84</v>
      </c>
      <c r="AD10" s="99" t="s">
        <v>74</v>
      </c>
    </row>
    <row r="11" spans="1:30" hidden="1">
      <c r="A11" s="1" t="s">
        <v>60</v>
      </c>
      <c r="B11" s="96" t="s">
        <v>61</v>
      </c>
      <c r="C11" s="96" t="s">
        <v>154</v>
      </c>
      <c r="D11" s="96" t="s">
        <v>119</v>
      </c>
      <c r="E11" s="96" t="s">
        <v>155</v>
      </c>
      <c r="F11" s="96" t="s">
        <v>136</v>
      </c>
      <c r="G11" s="96" t="s">
        <v>64</v>
      </c>
      <c r="H11" s="96" t="s">
        <v>121</v>
      </c>
      <c r="I11" s="96" t="s">
        <v>135</v>
      </c>
      <c r="J11" s="96" t="s">
        <v>82</v>
      </c>
      <c r="K11" s="96" t="s">
        <v>121</v>
      </c>
      <c r="L11" s="96" t="s">
        <v>137</v>
      </c>
      <c r="M11" s="96" t="s">
        <v>100</v>
      </c>
      <c r="N11" s="96" t="s">
        <v>76</v>
      </c>
      <c r="O11" s="96" t="s">
        <v>139</v>
      </c>
      <c r="P11" s="96" t="s">
        <v>123</v>
      </c>
      <c r="Q11" s="96" t="s">
        <v>123</v>
      </c>
      <c r="R11" s="96" t="s">
        <v>65</v>
      </c>
      <c r="S11" s="96" t="s">
        <v>153</v>
      </c>
      <c r="T11" s="96" t="s">
        <v>156</v>
      </c>
      <c r="U11" s="96" t="s">
        <v>79</v>
      </c>
      <c r="V11" s="96" t="s">
        <v>76</v>
      </c>
      <c r="W11" s="96" t="s">
        <v>67</v>
      </c>
      <c r="X11" s="96" t="s">
        <v>75</v>
      </c>
      <c r="Y11" s="96" t="s">
        <v>108</v>
      </c>
      <c r="Z11" s="96" t="s">
        <v>114</v>
      </c>
      <c r="AA11" s="96" t="s">
        <v>72</v>
      </c>
      <c r="AB11" s="96" t="s">
        <v>112</v>
      </c>
      <c r="AC11" s="96" t="s">
        <v>115</v>
      </c>
      <c r="AD11" s="98" t="s">
        <v>78</v>
      </c>
    </row>
    <row r="12" spans="1:30" hidden="1">
      <c r="A12" s="2" t="s">
        <v>85</v>
      </c>
      <c r="B12" s="97" t="s">
        <v>61</v>
      </c>
      <c r="C12" s="97" t="s">
        <v>154</v>
      </c>
      <c r="D12" s="97" t="s">
        <v>157</v>
      </c>
      <c r="E12" s="97" t="s">
        <v>158</v>
      </c>
      <c r="F12" s="97" t="s">
        <v>110</v>
      </c>
      <c r="G12" s="97" t="s">
        <v>84</v>
      </c>
      <c r="H12" s="97" t="s">
        <v>159</v>
      </c>
      <c r="I12" s="97" t="s">
        <v>155</v>
      </c>
      <c r="J12" s="97" t="s">
        <v>149</v>
      </c>
      <c r="K12" s="97" t="s">
        <v>115</v>
      </c>
      <c r="L12" s="97" t="s">
        <v>160</v>
      </c>
      <c r="M12" s="97" t="s">
        <v>101</v>
      </c>
      <c r="N12" s="97" t="s">
        <v>142</v>
      </c>
      <c r="O12" s="97" t="s">
        <v>161</v>
      </c>
      <c r="P12" s="97" t="s">
        <v>139</v>
      </c>
      <c r="Q12" s="97" t="s">
        <v>162</v>
      </c>
      <c r="R12" s="97" t="s">
        <v>93</v>
      </c>
      <c r="S12" s="97" t="s">
        <v>78</v>
      </c>
      <c r="T12" s="97" t="s">
        <v>122</v>
      </c>
      <c r="U12" s="97" t="s">
        <v>163</v>
      </c>
      <c r="V12" s="97" t="s">
        <v>78</v>
      </c>
      <c r="W12" s="97" t="s">
        <v>76</v>
      </c>
      <c r="X12" s="97" t="s">
        <v>121</v>
      </c>
      <c r="Y12" s="97" t="s">
        <v>96</v>
      </c>
      <c r="Z12" s="97" t="s">
        <v>80</v>
      </c>
      <c r="AA12" s="97" t="s">
        <v>95</v>
      </c>
      <c r="AB12" s="97" t="s">
        <v>100</v>
      </c>
      <c r="AC12" s="97" t="s">
        <v>75</v>
      </c>
      <c r="AD12" s="99" t="s">
        <v>121</v>
      </c>
    </row>
    <row r="13" spans="1:30" hidden="1">
      <c r="A13" s="1" t="s">
        <v>104</v>
      </c>
      <c r="B13" s="96" t="s">
        <v>61</v>
      </c>
      <c r="C13" s="96" t="s">
        <v>154</v>
      </c>
      <c r="D13" s="96" t="s">
        <v>164</v>
      </c>
      <c r="E13" s="96" t="s">
        <v>165</v>
      </c>
      <c r="F13" s="96" t="s">
        <v>129</v>
      </c>
      <c r="G13" s="96" t="s">
        <v>121</v>
      </c>
      <c r="H13" s="96" t="s">
        <v>108</v>
      </c>
      <c r="I13" s="96" t="s">
        <v>152</v>
      </c>
      <c r="J13" s="96" t="s">
        <v>74</v>
      </c>
      <c r="K13" s="96" t="s">
        <v>133</v>
      </c>
      <c r="L13" s="96" t="s">
        <v>101</v>
      </c>
      <c r="M13" s="96" t="s">
        <v>81</v>
      </c>
      <c r="N13" s="96" t="s">
        <v>128</v>
      </c>
      <c r="O13" s="96" t="s">
        <v>166</v>
      </c>
      <c r="P13" s="96" t="s">
        <v>122</v>
      </c>
      <c r="Q13" s="96" t="s">
        <v>63</v>
      </c>
      <c r="R13" s="96" t="s">
        <v>156</v>
      </c>
      <c r="S13" s="96" t="s">
        <v>124</v>
      </c>
      <c r="T13" s="96" t="s">
        <v>93</v>
      </c>
      <c r="U13" s="96" t="s">
        <v>163</v>
      </c>
      <c r="V13" s="96" t="s">
        <v>76</v>
      </c>
      <c r="W13" s="96" t="s">
        <v>64</v>
      </c>
      <c r="X13" s="96" t="s">
        <v>133</v>
      </c>
      <c r="Y13" s="96" t="s">
        <v>84</v>
      </c>
      <c r="Z13" s="96" t="s">
        <v>137</v>
      </c>
      <c r="AA13" s="96" t="s">
        <v>96</v>
      </c>
      <c r="AB13" s="96" t="s">
        <v>91</v>
      </c>
      <c r="AC13" s="96" t="s">
        <v>72</v>
      </c>
      <c r="AD13" s="98" t="s">
        <v>67</v>
      </c>
    </row>
    <row r="14" spans="1:30" hidden="1">
      <c r="A14" s="2" t="s">
        <v>60</v>
      </c>
      <c r="B14" s="97" t="s">
        <v>61</v>
      </c>
      <c r="C14" s="97" t="s">
        <v>167</v>
      </c>
      <c r="D14" s="97" t="s">
        <v>165</v>
      </c>
      <c r="E14" s="97" t="s">
        <v>148</v>
      </c>
      <c r="F14" s="97" t="s">
        <v>94</v>
      </c>
      <c r="G14" s="97" t="s">
        <v>63</v>
      </c>
      <c r="H14" s="97" t="s">
        <v>133</v>
      </c>
      <c r="I14" s="97" t="s">
        <v>65</v>
      </c>
      <c r="J14" s="97" t="s">
        <v>106</v>
      </c>
      <c r="K14" s="97" t="s">
        <v>67</v>
      </c>
      <c r="L14" s="97" t="s">
        <v>103</v>
      </c>
      <c r="M14" s="97" t="s">
        <v>80</v>
      </c>
      <c r="N14" s="97" t="s">
        <v>153</v>
      </c>
      <c r="O14" s="97" t="s">
        <v>140</v>
      </c>
      <c r="P14" s="97" t="s">
        <v>65</v>
      </c>
      <c r="Q14" s="97" t="s">
        <v>65</v>
      </c>
      <c r="R14" s="97" t="s">
        <v>139</v>
      </c>
      <c r="S14" s="97" t="s">
        <v>93</v>
      </c>
      <c r="T14" s="97" t="s">
        <v>168</v>
      </c>
      <c r="U14" s="97" t="s">
        <v>79</v>
      </c>
      <c r="V14" s="97" t="s">
        <v>63</v>
      </c>
      <c r="W14" s="97" t="s">
        <v>70</v>
      </c>
      <c r="X14" s="97" t="s">
        <v>121</v>
      </c>
      <c r="Y14" s="97" t="s">
        <v>99</v>
      </c>
      <c r="Z14" s="97" t="s">
        <v>96</v>
      </c>
      <c r="AA14" s="97" t="s">
        <v>74</v>
      </c>
      <c r="AB14" s="97" t="s">
        <v>159</v>
      </c>
      <c r="AC14" s="97" t="s">
        <v>72</v>
      </c>
      <c r="AD14" s="99" t="s">
        <v>128</v>
      </c>
    </row>
    <row r="15" spans="1:30" hidden="1">
      <c r="A15" s="1" t="s">
        <v>85</v>
      </c>
      <c r="B15" s="96" t="s">
        <v>61</v>
      </c>
      <c r="C15" s="96" t="s">
        <v>167</v>
      </c>
      <c r="D15" s="96" t="s">
        <v>169</v>
      </c>
      <c r="E15" s="96" t="s">
        <v>170</v>
      </c>
      <c r="F15" s="96" t="s">
        <v>112</v>
      </c>
      <c r="G15" s="96" t="s">
        <v>74</v>
      </c>
      <c r="H15" s="96" t="s">
        <v>171</v>
      </c>
      <c r="I15" s="96" t="s">
        <v>161</v>
      </c>
      <c r="J15" s="96" t="s">
        <v>172</v>
      </c>
      <c r="K15" s="96" t="s">
        <v>95</v>
      </c>
      <c r="L15" s="96" t="s">
        <v>69</v>
      </c>
      <c r="M15" s="96" t="s">
        <v>96</v>
      </c>
      <c r="N15" s="96" t="s">
        <v>87</v>
      </c>
      <c r="O15" s="96" t="s">
        <v>173</v>
      </c>
      <c r="P15" s="96" t="s">
        <v>174</v>
      </c>
      <c r="Q15" s="96" t="s">
        <v>148</v>
      </c>
      <c r="R15" s="96" t="s">
        <v>162</v>
      </c>
      <c r="S15" s="96" t="s">
        <v>73</v>
      </c>
      <c r="T15" s="96" t="s">
        <v>135</v>
      </c>
      <c r="U15" s="96" t="s">
        <v>163</v>
      </c>
      <c r="V15" s="96" t="s">
        <v>128</v>
      </c>
      <c r="W15" s="96" t="s">
        <v>123</v>
      </c>
      <c r="X15" s="96" t="s">
        <v>111</v>
      </c>
      <c r="Y15" s="96" t="s">
        <v>68</v>
      </c>
      <c r="Z15" s="96" t="s">
        <v>115</v>
      </c>
      <c r="AA15" s="96" t="s">
        <v>121</v>
      </c>
      <c r="AB15" s="96" t="s">
        <v>147</v>
      </c>
      <c r="AC15" s="96" t="s">
        <v>66</v>
      </c>
      <c r="AD15" s="98" t="s">
        <v>129</v>
      </c>
    </row>
    <row r="16" spans="1:30" hidden="1">
      <c r="A16" s="2" t="s">
        <v>104</v>
      </c>
      <c r="B16" s="97" t="s">
        <v>61</v>
      </c>
      <c r="C16" s="97" t="s">
        <v>167</v>
      </c>
      <c r="D16" s="97" t="s">
        <v>175</v>
      </c>
      <c r="E16" s="97" t="s">
        <v>173</v>
      </c>
      <c r="F16" s="97" t="s">
        <v>84</v>
      </c>
      <c r="G16" s="97" t="s">
        <v>70</v>
      </c>
      <c r="H16" s="97" t="s">
        <v>68</v>
      </c>
      <c r="I16" s="97" t="s">
        <v>176</v>
      </c>
      <c r="J16" s="97" t="s">
        <v>125</v>
      </c>
      <c r="K16" s="97" t="s">
        <v>77</v>
      </c>
      <c r="L16" s="97" t="s">
        <v>71</v>
      </c>
      <c r="M16" s="97" t="s">
        <v>102</v>
      </c>
      <c r="N16" s="97" t="s">
        <v>65</v>
      </c>
      <c r="O16" s="97" t="s">
        <v>86</v>
      </c>
      <c r="P16" s="97" t="s">
        <v>117</v>
      </c>
      <c r="Q16" s="97" t="s">
        <v>168</v>
      </c>
      <c r="R16" s="97" t="s">
        <v>118</v>
      </c>
      <c r="S16" s="97" t="s">
        <v>153</v>
      </c>
      <c r="T16" s="97" t="s">
        <v>162</v>
      </c>
      <c r="U16" s="97" t="s">
        <v>163</v>
      </c>
      <c r="V16" s="97" t="s">
        <v>153</v>
      </c>
      <c r="W16" s="97" t="s">
        <v>136</v>
      </c>
      <c r="X16" s="97" t="s">
        <v>94</v>
      </c>
      <c r="Y16" s="97" t="s">
        <v>80</v>
      </c>
      <c r="Z16" s="97" t="s">
        <v>72</v>
      </c>
      <c r="AA16" s="97" t="s">
        <v>113</v>
      </c>
      <c r="AB16" s="97" t="s">
        <v>90</v>
      </c>
      <c r="AC16" s="97" t="s">
        <v>72</v>
      </c>
      <c r="AD16" s="99" t="s">
        <v>136</v>
      </c>
    </row>
    <row r="17" spans="1:30" hidden="1">
      <c r="A17" s="1" t="s">
        <v>60</v>
      </c>
      <c r="B17" s="96" t="s">
        <v>61</v>
      </c>
      <c r="C17" s="96" t="s">
        <v>177</v>
      </c>
      <c r="D17" s="96" t="s">
        <v>175</v>
      </c>
      <c r="E17" s="96" t="s">
        <v>178</v>
      </c>
      <c r="F17" s="96" t="s">
        <v>65</v>
      </c>
      <c r="G17" s="96" t="s">
        <v>135</v>
      </c>
      <c r="H17" s="96" t="s">
        <v>94</v>
      </c>
      <c r="I17" s="96" t="s">
        <v>117</v>
      </c>
      <c r="J17" s="96" t="s">
        <v>179</v>
      </c>
      <c r="K17" s="96" t="s">
        <v>70</v>
      </c>
      <c r="L17" s="96" t="s">
        <v>99</v>
      </c>
      <c r="M17" s="96" t="s">
        <v>98</v>
      </c>
      <c r="N17" s="96" t="s">
        <v>142</v>
      </c>
      <c r="O17" s="96" t="s">
        <v>180</v>
      </c>
      <c r="P17" s="96" t="s">
        <v>161</v>
      </c>
      <c r="Q17" s="96" t="s">
        <v>127</v>
      </c>
      <c r="R17" s="96" t="s">
        <v>149</v>
      </c>
      <c r="S17" s="96" t="s">
        <v>139</v>
      </c>
      <c r="T17" s="96" t="s">
        <v>155</v>
      </c>
      <c r="U17" s="96" t="s">
        <v>79</v>
      </c>
      <c r="V17" s="96" t="s">
        <v>162</v>
      </c>
      <c r="W17" s="96" t="s">
        <v>63</v>
      </c>
      <c r="X17" s="96" t="s">
        <v>64</v>
      </c>
      <c r="Y17" s="96" t="s">
        <v>96</v>
      </c>
      <c r="Z17" s="96" t="s">
        <v>113</v>
      </c>
      <c r="AA17" s="96" t="s">
        <v>76</v>
      </c>
      <c r="AB17" s="96" t="s">
        <v>181</v>
      </c>
      <c r="AC17" s="96" t="s">
        <v>74</v>
      </c>
      <c r="AD17" s="98" t="s">
        <v>152</v>
      </c>
    </row>
    <row r="18" spans="1:30" hidden="1">
      <c r="A18" s="2" t="s">
        <v>85</v>
      </c>
      <c r="B18" s="97" t="s">
        <v>61</v>
      </c>
      <c r="C18" s="97" t="s">
        <v>177</v>
      </c>
      <c r="D18" s="97" t="s">
        <v>182</v>
      </c>
      <c r="E18" s="97" t="s">
        <v>183</v>
      </c>
      <c r="F18" s="97" t="s">
        <v>184</v>
      </c>
      <c r="G18" s="97" t="s">
        <v>106</v>
      </c>
      <c r="H18" s="97" t="s">
        <v>185</v>
      </c>
      <c r="I18" s="97" t="s">
        <v>186</v>
      </c>
      <c r="J18" s="97" t="s">
        <v>187</v>
      </c>
      <c r="K18" s="97" t="s">
        <v>98</v>
      </c>
      <c r="L18" s="97" t="s">
        <v>141</v>
      </c>
      <c r="M18" s="97" t="s">
        <v>78</v>
      </c>
      <c r="N18" s="97" t="s">
        <v>107</v>
      </c>
      <c r="O18" s="97" t="s">
        <v>188</v>
      </c>
      <c r="P18" s="97" t="s">
        <v>189</v>
      </c>
      <c r="Q18" s="97" t="s">
        <v>165</v>
      </c>
      <c r="R18" s="97" t="s">
        <v>117</v>
      </c>
      <c r="S18" s="97" t="s">
        <v>128</v>
      </c>
      <c r="T18" s="97" t="s">
        <v>152</v>
      </c>
      <c r="U18" s="97" t="s">
        <v>129</v>
      </c>
      <c r="V18" s="97" t="s">
        <v>156</v>
      </c>
      <c r="W18" s="97" t="s">
        <v>122</v>
      </c>
      <c r="X18" s="97" t="s">
        <v>76</v>
      </c>
      <c r="Y18" s="97" t="s">
        <v>95</v>
      </c>
      <c r="Z18" s="97" t="s">
        <v>95</v>
      </c>
      <c r="AA18" s="97" t="s">
        <v>65</v>
      </c>
      <c r="AB18" s="97" t="s">
        <v>81</v>
      </c>
      <c r="AC18" s="97" t="s">
        <v>67</v>
      </c>
      <c r="AD18" s="99" t="s">
        <v>149</v>
      </c>
    </row>
    <row r="19" spans="1:30" hidden="1">
      <c r="A19" s="1" t="s">
        <v>104</v>
      </c>
      <c r="B19" s="96" t="s">
        <v>61</v>
      </c>
      <c r="C19" s="96" t="s">
        <v>177</v>
      </c>
      <c r="D19" s="96" t="s">
        <v>190</v>
      </c>
      <c r="E19" s="96" t="s">
        <v>191</v>
      </c>
      <c r="F19" s="96" t="s">
        <v>148</v>
      </c>
      <c r="G19" s="96" t="s">
        <v>93</v>
      </c>
      <c r="H19" s="96" t="s">
        <v>137</v>
      </c>
      <c r="I19" s="96" t="s">
        <v>192</v>
      </c>
      <c r="J19" s="96" t="s">
        <v>193</v>
      </c>
      <c r="K19" s="96" t="s">
        <v>64</v>
      </c>
      <c r="L19" s="96" t="s">
        <v>100</v>
      </c>
      <c r="M19" s="96" t="s">
        <v>121</v>
      </c>
      <c r="N19" s="96" t="s">
        <v>127</v>
      </c>
      <c r="O19" s="96" t="s">
        <v>164</v>
      </c>
      <c r="P19" s="96" t="s">
        <v>188</v>
      </c>
      <c r="Q19" s="96" t="s">
        <v>155</v>
      </c>
      <c r="R19" s="96" t="s">
        <v>155</v>
      </c>
      <c r="S19" s="96" t="s">
        <v>65</v>
      </c>
      <c r="T19" s="96" t="s">
        <v>176</v>
      </c>
      <c r="U19" s="96" t="s">
        <v>129</v>
      </c>
      <c r="V19" s="96" t="s">
        <v>135</v>
      </c>
      <c r="W19" s="96" t="s">
        <v>143</v>
      </c>
      <c r="X19" s="96" t="s">
        <v>78</v>
      </c>
      <c r="Y19" s="96" t="s">
        <v>75</v>
      </c>
      <c r="Z19" s="96" t="s">
        <v>98</v>
      </c>
      <c r="AA19" s="96" t="s">
        <v>153</v>
      </c>
      <c r="AB19" s="96" t="s">
        <v>134</v>
      </c>
      <c r="AC19" s="96" t="s">
        <v>77</v>
      </c>
      <c r="AD19" s="98" t="s">
        <v>176</v>
      </c>
    </row>
    <row r="20" spans="1:30" hidden="1">
      <c r="A20" s="2" t="s">
        <v>60</v>
      </c>
      <c r="B20" s="97" t="s">
        <v>61</v>
      </c>
      <c r="C20" s="97" t="s">
        <v>194</v>
      </c>
      <c r="D20" s="97" t="s">
        <v>158</v>
      </c>
      <c r="E20" s="97" t="s">
        <v>191</v>
      </c>
      <c r="F20" s="97" t="s">
        <v>86</v>
      </c>
      <c r="G20" s="97" t="s">
        <v>176</v>
      </c>
      <c r="H20" s="97" t="s">
        <v>111</v>
      </c>
      <c r="I20" s="97" t="s">
        <v>195</v>
      </c>
      <c r="J20" s="97" t="s">
        <v>196</v>
      </c>
      <c r="K20" s="97" t="s">
        <v>123</v>
      </c>
      <c r="L20" s="97" t="s">
        <v>102</v>
      </c>
      <c r="M20" s="97" t="s">
        <v>78</v>
      </c>
      <c r="N20" s="97" t="s">
        <v>87</v>
      </c>
      <c r="O20" s="97" t="s">
        <v>178</v>
      </c>
      <c r="P20" s="97" t="s">
        <v>197</v>
      </c>
      <c r="Q20" s="97" t="s">
        <v>148</v>
      </c>
      <c r="R20" s="97" t="s">
        <v>86</v>
      </c>
      <c r="S20" s="97" t="s">
        <v>155</v>
      </c>
      <c r="T20" s="97" t="s">
        <v>195</v>
      </c>
      <c r="U20" s="97" t="s">
        <v>79</v>
      </c>
      <c r="V20" s="97" t="s">
        <v>155</v>
      </c>
      <c r="W20" s="97" t="s">
        <v>135</v>
      </c>
      <c r="X20" s="97" t="s">
        <v>136</v>
      </c>
      <c r="Y20" s="97" t="s">
        <v>70</v>
      </c>
      <c r="Z20" s="97" t="s">
        <v>78</v>
      </c>
      <c r="AA20" s="97" t="s">
        <v>198</v>
      </c>
      <c r="AB20" s="97" t="s">
        <v>181</v>
      </c>
      <c r="AC20" s="97" t="s">
        <v>76</v>
      </c>
      <c r="AD20" s="99" t="s">
        <v>192</v>
      </c>
    </row>
    <row r="21" spans="1:30" hidden="1">
      <c r="A21" s="1" t="s">
        <v>85</v>
      </c>
      <c r="B21" s="96" t="s">
        <v>61</v>
      </c>
      <c r="C21" s="96" t="s">
        <v>194</v>
      </c>
      <c r="D21" s="96" t="s">
        <v>199</v>
      </c>
      <c r="E21" s="96" t="s">
        <v>200</v>
      </c>
      <c r="F21" s="96" t="s">
        <v>201</v>
      </c>
      <c r="G21" s="96" t="s">
        <v>135</v>
      </c>
      <c r="H21" s="96" t="s">
        <v>202</v>
      </c>
      <c r="I21" s="96" t="s">
        <v>146</v>
      </c>
      <c r="J21" s="96" t="s">
        <v>203</v>
      </c>
      <c r="K21" s="96" t="s">
        <v>75</v>
      </c>
      <c r="L21" s="96" t="s">
        <v>185</v>
      </c>
      <c r="M21" s="96" t="s">
        <v>63</v>
      </c>
      <c r="N21" s="96" t="s">
        <v>131</v>
      </c>
      <c r="O21" s="96" t="s">
        <v>197</v>
      </c>
      <c r="P21" s="96" t="s">
        <v>204</v>
      </c>
      <c r="Q21" s="96" t="s">
        <v>205</v>
      </c>
      <c r="R21" s="96" t="s">
        <v>148</v>
      </c>
      <c r="S21" s="96" t="s">
        <v>198</v>
      </c>
      <c r="T21" s="96" t="s">
        <v>155</v>
      </c>
      <c r="U21" s="96" t="s">
        <v>122</v>
      </c>
      <c r="V21" s="96" t="s">
        <v>168</v>
      </c>
      <c r="W21" s="96" t="s">
        <v>65</v>
      </c>
      <c r="X21" s="96" t="s">
        <v>123</v>
      </c>
      <c r="Y21" s="96" t="s">
        <v>106</v>
      </c>
      <c r="Z21" s="96" t="s">
        <v>94</v>
      </c>
      <c r="AA21" s="96" t="s">
        <v>206</v>
      </c>
      <c r="AB21" s="96" t="s">
        <v>100</v>
      </c>
      <c r="AC21" s="96" t="s">
        <v>106</v>
      </c>
      <c r="AD21" s="98" t="s">
        <v>145</v>
      </c>
    </row>
    <row r="22" spans="1:30" hidden="1">
      <c r="A22" s="2" t="s">
        <v>104</v>
      </c>
      <c r="B22" s="97" t="s">
        <v>61</v>
      </c>
      <c r="C22" s="97" t="s">
        <v>194</v>
      </c>
      <c r="D22" s="97" t="s">
        <v>207</v>
      </c>
      <c r="E22" s="97" t="s">
        <v>208</v>
      </c>
      <c r="F22" s="97" t="s">
        <v>209</v>
      </c>
      <c r="G22" s="97" t="s">
        <v>152</v>
      </c>
      <c r="H22" s="97" t="s">
        <v>102</v>
      </c>
      <c r="I22" s="97" t="s">
        <v>205</v>
      </c>
      <c r="J22" s="97" t="s">
        <v>210</v>
      </c>
      <c r="K22" s="97" t="s">
        <v>78</v>
      </c>
      <c r="L22" s="97" t="s">
        <v>81</v>
      </c>
      <c r="M22" s="97" t="s">
        <v>70</v>
      </c>
      <c r="N22" s="97" t="s">
        <v>166</v>
      </c>
      <c r="O22" s="97" t="s">
        <v>211</v>
      </c>
      <c r="P22" s="97" t="s">
        <v>212</v>
      </c>
      <c r="Q22" s="97" t="s">
        <v>195</v>
      </c>
      <c r="R22" s="97" t="s">
        <v>119</v>
      </c>
      <c r="S22" s="97" t="s">
        <v>139</v>
      </c>
      <c r="T22" s="97" t="s">
        <v>107</v>
      </c>
      <c r="U22" s="97" t="s">
        <v>122</v>
      </c>
      <c r="V22" s="97" t="s">
        <v>117</v>
      </c>
      <c r="W22" s="97" t="s">
        <v>142</v>
      </c>
      <c r="X22" s="97" t="s">
        <v>124</v>
      </c>
      <c r="Y22" s="97" t="s">
        <v>123</v>
      </c>
      <c r="Z22" s="97" t="s">
        <v>67</v>
      </c>
      <c r="AA22" s="97" t="s">
        <v>87</v>
      </c>
      <c r="AB22" s="97" t="s">
        <v>134</v>
      </c>
      <c r="AC22" s="97" t="s">
        <v>136</v>
      </c>
      <c r="AD22" s="99" t="s">
        <v>180</v>
      </c>
    </row>
    <row r="23" spans="1:30" hidden="1">
      <c r="A23" s="1" t="s">
        <v>60</v>
      </c>
      <c r="B23" s="96" t="s">
        <v>61</v>
      </c>
      <c r="C23" s="96" t="s">
        <v>213</v>
      </c>
      <c r="D23" s="96" t="s">
        <v>214</v>
      </c>
      <c r="E23" s="96" t="s">
        <v>169</v>
      </c>
      <c r="F23" s="96" t="s">
        <v>174</v>
      </c>
      <c r="G23" s="96" t="s">
        <v>107</v>
      </c>
      <c r="H23" s="96" t="s">
        <v>78</v>
      </c>
      <c r="I23" s="96" t="s">
        <v>215</v>
      </c>
      <c r="J23" s="96" t="s">
        <v>216</v>
      </c>
      <c r="K23" s="96" t="s">
        <v>153</v>
      </c>
      <c r="L23" s="96" t="s">
        <v>99</v>
      </c>
      <c r="M23" s="96" t="s">
        <v>136</v>
      </c>
      <c r="N23" s="96" t="s">
        <v>149</v>
      </c>
      <c r="O23" s="96" t="s">
        <v>211</v>
      </c>
      <c r="P23" s="96" t="s">
        <v>191</v>
      </c>
      <c r="Q23" s="96" t="s">
        <v>192</v>
      </c>
      <c r="R23" s="96" t="s">
        <v>173</v>
      </c>
      <c r="S23" s="96" t="s">
        <v>119</v>
      </c>
      <c r="T23" s="96" t="s">
        <v>174</v>
      </c>
      <c r="U23" s="96" t="s">
        <v>79</v>
      </c>
      <c r="V23" s="96" t="s">
        <v>140</v>
      </c>
      <c r="W23" s="96" t="s">
        <v>118</v>
      </c>
      <c r="X23" s="96" t="s">
        <v>63</v>
      </c>
      <c r="Y23" s="96" t="s">
        <v>198</v>
      </c>
      <c r="Z23" s="96" t="s">
        <v>70</v>
      </c>
      <c r="AA23" s="96" t="s">
        <v>118</v>
      </c>
      <c r="AB23" s="96" t="s">
        <v>96</v>
      </c>
      <c r="AC23" s="96" t="s">
        <v>63</v>
      </c>
      <c r="AD23" s="98" t="s">
        <v>178</v>
      </c>
    </row>
    <row r="24" spans="1:30" hidden="1">
      <c r="A24" s="2" t="s">
        <v>85</v>
      </c>
      <c r="B24" s="97" t="s">
        <v>61</v>
      </c>
      <c r="C24" s="97" t="s">
        <v>213</v>
      </c>
      <c r="D24" s="97" t="s">
        <v>217</v>
      </c>
      <c r="E24" s="97" t="s">
        <v>218</v>
      </c>
      <c r="F24" s="97" t="s">
        <v>219</v>
      </c>
      <c r="G24" s="97" t="s">
        <v>152</v>
      </c>
      <c r="H24" s="97" t="s">
        <v>202</v>
      </c>
      <c r="I24" s="97" t="s">
        <v>118</v>
      </c>
      <c r="J24" s="97" t="s">
        <v>220</v>
      </c>
      <c r="K24" s="97" t="s">
        <v>84</v>
      </c>
      <c r="L24" s="97" t="s">
        <v>221</v>
      </c>
      <c r="M24" s="97" t="s">
        <v>162</v>
      </c>
      <c r="N24" s="97" t="s">
        <v>165</v>
      </c>
      <c r="O24" s="97" t="s">
        <v>214</v>
      </c>
      <c r="P24" s="97" t="s">
        <v>222</v>
      </c>
      <c r="Q24" s="97" t="s">
        <v>186</v>
      </c>
      <c r="R24" s="97" t="s">
        <v>161</v>
      </c>
      <c r="S24" s="97" t="s">
        <v>135</v>
      </c>
      <c r="T24" s="97" t="s">
        <v>119</v>
      </c>
      <c r="U24" s="97" t="s">
        <v>152</v>
      </c>
      <c r="V24" s="97" t="s">
        <v>176</v>
      </c>
      <c r="W24" s="97" t="s">
        <v>118</v>
      </c>
      <c r="X24" s="97" t="s">
        <v>143</v>
      </c>
      <c r="Y24" s="97" t="s">
        <v>65</v>
      </c>
      <c r="Z24" s="97" t="s">
        <v>76</v>
      </c>
      <c r="AA24" s="97" t="s">
        <v>215</v>
      </c>
      <c r="AB24" s="97" t="s">
        <v>110</v>
      </c>
      <c r="AC24" s="97" t="s">
        <v>135</v>
      </c>
      <c r="AD24" s="99" t="s">
        <v>219</v>
      </c>
    </row>
    <row r="25" spans="1:30" hidden="1">
      <c r="A25" s="1" t="s">
        <v>104</v>
      </c>
      <c r="B25" s="96" t="s">
        <v>61</v>
      </c>
      <c r="C25" s="96" t="s">
        <v>213</v>
      </c>
      <c r="D25" s="96" t="s">
        <v>223</v>
      </c>
      <c r="E25" s="96" t="s">
        <v>224</v>
      </c>
      <c r="F25" s="96" t="s">
        <v>205</v>
      </c>
      <c r="G25" s="96" t="s">
        <v>166</v>
      </c>
      <c r="H25" s="96" t="s">
        <v>114</v>
      </c>
      <c r="I25" s="96" t="s">
        <v>148</v>
      </c>
      <c r="J25" s="96" t="s">
        <v>225</v>
      </c>
      <c r="K25" s="96" t="s">
        <v>76</v>
      </c>
      <c r="L25" s="96" t="s">
        <v>71</v>
      </c>
      <c r="M25" s="96" t="s">
        <v>153</v>
      </c>
      <c r="N25" s="96" t="s">
        <v>119</v>
      </c>
      <c r="O25" s="96" t="s">
        <v>158</v>
      </c>
      <c r="P25" s="96" t="s">
        <v>226</v>
      </c>
      <c r="Q25" s="96" t="s">
        <v>150</v>
      </c>
      <c r="R25" s="96" t="s">
        <v>180</v>
      </c>
      <c r="S25" s="96" t="s">
        <v>227</v>
      </c>
      <c r="T25" s="96" t="s">
        <v>192</v>
      </c>
      <c r="U25" s="96" t="s">
        <v>152</v>
      </c>
      <c r="V25" s="96" t="s">
        <v>149</v>
      </c>
      <c r="W25" s="96" t="s">
        <v>118</v>
      </c>
      <c r="X25" s="96" t="s">
        <v>63</v>
      </c>
      <c r="Y25" s="96" t="s">
        <v>156</v>
      </c>
      <c r="Z25" s="96" t="s">
        <v>129</v>
      </c>
      <c r="AA25" s="96" t="s">
        <v>140</v>
      </c>
      <c r="AB25" s="96" t="s">
        <v>98</v>
      </c>
      <c r="AC25" s="96" t="s">
        <v>93</v>
      </c>
      <c r="AD25" s="98" t="s">
        <v>186</v>
      </c>
    </row>
    <row r="26" spans="1:30" hidden="1">
      <c r="A26" s="2" t="s">
        <v>60</v>
      </c>
      <c r="B26" s="97" t="s">
        <v>61</v>
      </c>
      <c r="C26" s="97" t="s">
        <v>228</v>
      </c>
      <c r="D26" s="97" t="s">
        <v>169</v>
      </c>
      <c r="E26" s="97" t="s">
        <v>229</v>
      </c>
      <c r="F26" s="97" t="s">
        <v>205</v>
      </c>
      <c r="G26" s="97" t="s">
        <v>180</v>
      </c>
      <c r="H26" s="97" t="s">
        <v>153</v>
      </c>
      <c r="I26" s="97" t="s">
        <v>165</v>
      </c>
      <c r="J26" s="97" t="s">
        <v>230</v>
      </c>
      <c r="K26" s="97" t="s">
        <v>65</v>
      </c>
      <c r="L26" s="97" t="s">
        <v>137</v>
      </c>
      <c r="M26" s="97" t="s">
        <v>93</v>
      </c>
      <c r="N26" s="97" t="s">
        <v>131</v>
      </c>
      <c r="O26" s="97" t="s">
        <v>201</v>
      </c>
      <c r="P26" s="97" t="s">
        <v>199</v>
      </c>
      <c r="Q26" s="97" t="s">
        <v>205</v>
      </c>
      <c r="R26" s="97" t="s">
        <v>219</v>
      </c>
      <c r="S26" s="97" t="s">
        <v>145</v>
      </c>
      <c r="T26" s="97" t="s">
        <v>184</v>
      </c>
      <c r="U26" s="97" t="s">
        <v>79</v>
      </c>
      <c r="V26" s="97" t="s">
        <v>174</v>
      </c>
      <c r="W26" s="97" t="s">
        <v>166</v>
      </c>
      <c r="X26" s="97" t="s">
        <v>135</v>
      </c>
      <c r="Y26" s="97" t="s">
        <v>176</v>
      </c>
      <c r="Z26" s="97" t="s">
        <v>122</v>
      </c>
      <c r="AA26" s="97" t="s">
        <v>148</v>
      </c>
      <c r="AB26" s="97" t="s">
        <v>73</v>
      </c>
      <c r="AC26" s="97" t="s">
        <v>118</v>
      </c>
      <c r="AD26" s="99" t="s">
        <v>170</v>
      </c>
    </row>
    <row r="27" spans="1:30" hidden="1">
      <c r="A27" s="1" t="s">
        <v>85</v>
      </c>
      <c r="B27" s="96" t="s">
        <v>61</v>
      </c>
      <c r="C27" s="96" t="s">
        <v>228</v>
      </c>
      <c r="D27" s="96" t="s">
        <v>231</v>
      </c>
      <c r="E27" s="96" t="s">
        <v>232</v>
      </c>
      <c r="F27" s="96" t="s">
        <v>146</v>
      </c>
      <c r="G27" s="96" t="s">
        <v>166</v>
      </c>
      <c r="H27" s="96" t="s">
        <v>233</v>
      </c>
      <c r="I27" s="96" t="s">
        <v>100</v>
      </c>
      <c r="J27" s="96" t="s">
        <v>234</v>
      </c>
      <c r="K27" s="96" t="s">
        <v>75</v>
      </c>
      <c r="L27" s="96" t="s">
        <v>235</v>
      </c>
      <c r="M27" s="96" t="s">
        <v>87</v>
      </c>
      <c r="N27" s="96" t="s">
        <v>174</v>
      </c>
      <c r="O27" s="96" t="s">
        <v>169</v>
      </c>
      <c r="P27" s="96" t="s">
        <v>200</v>
      </c>
      <c r="Q27" s="96" t="s">
        <v>125</v>
      </c>
      <c r="R27" s="96" t="s">
        <v>145</v>
      </c>
      <c r="S27" s="96" t="s">
        <v>127</v>
      </c>
      <c r="T27" s="96" t="s">
        <v>174</v>
      </c>
      <c r="U27" s="96" t="s">
        <v>149</v>
      </c>
      <c r="V27" s="96" t="s">
        <v>155</v>
      </c>
      <c r="W27" s="96" t="s">
        <v>166</v>
      </c>
      <c r="X27" s="96" t="s">
        <v>93</v>
      </c>
      <c r="Y27" s="96" t="s">
        <v>131</v>
      </c>
      <c r="Z27" s="96" t="s">
        <v>153</v>
      </c>
      <c r="AA27" s="96" t="s">
        <v>150</v>
      </c>
      <c r="AB27" s="96" t="s">
        <v>136</v>
      </c>
      <c r="AC27" s="96" t="s">
        <v>227</v>
      </c>
      <c r="AD27" s="98" t="s">
        <v>146</v>
      </c>
    </row>
    <row r="28" spans="1:30" hidden="1">
      <c r="A28" s="2" t="s">
        <v>104</v>
      </c>
      <c r="B28" s="97" t="s">
        <v>61</v>
      </c>
      <c r="C28" s="97" t="s">
        <v>228</v>
      </c>
      <c r="D28" s="97" t="s">
        <v>208</v>
      </c>
      <c r="E28" s="97" t="s">
        <v>126</v>
      </c>
      <c r="F28" s="97" t="s">
        <v>175</v>
      </c>
      <c r="G28" s="97" t="s">
        <v>86</v>
      </c>
      <c r="H28" s="97" t="s">
        <v>133</v>
      </c>
      <c r="I28" s="97" t="s">
        <v>106</v>
      </c>
      <c r="J28" s="97" t="s">
        <v>203</v>
      </c>
      <c r="K28" s="97" t="s">
        <v>123</v>
      </c>
      <c r="L28" s="97" t="s">
        <v>71</v>
      </c>
      <c r="M28" s="97" t="s">
        <v>135</v>
      </c>
      <c r="N28" s="97" t="s">
        <v>192</v>
      </c>
      <c r="O28" s="97" t="s">
        <v>157</v>
      </c>
      <c r="P28" s="97" t="s">
        <v>217</v>
      </c>
      <c r="Q28" s="97" t="s">
        <v>236</v>
      </c>
      <c r="R28" s="97" t="s">
        <v>188</v>
      </c>
      <c r="S28" s="97" t="s">
        <v>131</v>
      </c>
      <c r="T28" s="97" t="s">
        <v>209</v>
      </c>
      <c r="U28" s="97" t="s">
        <v>149</v>
      </c>
      <c r="V28" s="97" t="s">
        <v>86</v>
      </c>
      <c r="W28" s="97" t="s">
        <v>166</v>
      </c>
      <c r="X28" s="97" t="s">
        <v>65</v>
      </c>
      <c r="Y28" s="97" t="s">
        <v>140</v>
      </c>
      <c r="Z28" s="97" t="s">
        <v>63</v>
      </c>
      <c r="AA28" s="97" t="s">
        <v>161</v>
      </c>
      <c r="AB28" s="97" t="s">
        <v>70</v>
      </c>
      <c r="AC28" s="97" t="s">
        <v>127</v>
      </c>
      <c r="AD28" s="99" t="s">
        <v>237</v>
      </c>
    </row>
    <row r="29" spans="1:30" hidden="1">
      <c r="A29" s="1" t="s">
        <v>60</v>
      </c>
      <c r="B29" s="96" t="s">
        <v>61</v>
      </c>
      <c r="C29" s="96" t="s">
        <v>238</v>
      </c>
      <c r="D29" s="96" t="s">
        <v>239</v>
      </c>
      <c r="E29" s="96" t="s">
        <v>169</v>
      </c>
      <c r="F29" s="96" t="s">
        <v>211</v>
      </c>
      <c r="G29" s="96" t="s">
        <v>205</v>
      </c>
      <c r="H29" s="96" t="s">
        <v>122</v>
      </c>
      <c r="I29" s="96" t="s">
        <v>146</v>
      </c>
      <c r="J29" s="96" t="s">
        <v>240</v>
      </c>
      <c r="K29" s="96" t="s">
        <v>135</v>
      </c>
      <c r="L29" s="96" t="s">
        <v>68</v>
      </c>
      <c r="M29" s="96" t="s">
        <v>142</v>
      </c>
      <c r="N29" s="96" t="s">
        <v>174</v>
      </c>
      <c r="O29" s="96" t="s">
        <v>191</v>
      </c>
      <c r="P29" s="96" t="s">
        <v>241</v>
      </c>
      <c r="Q29" s="96" t="s">
        <v>188</v>
      </c>
      <c r="R29" s="96" t="s">
        <v>242</v>
      </c>
      <c r="S29" s="96" t="s">
        <v>175</v>
      </c>
      <c r="T29" s="96" t="s">
        <v>158</v>
      </c>
      <c r="U29" s="96" t="s">
        <v>79</v>
      </c>
      <c r="V29" s="96" t="s">
        <v>164</v>
      </c>
      <c r="W29" s="96" t="s">
        <v>131</v>
      </c>
      <c r="X29" s="96" t="s">
        <v>152</v>
      </c>
      <c r="Y29" s="96" t="s">
        <v>176</v>
      </c>
      <c r="Z29" s="96" t="s">
        <v>135</v>
      </c>
      <c r="AA29" s="96" t="s">
        <v>119</v>
      </c>
      <c r="AB29" s="96" t="s">
        <v>63</v>
      </c>
      <c r="AC29" s="96" t="s">
        <v>87</v>
      </c>
      <c r="AD29" s="98" t="s">
        <v>243</v>
      </c>
    </row>
    <row r="30" spans="1:30" hidden="1">
      <c r="A30" s="2" t="s">
        <v>85</v>
      </c>
      <c r="B30" s="97" t="s">
        <v>61</v>
      </c>
      <c r="C30" s="97" t="s">
        <v>238</v>
      </c>
      <c r="D30" s="97" t="s">
        <v>244</v>
      </c>
      <c r="E30" s="97" t="s">
        <v>245</v>
      </c>
      <c r="F30" s="97" t="s">
        <v>246</v>
      </c>
      <c r="G30" s="97" t="s">
        <v>131</v>
      </c>
      <c r="H30" s="97" t="s">
        <v>90</v>
      </c>
      <c r="I30" s="97" t="s">
        <v>111</v>
      </c>
      <c r="J30" s="97" t="s">
        <v>247</v>
      </c>
      <c r="K30" s="97" t="s">
        <v>133</v>
      </c>
      <c r="L30" s="97" t="s">
        <v>248</v>
      </c>
      <c r="M30" s="97" t="s">
        <v>166</v>
      </c>
      <c r="N30" s="97" t="s">
        <v>145</v>
      </c>
      <c r="O30" s="97" t="s">
        <v>249</v>
      </c>
      <c r="P30" s="97" t="s">
        <v>250</v>
      </c>
      <c r="Q30" s="97" t="s">
        <v>251</v>
      </c>
      <c r="R30" s="97" t="s">
        <v>184</v>
      </c>
      <c r="S30" s="97" t="s">
        <v>149</v>
      </c>
      <c r="T30" s="97" t="s">
        <v>236</v>
      </c>
      <c r="U30" s="97" t="s">
        <v>86</v>
      </c>
      <c r="V30" s="97" t="s">
        <v>149</v>
      </c>
      <c r="W30" s="97" t="s">
        <v>119</v>
      </c>
      <c r="X30" s="97" t="s">
        <v>142</v>
      </c>
      <c r="Y30" s="97" t="s">
        <v>149</v>
      </c>
      <c r="Z30" s="97" t="s">
        <v>156</v>
      </c>
      <c r="AA30" s="97" t="s">
        <v>173</v>
      </c>
      <c r="AB30" s="97" t="s">
        <v>106</v>
      </c>
      <c r="AC30" s="97" t="s">
        <v>227</v>
      </c>
      <c r="AD30" s="99" t="s">
        <v>201</v>
      </c>
    </row>
    <row r="31" spans="1:30" hidden="1">
      <c r="A31" s="1" t="s">
        <v>104</v>
      </c>
      <c r="B31" s="96" t="s">
        <v>61</v>
      </c>
      <c r="C31" s="96" t="s">
        <v>238</v>
      </c>
      <c r="D31" s="96" t="s">
        <v>252</v>
      </c>
      <c r="E31" s="96" t="s">
        <v>239</v>
      </c>
      <c r="F31" s="96" t="s">
        <v>253</v>
      </c>
      <c r="G31" s="96" t="s">
        <v>150</v>
      </c>
      <c r="H31" s="96" t="s">
        <v>121</v>
      </c>
      <c r="I31" s="96" t="s">
        <v>140</v>
      </c>
      <c r="J31" s="96" t="s">
        <v>254</v>
      </c>
      <c r="K31" s="96" t="s">
        <v>106</v>
      </c>
      <c r="L31" s="96" t="s">
        <v>112</v>
      </c>
      <c r="M31" s="96" t="s">
        <v>118</v>
      </c>
      <c r="N31" s="96" t="s">
        <v>150</v>
      </c>
      <c r="O31" s="96" t="s">
        <v>169</v>
      </c>
      <c r="P31" s="96" t="s">
        <v>255</v>
      </c>
      <c r="Q31" s="96" t="s">
        <v>184</v>
      </c>
      <c r="R31" s="96" t="s">
        <v>146</v>
      </c>
      <c r="S31" s="96" t="s">
        <v>150</v>
      </c>
      <c r="T31" s="96" t="s">
        <v>132</v>
      </c>
      <c r="U31" s="96" t="s">
        <v>86</v>
      </c>
      <c r="V31" s="96" t="s">
        <v>165</v>
      </c>
      <c r="W31" s="96" t="s">
        <v>195</v>
      </c>
      <c r="X31" s="96" t="s">
        <v>168</v>
      </c>
      <c r="Y31" s="96" t="s">
        <v>155</v>
      </c>
      <c r="Z31" s="96" t="s">
        <v>65</v>
      </c>
      <c r="AA31" s="96" t="s">
        <v>215</v>
      </c>
      <c r="AB31" s="96" t="s">
        <v>153</v>
      </c>
      <c r="AC31" s="96" t="s">
        <v>117</v>
      </c>
      <c r="AD31" s="98" t="s">
        <v>207</v>
      </c>
    </row>
    <row r="32" spans="1:30" hidden="1">
      <c r="A32" s="2" t="s">
        <v>60</v>
      </c>
      <c r="B32" s="97" t="s">
        <v>61</v>
      </c>
      <c r="C32" s="97" t="s">
        <v>256</v>
      </c>
      <c r="D32" s="97" t="s">
        <v>257</v>
      </c>
      <c r="E32" s="97" t="s">
        <v>191</v>
      </c>
      <c r="F32" s="97" t="s">
        <v>258</v>
      </c>
      <c r="G32" s="97" t="s">
        <v>132</v>
      </c>
      <c r="H32" s="97" t="s">
        <v>152</v>
      </c>
      <c r="I32" s="97" t="s">
        <v>226</v>
      </c>
      <c r="J32" s="97" t="s">
        <v>259</v>
      </c>
      <c r="K32" s="97" t="s">
        <v>87</v>
      </c>
      <c r="L32" s="97" t="s">
        <v>89</v>
      </c>
      <c r="M32" s="97" t="s">
        <v>127</v>
      </c>
      <c r="N32" s="97" t="s">
        <v>260</v>
      </c>
      <c r="O32" s="97" t="s">
        <v>249</v>
      </c>
      <c r="P32" s="97" t="s">
        <v>261</v>
      </c>
      <c r="Q32" s="97" t="s">
        <v>132</v>
      </c>
      <c r="R32" s="97" t="s">
        <v>157</v>
      </c>
      <c r="S32" s="97" t="s">
        <v>197</v>
      </c>
      <c r="T32" s="97" t="s">
        <v>262</v>
      </c>
      <c r="U32" s="97" t="s">
        <v>79</v>
      </c>
      <c r="V32" s="97" t="s">
        <v>211</v>
      </c>
      <c r="W32" s="97" t="s">
        <v>173</v>
      </c>
      <c r="X32" s="97" t="s">
        <v>149</v>
      </c>
      <c r="Y32" s="97" t="s">
        <v>166</v>
      </c>
      <c r="Z32" s="97" t="s">
        <v>118</v>
      </c>
      <c r="AA32" s="97" t="s">
        <v>180</v>
      </c>
      <c r="AB32" s="97" t="s">
        <v>142</v>
      </c>
      <c r="AC32" s="97" t="s">
        <v>148</v>
      </c>
      <c r="AD32" s="99" t="s">
        <v>263</v>
      </c>
    </row>
    <row r="33" spans="1:30" hidden="1">
      <c r="A33" s="1" t="s">
        <v>85</v>
      </c>
      <c r="B33" s="96" t="s">
        <v>61</v>
      </c>
      <c r="C33" s="96" t="s">
        <v>264</v>
      </c>
      <c r="D33" s="96" t="s">
        <v>241</v>
      </c>
      <c r="E33" s="96" t="s">
        <v>239</v>
      </c>
      <c r="F33" s="96" t="s">
        <v>265</v>
      </c>
      <c r="G33" s="96" t="s">
        <v>236</v>
      </c>
      <c r="H33" s="96" t="s">
        <v>100</v>
      </c>
      <c r="I33" s="96" t="s">
        <v>107</v>
      </c>
      <c r="J33" s="96" t="s">
        <v>266</v>
      </c>
      <c r="K33" s="96" t="s">
        <v>64</v>
      </c>
      <c r="L33" s="96" t="s">
        <v>267</v>
      </c>
      <c r="M33" s="96" t="s">
        <v>195</v>
      </c>
      <c r="N33" s="96" t="s">
        <v>260</v>
      </c>
      <c r="O33" s="96" t="s">
        <v>252</v>
      </c>
      <c r="P33" s="96" t="s">
        <v>268</v>
      </c>
      <c r="Q33" s="96" t="s">
        <v>269</v>
      </c>
      <c r="R33" s="96" t="s">
        <v>251</v>
      </c>
      <c r="S33" s="96" t="s">
        <v>195</v>
      </c>
      <c r="T33" s="96" t="s">
        <v>88</v>
      </c>
      <c r="U33" s="96" t="s">
        <v>174</v>
      </c>
      <c r="V33" s="96" t="s">
        <v>107</v>
      </c>
      <c r="W33" s="96" t="s">
        <v>165</v>
      </c>
      <c r="X33" s="96" t="s">
        <v>168</v>
      </c>
      <c r="Y33" s="96" t="s">
        <v>155</v>
      </c>
      <c r="Z33" s="96" t="s">
        <v>162</v>
      </c>
      <c r="AA33" s="96" t="s">
        <v>173</v>
      </c>
      <c r="AB33" s="96" t="s">
        <v>93</v>
      </c>
      <c r="AC33" s="96" t="s">
        <v>166</v>
      </c>
      <c r="AD33" s="98" t="s">
        <v>189</v>
      </c>
    </row>
    <row r="34" spans="1:30" hidden="1">
      <c r="A34" s="2" t="s">
        <v>104</v>
      </c>
      <c r="B34" s="97" t="s">
        <v>61</v>
      </c>
      <c r="C34" s="97" t="s">
        <v>264</v>
      </c>
      <c r="D34" s="97" t="s">
        <v>245</v>
      </c>
      <c r="E34" s="97" t="s">
        <v>169</v>
      </c>
      <c r="F34" s="97" t="s">
        <v>270</v>
      </c>
      <c r="G34" s="97" t="s">
        <v>184</v>
      </c>
      <c r="H34" s="97" t="s">
        <v>70</v>
      </c>
      <c r="I34" s="97" t="s">
        <v>251</v>
      </c>
      <c r="J34" s="97" t="s">
        <v>271</v>
      </c>
      <c r="K34" s="97" t="s">
        <v>142</v>
      </c>
      <c r="L34" s="97" t="s">
        <v>109</v>
      </c>
      <c r="M34" s="97" t="s">
        <v>227</v>
      </c>
      <c r="N34" s="97" t="s">
        <v>260</v>
      </c>
      <c r="O34" s="97" t="s">
        <v>272</v>
      </c>
      <c r="P34" s="97" t="s">
        <v>265</v>
      </c>
      <c r="Q34" s="97" t="s">
        <v>197</v>
      </c>
      <c r="R34" s="97" t="s">
        <v>170</v>
      </c>
      <c r="S34" s="97" t="s">
        <v>209</v>
      </c>
      <c r="T34" s="97" t="s">
        <v>190</v>
      </c>
      <c r="U34" s="97" t="s">
        <v>174</v>
      </c>
      <c r="V34" s="97" t="s">
        <v>164</v>
      </c>
      <c r="W34" s="97" t="s">
        <v>174</v>
      </c>
      <c r="X34" s="97" t="s">
        <v>176</v>
      </c>
      <c r="Y34" s="97" t="s">
        <v>155</v>
      </c>
      <c r="Z34" s="97" t="s">
        <v>168</v>
      </c>
      <c r="AA34" s="97" t="s">
        <v>150</v>
      </c>
      <c r="AB34" s="97" t="s">
        <v>65</v>
      </c>
      <c r="AC34" s="97" t="s">
        <v>149</v>
      </c>
      <c r="AD34" s="99" t="s">
        <v>239</v>
      </c>
    </row>
    <row r="35" spans="1:30" hidden="1">
      <c r="A35" s="1" t="s">
        <v>60</v>
      </c>
      <c r="B35" s="96" t="s">
        <v>61</v>
      </c>
      <c r="C35" s="96" t="s">
        <v>273</v>
      </c>
      <c r="D35" s="96" t="s">
        <v>274</v>
      </c>
      <c r="E35" s="96" t="s">
        <v>275</v>
      </c>
      <c r="F35" s="96" t="s">
        <v>218</v>
      </c>
      <c r="G35" s="96" t="s">
        <v>190</v>
      </c>
      <c r="H35" s="96" t="s">
        <v>155</v>
      </c>
      <c r="I35" s="96" t="s">
        <v>243</v>
      </c>
      <c r="J35" s="96" t="s">
        <v>276</v>
      </c>
      <c r="K35" s="96" t="s">
        <v>155</v>
      </c>
      <c r="L35" s="96" t="s">
        <v>91</v>
      </c>
      <c r="M35" s="96" t="s">
        <v>148</v>
      </c>
      <c r="N35" s="96" t="s">
        <v>178</v>
      </c>
      <c r="O35" s="96" t="s">
        <v>277</v>
      </c>
      <c r="P35" s="96" t="s">
        <v>270</v>
      </c>
      <c r="Q35" s="96" t="s">
        <v>242</v>
      </c>
      <c r="R35" s="96" t="s">
        <v>278</v>
      </c>
      <c r="S35" s="96" t="s">
        <v>201</v>
      </c>
      <c r="T35" s="96" t="s">
        <v>243</v>
      </c>
      <c r="U35" s="96" t="s">
        <v>79</v>
      </c>
      <c r="V35" s="96" t="s">
        <v>132</v>
      </c>
      <c r="W35" s="96" t="s">
        <v>178</v>
      </c>
      <c r="X35" s="96" t="s">
        <v>206</v>
      </c>
      <c r="Y35" s="96" t="s">
        <v>140</v>
      </c>
      <c r="Z35" s="96" t="s">
        <v>117</v>
      </c>
      <c r="AA35" s="96" t="s">
        <v>164</v>
      </c>
      <c r="AB35" s="96" t="s">
        <v>65</v>
      </c>
      <c r="AC35" s="96" t="s">
        <v>206</v>
      </c>
      <c r="AD35" s="98" t="s">
        <v>243</v>
      </c>
    </row>
    <row r="36" spans="1:30" hidden="1">
      <c r="A36" s="2" t="s">
        <v>85</v>
      </c>
      <c r="B36" s="97" t="s">
        <v>61</v>
      </c>
      <c r="C36" s="97" t="s">
        <v>273</v>
      </c>
      <c r="D36" s="97" t="s">
        <v>279</v>
      </c>
      <c r="E36" s="97" t="s">
        <v>245</v>
      </c>
      <c r="F36" s="97" t="s">
        <v>280</v>
      </c>
      <c r="G36" s="97" t="s">
        <v>132</v>
      </c>
      <c r="H36" s="97" t="s">
        <v>82</v>
      </c>
      <c r="I36" s="97" t="s">
        <v>192</v>
      </c>
      <c r="J36" s="97" t="s">
        <v>281</v>
      </c>
      <c r="K36" s="97" t="s">
        <v>123</v>
      </c>
      <c r="L36" s="97" t="s">
        <v>282</v>
      </c>
      <c r="M36" s="97" t="s">
        <v>209</v>
      </c>
      <c r="N36" s="97" t="s">
        <v>178</v>
      </c>
      <c r="O36" s="97" t="s">
        <v>245</v>
      </c>
      <c r="P36" s="97" t="s">
        <v>199</v>
      </c>
      <c r="Q36" s="97" t="s">
        <v>189</v>
      </c>
      <c r="R36" s="97" t="s">
        <v>170</v>
      </c>
      <c r="S36" s="97" t="s">
        <v>165</v>
      </c>
      <c r="T36" s="97" t="s">
        <v>237</v>
      </c>
      <c r="U36" s="97" t="s">
        <v>192</v>
      </c>
      <c r="V36" s="97" t="s">
        <v>131</v>
      </c>
      <c r="W36" s="97" t="s">
        <v>173</v>
      </c>
      <c r="X36" s="97" t="s">
        <v>127</v>
      </c>
      <c r="Y36" s="97" t="s">
        <v>149</v>
      </c>
      <c r="Z36" s="97" t="s">
        <v>152</v>
      </c>
      <c r="AA36" s="97" t="s">
        <v>145</v>
      </c>
      <c r="AB36" s="97" t="s">
        <v>122</v>
      </c>
      <c r="AC36" s="97" t="s">
        <v>148</v>
      </c>
      <c r="AD36" s="99" t="s">
        <v>253</v>
      </c>
    </row>
    <row r="37" spans="1:30" hidden="1">
      <c r="A37" s="1" t="s">
        <v>104</v>
      </c>
      <c r="B37" s="96" t="s">
        <v>61</v>
      </c>
      <c r="C37" s="96" t="s">
        <v>273</v>
      </c>
      <c r="D37" s="96" t="s">
        <v>232</v>
      </c>
      <c r="E37" s="96" t="s">
        <v>283</v>
      </c>
      <c r="F37" s="96" t="s">
        <v>284</v>
      </c>
      <c r="G37" s="96" t="s">
        <v>158</v>
      </c>
      <c r="H37" s="96" t="s">
        <v>106</v>
      </c>
      <c r="I37" s="96" t="s">
        <v>253</v>
      </c>
      <c r="J37" s="96" t="s">
        <v>285</v>
      </c>
      <c r="K37" s="96" t="s">
        <v>118</v>
      </c>
      <c r="L37" s="96" t="s">
        <v>171</v>
      </c>
      <c r="M37" s="96" t="s">
        <v>86</v>
      </c>
      <c r="N37" s="96" t="s">
        <v>178</v>
      </c>
      <c r="O37" s="96" t="s">
        <v>263</v>
      </c>
      <c r="P37" s="96" t="s">
        <v>274</v>
      </c>
      <c r="Q37" s="96" t="s">
        <v>201</v>
      </c>
      <c r="R37" s="96" t="s">
        <v>286</v>
      </c>
      <c r="S37" s="96" t="s">
        <v>219</v>
      </c>
      <c r="T37" s="96" t="s">
        <v>207</v>
      </c>
      <c r="U37" s="96" t="s">
        <v>192</v>
      </c>
      <c r="V37" s="96" t="s">
        <v>209</v>
      </c>
      <c r="W37" s="96" t="s">
        <v>205</v>
      </c>
      <c r="X37" s="96" t="s">
        <v>149</v>
      </c>
      <c r="Y37" s="96" t="s">
        <v>148</v>
      </c>
      <c r="Z37" s="96" t="s">
        <v>127</v>
      </c>
      <c r="AA37" s="96" t="s">
        <v>287</v>
      </c>
      <c r="AB37" s="96" t="s">
        <v>93</v>
      </c>
      <c r="AC37" s="96" t="s">
        <v>107</v>
      </c>
      <c r="AD37" s="98" t="s">
        <v>246</v>
      </c>
    </row>
    <row r="38" spans="1:30" hidden="1">
      <c r="A38" s="2" t="s">
        <v>60</v>
      </c>
      <c r="B38" s="97" t="s">
        <v>288</v>
      </c>
      <c r="C38" s="97" t="s">
        <v>62</v>
      </c>
      <c r="D38" s="97" t="s">
        <v>244</v>
      </c>
      <c r="E38" s="97" t="s">
        <v>252</v>
      </c>
      <c r="F38" s="97" t="s">
        <v>279</v>
      </c>
      <c r="G38" s="97" t="s">
        <v>262</v>
      </c>
      <c r="H38" s="97" t="s">
        <v>127</v>
      </c>
      <c r="I38" s="97" t="s">
        <v>243</v>
      </c>
      <c r="J38" s="97" t="s">
        <v>289</v>
      </c>
      <c r="K38" s="97" t="s">
        <v>166</v>
      </c>
      <c r="L38" s="97" t="s">
        <v>92</v>
      </c>
      <c r="M38" s="97" t="s">
        <v>119</v>
      </c>
      <c r="N38" s="97" t="s">
        <v>186</v>
      </c>
      <c r="O38" s="97" t="s">
        <v>257</v>
      </c>
      <c r="P38" s="97" t="s">
        <v>249</v>
      </c>
      <c r="Q38" s="97" t="s">
        <v>201</v>
      </c>
      <c r="R38" s="97" t="s">
        <v>272</v>
      </c>
      <c r="S38" s="97" t="s">
        <v>246</v>
      </c>
      <c r="T38" s="97" t="s">
        <v>258</v>
      </c>
      <c r="U38" s="97" t="s">
        <v>79</v>
      </c>
      <c r="V38" s="97" t="s">
        <v>88</v>
      </c>
      <c r="W38" s="97" t="s">
        <v>211</v>
      </c>
      <c r="X38" s="97" t="s">
        <v>161</v>
      </c>
      <c r="Y38" s="97" t="s">
        <v>86</v>
      </c>
      <c r="Z38" s="97" t="s">
        <v>166</v>
      </c>
      <c r="AA38" s="97" t="s">
        <v>260</v>
      </c>
      <c r="AB38" s="97" t="s">
        <v>135</v>
      </c>
      <c r="AC38" s="97" t="s">
        <v>161</v>
      </c>
      <c r="AD38" s="99" t="s">
        <v>170</v>
      </c>
    </row>
    <row r="39" spans="1:30" hidden="1">
      <c r="A39" s="1" t="s">
        <v>85</v>
      </c>
      <c r="B39" s="96" t="s">
        <v>288</v>
      </c>
      <c r="C39" s="96" t="s">
        <v>62</v>
      </c>
      <c r="D39" s="96" t="s">
        <v>290</v>
      </c>
      <c r="E39" s="96" t="s">
        <v>291</v>
      </c>
      <c r="F39" s="96" t="s">
        <v>292</v>
      </c>
      <c r="G39" s="96" t="s">
        <v>242</v>
      </c>
      <c r="H39" s="96" t="s">
        <v>91</v>
      </c>
      <c r="I39" s="96" t="s">
        <v>178</v>
      </c>
      <c r="J39" s="96" t="s">
        <v>244</v>
      </c>
      <c r="K39" s="96" t="s">
        <v>63</v>
      </c>
      <c r="L39" s="96" t="s">
        <v>293</v>
      </c>
      <c r="M39" s="96" t="s">
        <v>219</v>
      </c>
      <c r="N39" s="96" t="s">
        <v>178</v>
      </c>
      <c r="O39" s="96" t="s">
        <v>294</v>
      </c>
      <c r="P39" s="96" t="s">
        <v>243</v>
      </c>
      <c r="Q39" s="96" t="s">
        <v>229</v>
      </c>
      <c r="R39" s="96" t="s">
        <v>207</v>
      </c>
      <c r="S39" s="96" t="s">
        <v>173</v>
      </c>
      <c r="T39" s="96" t="s">
        <v>214</v>
      </c>
      <c r="U39" s="96" t="s">
        <v>164</v>
      </c>
      <c r="V39" s="96" t="s">
        <v>180</v>
      </c>
      <c r="W39" s="96" t="s">
        <v>209</v>
      </c>
      <c r="X39" s="96" t="s">
        <v>149</v>
      </c>
      <c r="Y39" s="96" t="s">
        <v>215</v>
      </c>
      <c r="Z39" s="96" t="s">
        <v>148</v>
      </c>
      <c r="AA39" s="96" t="s">
        <v>287</v>
      </c>
      <c r="AB39" s="96" t="s">
        <v>156</v>
      </c>
      <c r="AC39" s="96" t="s">
        <v>86</v>
      </c>
      <c r="AD39" s="98" t="s">
        <v>125</v>
      </c>
    </row>
    <row r="40" spans="1:30" hidden="1">
      <c r="A40" s="2" t="s">
        <v>104</v>
      </c>
      <c r="B40" s="97" t="s">
        <v>288</v>
      </c>
      <c r="C40" s="97" t="s">
        <v>62</v>
      </c>
      <c r="D40" s="97" t="s">
        <v>222</v>
      </c>
      <c r="E40" s="97" t="s">
        <v>295</v>
      </c>
      <c r="F40" s="97" t="s">
        <v>296</v>
      </c>
      <c r="G40" s="97" t="s">
        <v>269</v>
      </c>
      <c r="H40" s="97" t="s">
        <v>70</v>
      </c>
      <c r="I40" s="97" t="s">
        <v>144</v>
      </c>
      <c r="J40" s="97" t="s">
        <v>297</v>
      </c>
      <c r="K40" s="97" t="s">
        <v>152</v>
      </c>
      <c r="L40" s="97" t="s">
        <v>248</v>
      </c>
      <c r="M40" s="97" t="s">
        <v>180</v>
      </c>
      <c r="N40" s="97" t="s">
        <v>175</v>
      </c>
      <c r="O40" s="97" t="s">
        <v>245</v>
      </c>
      <c r="P40" s="97" t="s">
        <v>278</v>
      </c>
      <c r="Q40" s="97" t="s">
        <v>246</v>
      </c>
      <c r="R40" s="97" t="s">
        <v>278</v>
      </c>
      <c r="S40" s="97" t="s">
        <v>146</v>
      </c>
      <c r="T40" s="97" t="s">
        <v>169</v>
      </c>
      <c r="U40" s="97" t="s">
        <v>164</v>
      </c>
      <c r="V40" s="97" t="s">
        <v>188</v>
      </c>
      <c r="W40" s="97" t="s">
        <v>175</v>
      </c>
      <c r="X40" s="97" t="s">
        <v>195</v>
      </c>
      <c r="Y40" s="97" t="s">
        <v>192</v>
      </c>
      <c r="Z40" s="97" t="s">
        <v>149</v>
      </c>
      <c r="AA40" s="97" t="s">
        <v>164</v>
      </c>
      <c r="AB40" s="97" t="s">
        <v>142</v>
      </c>
      <c r="AC40" s="97" t="s">
        <v>161</v>
      </c>
      <c r="AD40" s="99" t="s">
        <v>242</v>
      </c>
    </row>
    <row r="41" spans="1:30" hidden="1">
      <c r="A41" s="1" t="s">
        <v>60</v>
      </c>
      <c r="B41" s="96" t="s">
        <v>288</v>
      </c>
      <c r="C41" s="96" t="s">
        <v>116</v>
      </c>
      <c r="D41" s="96" t="s">
        <v>298</v>
      </c>
      <c r="E41" s="96" t="s">
        <v>299</v>
      </c>
      <c r="F41" s="96" t="s">
        <v>290</v>
      </c>
      <c r="G41" s="96" t="s">
        <v>189</v>
      </c>
      <c r="H41" s="96" t="s">
        <v>127</v>
      </c>
      <c r="I41" s="96" t="s">
        <v>226</v>
      </c>
      <c r="J41" s="96" t="s">
        <v>249</v>
      </c>
      <c r="K41" s="96" t="s">
        <v>148</v>
      </c>
      <c r="L41" s="96" t="s">
        <v>202</v>
      </c>
      <c r="M41" s="96" t="s">
        <v>131</v>
      </c>
      <c r="N41" s="96" t="s">
        <v>125</v>
      </c>
      <c r="O41" s="96" t="s">
        <v>199</v>
      </c>
      <c r="P41" s="96" t="s">
        <v>300</v>
      </c>
      <c r="Q41" s="96" t="s">
        <v>170</v>
      </c>
      <c r="R41" s="96" t="s">
        <v>252</v>
      </c>
      <c r="S41" s="96" t="s">
        <v>246</v>
      </c>
      <c r="T41" s="96" t="s">
        <v>283</v>
      </c>
      <c r="U41" s="96" t="s">
        <v>79</v>
      </c>
      <c r="V41" s="96" t="s">
        <v>146</v>
      </c>
      <c r="W41" s="96" t="s">
        <v>125</v>
      </c>
      <c r="X41" s="96" t="s">
        <v>165</v>
      </c>
      <c r="Y41" s="96" t="s">
        <v>215</v>
      </c>
      <c r="Z41" s="96" t="s">
        <v>140</v>
      </c>
      <c r="AA41" s="96" t="s">
        <v>236</v>
      </c>
      <c r="AB41" s="96" t="s">
        <v>118</v>
      </c>
      <c r="AC41" s="96" t="s">
        <v>165</v>
      </c>
      <c r="AD41" s="98" t="s">
        <v>201</v>
      </c>
    </row>
    <row r="42" spans="1:30" hidden="1">
      <c r="A42" s="2" t="s">
        <v>85</v>
      </c>
      <c r="B42" s="97" t="s">
        <v>288</v>
      </c>
      <c r="C42" s="97" t="s">
        <v>116</v>
      </c>
      <c r="D42" s="97" t="s">
        <v>301</v>
      </c>
      <c r="E42" s="97" t="s">
        <v>291</v>
      </c>
      <c r="F42" s="97" t="s">
        <v>302</v>
      </c>
      <c r="G42" s="97" t="s">
        <v>286</v>
      </c>
      <c r="H42" s="97" t="s">
        <v>181</v>
      </c>
      <c r="I42" s="97" t="s">
        <v>269</v>
      </c>
      <c r="J42" s="97" t="s">
        <v>287</v>
      </c>
      <c r="K42" s="97" t="s">
        <v>142</v>
      </c>
      <c r="L42" s="97" t="s">
        <v>303</v>
      </c>
      <c r="M42" s="97" t="s">
        <v>251</v>
      </c>
      <c r="N42" s="97" t="s">
        <v>178</v>
      </c>
      <c r="O42" s="97" t="s">
        <v>304</v>
      </c>
      <c r="P42" s="97" t="s">
        <v>286</v>
      </c>
      <c r="Q42" s="97" t="s">
        <v>258</v>
      </c>
      <c r="R42" s="97" t="s">
        <v>300</v>
      </c>
      <c r="S42" s="97" t="s">
        <v>205</v>
      </c>
      <c r="T42" s="97" t="s">
        <v>212</v>
      </c>
      <c r="U42" s="97" t="s">
        <v>184</v>
      </c>
      <c r="V42" s="97" t="s">
        <v>174</v>
      </c>
      <c r="W42" s="97" t="s">
        <v>211</v>
      </c>
      <c r="X42" s="97" t="s">
        <v>131</v>
      </c>
      <c r="Y42" s="97" t="s">
        <v>173</v>
      </c>
      <c r="Z42" s="97" t="s">
        <v>195</v>
      </c>
      <c r="AA42" s="97" t="s">
        <v>164</v>
      </c>
      <c r="AB42" s="97" t="s">
        <v>118</v>
      </c>
      <c r="AC42" s="97" t="s">
        <v>180</v>
      </c>
      <c r="AD42" s="99" t="s">
        <v>197</v>
      </c>
    </row>
    <row r="43" spans="1:30" hidden="1">
      <c r="A43" s="1" t="s">
        <v>104</v>
      </c>
      <c r="B43" s="96" t="s">
        <v>288</v>
      </c>
      <c r="C43" s="96" t="s">
        <v>116</v>
      </c>
      <c r="D43" s="96" t="s">
        <v>255</v>
      </c>
      <c r="E43" s="96" t="s">
        <v>200</v>
      </c>
      <c r="F43" s="96" t="s">
        <v>261</v>
      </c>
      <c r="G43" s="96" t="s">
        <v>305</v>
      </c>
      <c r="H43" s="96" t="s">
        <v>129</v>
      </c>
      <c r="I43" s="96" t="s">
        <v>169</v>
      </c>
      <c r="J43" s="96" t="s">
        <v>246</v>
      </c>
      <c r="K43" s="96" t="s">
        <v>176</v>
      </c>
      <c r="L43" s="96" t="s">
        <v>306</v>
      </c>
      <c r="M43" s="96" t="s">
        <v>145</v>
      </c>
      <c r="N43" s="96" t="s">
        <v>211</v>
      </c>
      <c r="O43" s="96" t="s">
        <v>295</v>
      </c>
      <c r="P43" s="96" t="s">
        <v>300</v>
      </c>
      <c r="Q43" s="96" t="s">
        <v>212</v>
      </c>
      <c r="R43" s="96" t="s">
        <v>208</v>
      </c>
      <c r="S43" s="96" t="s">
        <v>253</v>
      </c>
      <c r="T43" s="96" t="s">
        <v>275</v>
      </c>
      <c r="U43" s="96" t="s">
        <v>184</v>
      </c>
      <c r="V43" s="96" t="s">
        <v>186</v>
      </c>
      <c r="W43" s="96" t="s">
        <v>132</v>
      </c>
      <c r="X43" s="96" t="s">
        <v>192</v>
      </c>
      <c r="Y43" s="96" t="s">
        <v>174</v>
      </c>
      <c r="Z43" s="96" t="s">
        <v>206</v>
      </c>
      <c r="AA43" s="96" t="s">
        <v>260</v>
      </c>
      <c r="AB43" s="96" t="s">
        <v>118</v>
      </c>
      <c r="AC43" s="96" t="s">
        <v>165</v>
      </c>
      <c r="AD43" s="98" t="s">
        <v>242</v>
      </c>
    </row>
    <row r="44" spans="1:30" hidden="1">
      <c r="A44" s="2" t="s">
        <v>60</v>
      </c>
      <c r="B44" s="97" t="s">
        <v>288</v>
      </c>
      <c r="C44" s="97" t="s">
        <v>138</v>
      </c>
      <c r="D44" s="97" t="s">
        <v>183</v>
      </c>
      <c r="E44" s="97" t="s">
        <v>245</v>
      </c>
      <c r="F44" s="97" t="s">
        <v>307</v>
      </c>
      <c r="G44" s="97" t="s">
        <v>308</v>
      </c>
      <c r="H44" s="97" t="s">
        <v>176</v>
      </c>
      <c r="I44" s="97" t="s">
        <v>222</v>
      </c>
      <c r="J44" s="97" t="s">
        <v>309</v>
      </c>
      <c r="K44" s="97" t="s">
        <v>119</v>
      </c>
      <c r="L44" s="97" t="s">
        <v>310</v>
      </c>
      <c r="M44" s="97" t="s">
        <v>192</v>
      </c>
      <c r="N44" s="97" t="s">
        <v>88</v>
      </c>
      <c r="O44" s="97" t="s">
        <v>217</v>
      </c>
      <c r="P44" s="97" t="s">
        <v>258</v>
      </c>
      <c r="Q44" s="97" t="s">
        <v>157</v>
      </c>
      <c r="R44" s="97" t="s">
        <v>204</v>
      </c>
      <c r="S44" s="97" t="s">
        <v>191</v>
      </c>
      <c r="T44" s="97" t="s">
        <v>224</v>
      </c>
      <c r="U44" s="97" t="s">
        <v>79</v>
      </c>
      <c r="V44" s="97" t="s">
        <v>158</v>
      </c>
      <c r="W44" s="97" t="s">
        <v>158</v>
      </c>
      <c r="X44" s="97" t="s">
        <v>145</v>
      </c>
      <c r="Y44" s="97" t="s">
        <v>150</v>
      </c>
      <c r="Z44" s="97" t="s">
        <v>119</v>
      </c>
      <c r="AA44" s="97" t="s">
        <v>186</v>
      </c>
      <c r="AB44" s="97" t="s">
        <v>152</v>
      </c>
      <c r="AC44" s="97" t="s">
        <v>173</v>
      </c>
      <c r="AD44" s="99" t="s">
        <v>157</v>
      </c>
    </row>
    <row r="45" spans="1:30" hidden="1">
      <c r="A45" s="1" t="s">
        <v>85</v>
      </c>
      <c r="B45" s="96" t="s">
        <v>288</v>
      </c>
      <c r="C45" s="96" t="s">
        <v>138</v>
      </c>
      <c r="D45" s="96" t="s">
        <v>311</v>
      </c>
      <c r="E45" s="96" t="s">
        <v>312</v>
      </c>
      <c r="F45" s="96" t="s">
        <v>313</v>
      </c>
      <c r="G45" s="96" t="s">
        <v>258</v>
      </c>
      <c r="H45" s="96" t="s">
        <v>134</v>
      </c>
      <c r="I45" s="96" t="s">
        <v>299</v>
      </c>
      <c r="J45" s="96" t="s">
        <v>253</v>
      </c>
      <c r="K45" s="96" t="s">
        <v>152</v>
      </c>
      <c r="L45" s="96" t="s">
        <v>314</v>
      </c>
      <c r="M45" s="96" t="s">
        <v>269</v>
      </c>
      <c r="N45" s="96" t="s">
        <v>188</v>
      </c>
      <c r="O45" s="96" t="s">
        <v>279</v>
      </c>
      <c r="P45" s="96" t="s">
        <v>249</v>
      </c>
      <c r="Q45" s="96" t="s">
        <v>283</v>
      </c>
      <c r="R45" s="96" t="s">
        <v>278</v>
      </c>
      <c r="S45" s="96" t="s">
        <v>178</v>
      </c>
      <c r="T45" s="96" t="s">
        <v>286</v>
      </c>
      <c r="U45" s="96" t="s">
        <v>146</v>
      </c>
      <c r="V45" s="96" t="s">
        <v>165</v>
      </c>
      <c r="W45" s="96" t="s">
        <v>88</v>
      </c>
      <c r="X45" s="96" t="s">
        <v>215</v>
      </c>
      <c r="Y45" s="96" t="s">
        <v>164</v>
      </c>
      <c r="Z45" s="96" t="s">
        <v>165</v>
      </c>
      <c r="AA45" s="96" t="s">
        <v>260</v>
      </c>
      <c r="AB45" s="96" t="s">
        <v>117</v>
      </c>
      <c r="AC45" s="96" t="s">
        <v>145</v>
      </c>
      <c r="AD45" s="98" t="s">
        <v>237</v>
      </c>
    </row>
    <row r="46" spans="1:30" hidden="1">
      <c r="A46" s="2" t="s">
        <v>104</v>
      </c>
      <c r="B46" s="97" t="s">
        <v>288</v>
      </c>
      <c r="C46" s="97" t="s">
        <v>315</v>
      </c>
      <c r="D46" s="97" t="s">
        <v>307</v>
      </c>
      <c r="E46" s="97" t="s">
        <v>316</v>
      </c>
      <c r="F46" s="97" t="s">
        <v>317</v>
      </c>
      <c r="G46" s="97" t="s">
        <v>308</v>
      </c>
      <c r="H46" s="97" t="s">
        <v>136</v>
      </c>
      <c r="I46" s="97" t="s">
        <v>270</v>
      </c>
      <c r="J46" s="97" t="s">
        <v>239</v>
      </c>
      <c r="K46" s="97" t="s">
        <v>148</v>
      </c>
      <c r="L46" s="97" t="s">
        <v>318</v>
      </c>
      <c r="M46" s="97" t="s">
        <v>260</v>
      </c>
      <c r="N46" s="97" t="s">
        <v>219</v>
      </c>
      <c r="O46" s="97" t="s">
        <v>316</v>
      </c>
      <c r="P46" s="97" t="s">
        <v>308</v>
      </c>
      <c r="Q46" s="97" t="s">
        <v>286</v>
      </c>
      <c r="R46" s="97" t="s">
        <v>277</v>
      </c>
      <c r="S46" s="97" t="s">
        <v>237</v>
      </c>
      <c r="T46" s="97" t="s">
        <v>208</v>
      </c>
      <c r="U46" s="97" t="s">
        <v>146</v>
      </c>
      <c r="V46" s="97" t="s">
        <v>184</v>
      </c>
      <c r="W46" s="97" t="s">
        <v>146</v>
      </c>
      <c r="X46" s="97" t="s">
        <v>150</v>
      </c>
      <c r="Y46" s="97" t="s">
        <v>145</v>
      </c>
      <c r="Z46" s="97" t="s">
        <v>161</v>
      </c>
      <c r="AA46" s="97" t="s">
        <v>236</v>
      </c>
      <c r="AB46" s="97" t="s">
        <v>127</v>
      </c>
      <c r="AC46" s="97" t="s">
        <v>173</v>
      </c>
      <c r="AD46" s="99" t="s">
        <v>170</v>
      </c>
    </row>
    <row r="47" spans="1:30" hidden="1">
      <c r="A47" s="1" t="s">
        <v>60</v>
      </c>
      <c r="B47" s="96" t="s">
        <v>288</v>
      </c>
      <c r="C47" s="96" t="s">
        <v>154</v>
      </c>
      <c r="D47" s="96" t="s">
        <v>255</v>
      </c>
      <c r="E47" s="96" t="s">
        <v>244</v>
      </c>
      <c r="F47" s="96" t="s">
        <v>245</v>
      </c>
      <c r="G47" s="96" t="s">
        <v>182</v>
      </c>
      <c r="H47" s="96" t="s">
        <v>149</v>
      </c>
      <c r="I47" s="96" t="s">
        <v>319</v>
      </c>
      <c r="J47" s="96" t="s">
        <v>279</v>
      </c>
      <c r="K47" s="96" t="s">
        <v>180</v>
      </c>
      <c r="L47" s="96" t="s">
        <v>147</v>
      </c>
      <c r="M47" s="96" t="s">
        <v>150</v>
      </c>
      <c r="N47" s="96" t="s">
        <v>251</v>
      </c>
      <c r="O47" s="96" t="s">
        <v>270</v>
      </c>
      <c r="P47" s="96" t="s">
        <v>224</v>
      </c>
      <c r="Q47" s="96" t="s">
        <v>169</v>
      </c>
      <c r="R47" s="96" t="s">
        <v>245</v>
      </c>
      <c r="S47" s="96" t="s">
        <v>308</v>
      </c>
      <c r="T47" s="96" t="s">
        <v>199</v>
      </c>
      <c r="U47" s="96" t="s">
        <v>79</v>
      </c>
      <c r="V47" s="96" t="s">
        <v>158</v>
      </c>
      <c r="W47" s="96" t="s">
        <v>237</v>
      </c>
      <c r="X47" s="96" t="s">
        <v>260</v>
      </c>
      <c r="Y47" s="96" t="s">
        <v>150</v>
      </c>
      <c r="Z47" s="96" t="s">
        <v>86</v>
      </c>
      <c r="AA47" s="96" t="s">
        <v>88</v>
      </c>
      <c r="AB47" s="96" t="s">
        <v>152</v>
      </c>
      <c r="AC47" s="96" t="s">
        <v>287</v>
      </c>
      <c r="AD47" s="98" t="s">
        <v>169</v>
      </c>
    </row>
    <row r="48" spans="1:30" hidden="1">
      <c r="A48" s="2" t="s">
        <v>85</v>
      </c>
      <c r="B48" s="97" t="s">
        <v>288</v>
      </c>
      <c r="C48" s="97" t="s">
        <v>154</v>
      </c>
      <c r="D48" s="97" t="s">
        <v>261</v>
      </c>
      <c r="E48" s="97" t="s">
        <v>320</v>
      </c>
      <c r="F48" s="97" t="s">
        <v>253</v>
      </c>
      <c r="G48" s="97" t="s">
        <v>182</v>
      </c>
      <c r="H48" s="97" t="s">
        <v>71</v>
      </c>
      <c r="I48" s="97" t="s">
        <v>193</v>
      </c>
      <c r="J48" s="97" t="s">
        <v>290</v>
      </c>
      <c r="K48" s="97" t="s">
        <v>180</v>
      </c>
      <c r="L48" s="97" t="s">
        <v>97</v>
      </c>
      <c r="M48" s="97" t="s">
        <v>300</v>
      </c>
      <c r="N48" s="97" t="s">
        <v>219</v>
      </c>
      <c r="O48" s="97" t="s">
        <v>317</v>
      </c>
      <c r="P48" s="97" t="s">
        <v>321</v>
      </c>
      <c r="Q48" s="97" t="s">
        <v>322</v>
      </c>
      <c r="R48" s="97" t="s">
        <v>239</v>
      </c>
      <c r="S48" s="97" t="s">
        <v>184</v>
      </c>
      <c r="T48" s="97" t="s">
        <v>229</v>
      </c>
      <c r="U48" s="97" t="s">
        <v>144</v>
      </c>
      <c r="V48" s="97" t="s">
        <v>165</v>
      </c>
      <c r="W48" s="97" t="s">
        <v>158</v>
      </c>
      <c r="X48" s="97" t="s">
        <v>180</v>
      </c>
      <c r="Y48" s="97" t="s">
        <v>150</v>
      </c>
      <c r="Z48" s="97" t="s">
        <v>150</v>
      </c>
      <c r="AA48" s="97" t="s">
        <v>184</v>
      </c>
      <c r="AB48" s="97" t="s">
        <v>87</v>
      </c>
      <c r="AC48" s="97" t="s">
        <v>145</v>
      </c>
      <c r="AD48" s="99" t="s">
        <v>212</v>
      </c>
    </row>
    <row r="49" spans="1:30" hidden="1">
      <c r="A49" s="1" t="s">
        <v>104</v>
      </c>
      <c r="B49" s="96" t="s">
        <v>288</v>
      </c>
      <c r="C49" s="96" t="s">
        <v>154</v>
      </c>
      <c r="D49" s="96" t="s">
        <v>323</v>
      </c>
      <c r="E49" s="96" t="s">
        <v>304</v>
      </c>
      <c r="F49" s="96" t="s">
        <v>258</v>
      </c>
      <c r="G49" s="96" t="s">
        <v>182</v>
      </c>
      <c r="H49" s="96" t="s">
        <v>106</v>
      </c>
      <c r="I49" s="96" t="s">
        <v>324</v>
      </c>
      <c r="J49" s="96" t="s">
        <v>307</v>
      </c>
      <c r="K49" s="96" t="s">
        <v>180</v>
      </c>
      <c r="L49" s="96" t="s">
        <v>92</v>
      </c>
      <c r="M49" s="96" t="s">
        <v>211</v>
      </c>
      <c r="N49" s="96" t="s">
        <v>146</v>
      </c>
      <c r="O49" s="96" t="s">
        <v>241</v>
      </c>
      <c r="P49" s="96" t="s">
        <v>322</v>
      </c>
      <c r="Q49" s="96" t="s">
        <v>249</v>
      </c>
      <c r="R49" s="96" t="s">
        <v>263</v>
      </c>
      <c r="S49" s="96" t="s">
        <v>157</v>
      </c>
      <c r="T49" s="96" t="s">
        <v>182</v>
      </c>
      <c r="U49" s="96" t="s">
        <v>144</v>
      </c>
      <c r="V49" s="96" t="s">
        <v>184</v>
      </c>
      <c r="W49" s="96" t="s">
        <v>242</v>
      </c>
      <c r="X49" s="96" t="s">
        <v>287</v>
      </c>
      <c r="Y49" s="96" t="s">
        <v>150</v>
      </c>
      <c r="Z49" s="96" t="s">
        <v>165</v>
      </c>
      <c r="AA49" s="96" t="s">
        <v>219</v>
      </c>
      <c r="AB49" s="96" t="s">
        <v>127</v>
      </c>
      <c r="AC49" s="96" t="s">
        <v>287</v>
      </c>
      <c r="AD49" s="98" t="s">
        <v>305</v>
      </c>
    </row>
    <row r="50" spans="1:30" hidden="1">
      <c r="A50" s="2" t="s">
        <v>60</v>
      </c>
      <c r="B50" s="97" t="s">
        <v>288</v>
      </c>
      <c r="C50" s="97" t="s">
        <v>167</v>
      </c>
      <c r="D50" s="97" t="s">
        <v>325</v>
      </c>
      <c r="E50" s="97" t="s">
        <v>255</v>
      </c>
      <c r="F50" s="97" t="s">
        <v>126</v>
      </c>
      <c r="G50" s="97" t="s">
        <v>179</v>
      </c>
      <c r="H50" s="97" t="s">
        <v>206</v>
      </c>
      <c r="I50" s="97" t="s">
        <v>326</v>
      </c>
      <c r="J50" s="97" t="s">
        <v>289</v>
      </c>
      <c r="K50" s="97" t="s">
        <v>287</v>
      </c>
      <c r="L50" s="97" t="s">
        <v>101</v>
      </c>
      <c r="M50" s="97" t="s">
        <v>164</v>
      </c>
      <c r="N50" s="97" t="s">
        <v>170</v>
      </c>
      <c r="O50" s="97" t="s">
        <v>200</v>
      </c>
      <c r="P50" s="97" t="s">
        <v>321</v>
      </c>
      <c r="Q50" s="97" t="s">
        <v>239</v>
      </c>
      <c r="R50" s="97" t="s">
        <v>270</v>
      </c>
      <c r="S50" s="97" t="s">
        <v>277</v>
      </c>
      <c r="T50" s="97" t="s">
        <v>327</v>
      </c>
      <c r="U50" s="97" t="s">
        <v>79</v>
      </c>
      <c r="V50" s="97" t="s">
        <v>158</v>
      </c>
      <c r="W50" s="97" t="s">
        <v>269</v>
      </c>
      <c r="X50" s="97" t="s">
        <v>178</v>
      </c>
      <c r="Y50" s="97" t="s">
        <v>145</v>
      </c>
      <c r="Z50" s="97" t="s">
        <v>165</v>
      </c>
      <c r="AA50" s="97" t="s">
        <v>197</v>
      </c>
      <c r="AB50" s="97" t="s">
        <v>152</v>
      </c>
      <c r="AC50" s="97" t="s">
        <v>260</v>
      </c>
      <c r="AD50" s="99" t="s">
        <v>249</v>
      </c>
    </row>
    <row r="51" spans="1:30" hidden="1">
      <c r="A51" s="1" t="s">
        <v>85</v>
      </c>
      <c r="B51" s="96" t="s">
        <v>288</v>
      </c>
      <c r="C51" s="96" t="s">
        <v>167</v>
      </c>
      <c r="D51" s="96" t="s">
        <v>328</v>
      </c>
      <c r="E51" s="96" t="s">
        <v>296</v>
      </c>
      <c r="F51" s="96" t="s">
        <v>170</v>
      </c>
      <c r="G51" s="96" t="s">
        <v>232</v>
      </c>
      <c r="H51" s="96" t="s">
        <v>101</v>
      </c>
      <c r="I51" s="96" t="s">
        <v>196</v>
      </c>
      <c r="J51" s="96" t="s">
        <v>329</v>
      </c>
      <c r="K51" s="96" t="s">
        <v>211</v>
      </c>
      <c r="L51" s="96" t="s">
        <v>185</v>
      </c>
      <c r="M51" s="96" t="s">
        <v>182</v>
      </c>
      <c r="N51" s="96" t="s">
        <v>125</v>
      </c>
      <c r="O51" s="96" t="s">
        <v>320</v>
      </c>
      <c r="P51" s="96" t="s">
        <v>330</v>
      </c>
      <c r="Q51" s="96" t="s">
        <v>217</v>
      </c>
      <c r="R51" s="96" t="s">
        <v>277</v>
      </c>
      <c r="S51" s="96" t="s">
        <v>125</v>
      </c>
      <c r="T51" s="96" t="s">
        <v>258</v>
      </c>
      <c r="U51" s="96" t="s">
        <v>214</v>
      </c>
      <c r="V51" s="96" t="s">
        <v>174</v>
      </c>
      <c r="W51" s="96" t="s">
        <v>269</v>
      </c>
      <c r="X51" s="96" t="s">
        <v>150</v>
      </c>
      <c r="Y51" s="96" t="s">
        <v>173</v>
      </c>
      <c r="Z51" s="96" t="s">
        <v>287</v>
      </c>
      <c r="AA51" s="96" t="s">
        <v>125</v>
      </c>
      <c r="AB51" s="96" t="s">
        <v>176</v>
      </c>
      <c r="AC51" s="96" t="s">
        <v>205</v>
      </c>
      <c r="AD51" s="98" t="s">
        <v>223</v>
      </c>
    </row>
    <row r="52" spans="1:30" hidden="1">
      <c r="A52" s="2" t="s">
        <v>104</v>
      </c>
      <c r="B52" s="97" t="s">
        <v>288</v>
      </c>
      <c r="C52" s="97" t="s">
        <v>167</v>
      </c>
      <c r="D52" s="97" t="s">
        <v>331</v>
      </c>
      <c r="E52" s="97" t="s">
        <v>332</v>
      </c>
      <c r="F52" s="97" t="s">
        <v>275</v>
      </c>
      <c r="G52" s="97" t="s">
        <v>274</v>
      </c>
      <c r="H52" s="97" t="s">
        <v>122</v>
      </c>
      <c r="I52" s="97" t="s">
        <v>333</v>
      </c>
      <c r="J52" s="97" t="s">
        <v>334</v>
      </c>
      <c r="K52" s="97" t="s">
        <v>209</v>
      </c>
      <c r="L52" s="97" t="s">
        <v>134</v>
      </c>
      <c r="M52" s="97" t="s">
        <v>158</v>
      </c>
      <c r="N52" s="97" t="s">
        <v>237</v>
      </c>
      <c r="O52" s="97" t="s">
        <v>218</v>
      </c>
      <c r="P52" s="97" t="s">
        <v>244</v>
      </c>
      <c r="Q52" s="97" t="s">
        <v>277</v>
      </c>
      <c r="R52" s="97" t="s">
        <v>179</v>
      </c>
      <c r="S52" s="97" t="s">
        <v>286</v>
      </c>
      <c r="T52" s="97" t="s">
        <v>322</v>
      </c>
      <c r="U52" s="97" t="s">
        <v>214</v>
      </c>
      <c r="V52" s="97" t="s">
        <v>184</v>
      </c>
      <c r="W52" s="97" t="s">
        <v>269</v>
      </c>
      <c r="X52" s="97" t="s">
        <v>260</v>
      </c>
      <c r="Y52" s="97" t="s">
        <v>173</v>
      </c>
      <c r="Z52" s="97" t="s">
        <v>150</v>
      </c>
      <c r="AA52" s="97" t="s">
        <v>88</v>
      </c>
      <c r="AB52" s="97" t="s">
        <v>87</v>
      </c>
      <c r="AC52" s="97" t="s">
        <v>260</v>
      </c>
      <c r="AD52" s="99" t="s">
        <v>278</v>
      </c>
    </row>
    <row r="53" spans="1:30" hidden="1">
      <c r="A53" s="1" t="s">
        <v>60</v>
      </c>
      <c r="B53" s="96" t="s">
        <v>288</v>
      </c>
      <c r="C53" s="96" t="s">
        <v>177</v>
      </c>
      <c r="D53" s="96" t="s">
        <v>307</v>
      </c>
      <c r="E53" s="96" t="s">
        <v>332</v>
      </c>
      <c r="F53" s="96" t="s">
        <v>308</v>
      </c>
      <c r="G53" s="96" t="s">
        <v>316</v>
      </c>
      <c r="H53" s="96" t="s">
        <v>195</v>
      </c>
      <c r="I53" s="96" t="s">
        <v>335</v>
      </c>
      <c r="J53" s="96" t="s">
        <v>336</v>
      </c>
      <c r="K53" s="96" t="s">
        <v>188</v>
      </c>
      <c r="L53" s="96" t="s">
        <v>89</v>
      </c>
      <c r="M53" s="96" t="s">
        <v>175</v>
      </c>
      <c r="N53" s="96" t="s">
        <v>191</v>
      </c>
      <c r="O53" s="96" t="s">
        <v>183</v>
      </c>
      <c r="P53" s="96" t="s">
        <v>337</v>
      </c>
      <c r="Q53" s="96" t="s">
        <v>257</v>
      </c>
      <c r="R53" s="96" t="s">
        <v>338</v>
      </c>
      <c r="S53" s="96" t="s">
        <v>257</v>
      </c>
      <c r="T53" s="96" t="s">
        <v>316</v>
      </c>
      <c r="U53" s="96" t="s">
        <v>79</v>
      </c>
      <c r="V53" s="96" t="s">
        <v>262</v>
      </c>
      <c r="W53" s="96" t="s">
        <v>191</v>
      </c>
      <c r="X53" s="96" t="s">
        <v>132</v>
      </c>
      <c r="Y53" s="96" t="s">
        <v>188</v>
      </c>
      <c r="Z53" s="96" t="s">
        <v>145</v>
      </c>
      <c r="AA53" s="96" t="s">
        <v>214</v>
      </c>
      <c r="AB53" s="96" t="s">
        <v>156</v>
      </c>
      <c r="AC53" s="96" t="s">
        <v>175</v>
      </c>
      <c r="AD53" s="98" t="s">
        <v>182</v>
      </c>
    </row>
    <row r="54" spans="1:30" hidden="1">
      <c r="A54" s="2" t="s">
        <v>85</v>
      </c>
      <c r="B54" s="97" t="s">
        <v>288</v>
      </c>
      <c r="C54" s="97" t="s">
        <v>177</v>
      </c>
      <c r="D54" s="97" t="s">
        <v>339</v>
      </c>
      <c r="E54" s="97" t="s">
        <v>340</v>
      </c>
      <c r="F54" s="97" t="s">
        <v>169</v>
      </c>
      <c r="G54" s="97" t="s">
        <v>218</v>
      </c>
      <c r="H54" s="97" t="s">
        <v>82</v>
      </c>
      <c r="I54" s="97" t="s">
        <v>341</v>
      </c>
      <c r="J54" s="97" t="s">
        <v>342</v>
      </c>
      <c r="K54" s="97" t="s">
        <v>132</v>
      </c>
      <c r="L54" s="97" t="s">
        <v>141</v>
      </c>
      <c r="M54" s="97" t="s">
        <v>217</v>
      </c>
      <c r="N54" s="97" t="s">
        <v>146</v>
      </c>
      <c r="O54" s="97" t="s">
        <v>343</v>
      </c>
      <c r="P54" s="97" t="s">
        <v>291</v>
      </c>
      <c r="Q54" s="97" t="s">
        <v>294</v>
      </c>
      <c r="R54" s="97" t="s">
        <v>263</v>
      </c>
      <c r="S54" s="97" t="s">
        <v>146</v>
      </c>
      <c r="T54" s="97" t="s">
        <v>283</v>
      </c>
      <c r="U54" s="97" t="s">
        <v>144</v>
      </c>
      <c r="V54" s="97" t="s">
        <v>150</v>
      </c>
      <c r="W54" s="97" t="s">
        <v>214</v>
      </c>
      <c r="X54" s="97" t="s">
        <v>145</v>
      </c>
      <c r="Y54" s="97" t="s">
        <v>287</v>
      </c>
      <c r="Z54" s="97" t="s">
        <v>260</v>
      </c>
      <c r="AA54" s="97" t="s">
        <v>305</v>
      </c>
      <c r="AB54" s="97" t="s">
        <v>118</v>
      </c>
      <c r="AC54" s="97" t="s">
        <v>188</v>
      </c>
      <c r="AD54" s="99" t="s">
        <v>208</v>
      </c>
    </row>
    <row r="55" spans="1:30" hidden="1">
      <c r="A55" s="1" t="s">
        <v>104</v>
      </c>
      <c r="B55" s="96" t="s">
        <v>288</v>
      </c>
      <c r="C55" s="96" t="s">
        <v>177</v>
      </c>
      <c r="D55" s="96" t="s">
        <v>313</v>
      </c>
      <c r="E55" s="96" t="s">
        <v>339</v>
      </c>
      <c r="F55" s="96" t="s">
        <v>278</v>
      </c>
      <c r="G55" s="96" t="s">
        <v>338</v>
      </c>
      <c r="H55" s="96" t="s">
        <v>198</v>
      </c>
      <c r="I55" s="96" t="s">
        <v>344</v>
      </c>
      <c r="J55" s="96" t="s">
        <v>345</v>
      </c>
      <c r="K55" s="96" t="s">
        <v>186</v>
      </c>
      <c r="L55" s="96" t="s">
        <v>91</v>
      </c>
      <c r="M55" s="96" t="s">
        <v>214</v>
      </c>
      <c r="N55" s="96" t="s">
        <v>170</v>
      </c>
      <c r="O55" s="96" t="s">
        <v>290</v>
      </c>
      <c r="P55" s="96" t="s">
        <v>218</v>
      </c>
      <c r="Q55" s="96" t="s">
        <v>199</v>
      </c>
      <c r="R55" s="96" t="s">
        <v>295</v>
      </c>
      <c r="S55" s="96" t="s">
        <v>223</v>
      </c>
      <c r="T55" s="96" t="s">
        <v>217</v>
      </c>
      <c r="U55" s="96" t="s">
        <v>144</v>
      </c>
      <c r="V55" s="96" t="s">
        <v>146</v>
      </c>
      <c r="W55" s="96" t="s">
        <v>157</v>
      </c>
      <c r="X55" s="96" t="s">
        <v>175</v>
      </c>
      <c r="Y55" s="96" t="s">
        <v>260</v>
      </c>
      <c r="Z55" s="96" t="s">
        <v>164</v>
      </c>
      <c r="AA55" s="96" t="s">
        <v>207</v>
      </c>
      <c r="AB55" s="96" t="s">
        <v>135</v>
      </c>
      <c r="AC55" s="96" t="s">
        <v>175</v>
      </c>
      <c r="AD55" s="98" t="s">
        <v>283</v>
      </c>
    </row>
    <row r="56" spans="1:30" hidden="1">
      <c r="A56" s="2" t="s">
        <v>60</v>
      </c>
      <c r="B56" s="97" t="s">
        <v>288</v>
      </c>
      <c r="C56" s="97" t="s">
        <v>194</v>
      </c>
      <c r="D56" s="97" t="s">
        <v>320</v>
      </c>
      <c r="E56" s="97" t="s">
        <v>261</v>
      </c>
      <c r="F56" s="97" t="s">
        <v>299</v>
      </c>
      <c r="G56" s="97" t="s">
        <v>346</v>
      </c>
      <c r="H56" s="97" t="s">
        <v>131</v>
      </c>
      <c r="I56" s="97" t="s">
        <v>347</v>
      </c>
      <c r="J56" s="97" t="s">
        <v>348</v>
      </c>
      <c r="K56" s="97" t="s">
        <v>146</v>
      </c>
      <c r="L56" s="97" t="s">
        <v>72</v>
      </c>
      <c r="M56" s="97" t="s">
        <v>253</v>
      </c>
      <c r="N56" s="97" t="s">
        <v>223</v>
      </c>
      <c r="O56" s="97" t="s">
        <v>323</v>
      </c>
      <c r="P56" s="97" t="s">
        <v>349</v>
      </c>
      <c r="Q56" s="97" t="s">
        <v>179</v>
      </c>
      <c r="R56" s="97" t="s">
        <v>307</v>
      </c>
      <c r="S56" s="97" t="s">
        <v>217</v>
      </c>
      <c r="T56" s="97" t="s">
        <v>325</v>
      </c>
      <c r="U56" s="97" t="s">
        <v>79</v>
      </c>
      <c r="V56" s="97" t="s">
        <v>300</v>
      </c>
      <c r="W56" s="97" t="s">
        <v>169</v>
      </c>
      <c r="X56" s="97" t="s">
        <v>158</v>
      </c>
      <c r="Y56" s="97" t="s">
        <v>146</v>
      </c>
      <c r="Z56" s="97" t="s">
        <v>260</v>
      </c>
      <c r="AA56" s="97" t="s">
        <v>243</v>
      </c>
      <c r="AB56" s="97" t="s">
        <v>139</v>
      </c>
      <c r="AC56" s="97" t="s">
        <v>197</v>
      </c>
      <c r="AD56" s="99" t="s">
        <v>337</v>
      </c>
    </row>
    <row r="57" spans="1:30" hidden="1">
      <c r="A57" s="1" t="s">
        <v>85</v>
      </c>
      <c r="B57" s="96" t="s">
        <v>288</v>
      </c>
      <c r="C57" s="96" t="s">
        <v>194</v>
      </c>
      <c r="D57" s="96" t="s">
        <v>350</v>
      </c>
      <c r="E57" s="96" t="s">
        <v>351</v>
      </c>
      <c r="F57" s="96" t="s">
        <v>179</v>
      </c>
      <c r="G57" s="96" t="s">
        <v>332</v>
      </c>
      <c r="H57" s="96" t="s">
        <v>101</v>
      </c>
      <c r="I57" s="96" t="s">
        <v>352</v>
      </c>
      <c r="J57" s="96" t="s">
        <v>353</v>
      </c>
      <c r="K57" s="96" t="s">
        <v>197</v>
      </c>
      <c r="L57" s="96" t="s">
        <v>112</v>
      </c>
      <c r="M57" s="96" t="s">
        <v>330</v>
      </c>
      <c r="N57" s="96" t="s">
        <v>190</v>
      </c>
      <c r="O57" s="96" t="s">
        <v>354</v>
      </c>
      <c r="P57" s="96" t="s">
        <v>355</v>
      </c>
      <c r="Q57" s="96" t="s">
        <v>317</v>
      </c>
      <c r="R57" s="96" t="s">
        <v>179</v>
      </c>
      <c r="S57" s="96" t="s">
        <v>242</v>
      </c>
      <c r="T57" s="96" t="s">
        <v>263</v>
      </c>
      <c r="U57" s="96" t="s">
        <v>207</v>
      </c>
      <c r="V57" s="96" t="s">
        <v>164</v>
      </c>
      <c r="W57" s="96" t="s">
        <v>191</v>
      </c>
      <c r="X57" s="96" t="s">
        <v>287</v>
      </c>
      <c r="Y57" s="96" t="s">
        <v>88</v>
      </c>
      <c r="Z57" s="96" t="s">
        <v>186</v>
      </c>
      <c r="AA57" s="96" t="s">
        <v>199</v>
      </c>
      <c r="AB57" s="96" t="s">
        <v>149</v>
      </c>
      <c r="AC57" s="96" t="s">
        <v>251</v>
      </c>
      <c r="AD57" s="98" t="s">
        <v>244</v>
      </c>
    </row>
    <row r="58" spans="1:30" hidden="1">
      <c r="A58" s="2" t="s">
        <v>104</v>
      </c>
      <c r="B58" s="97" t="s">
        <v>288</v>
      </c>
      <c r="C58" s="97" t="s">
        <v>194</v>
      </c>
      <c r="D58" s="97" t="s">
        <v>343</v>
      </c>
      <c r="E58" s="97" t="s">
        <v>289</v>
      </c>
      <c r="F58" s="97" t="s">
        <v>199</v>
      </c>
      <c r="G58" s="97" t="s">
        <v>317</v>
      </c>
      <c r="H58" s="97" t="s">
        <v>93</v>
      </c>
      <c r="I58" s="97" t="s">
        <v>341</v>
      </c>
      <c r="J58" s="97" t="s">
        <v>356</v>
      </c>
      <c r="K58" s="97" t="s">
        <v>146</v>
      </c>
      <c r="L58" s="97" t="s">
        <v>99</v>
      </c>
      <c r="M58" s="97" t="s">
        <v>243</v>
      </c>
      <c r="N58" s="97" t="s">
        <v>207</v>
      </c>
      <c r="O58" s="97" t="s">
        <v>311</v>
      </c>
      <c r="P58" s="97" t="s">
        <v>357</v>
      </c>
      <c r="Q58" s="97" t="s">
        <v>295</v>
      </c>
      <c r="R58" s="97" t="s">
        <v>222</v>
      </c>
      <c r="S58" s="97" t="s">
        <v>239</v>
      </c>
      <c r="T58" s="97" t="s">
        <v>232</v>
      </c>
      <c r="U58" s="97" t="s">
        <v>207</v>
      </c>
      <c r="V58" s="97" t="s">
        <v>144</v>
      </c>
      <c r="W58" s="97" t="s">
        <v>286</v>
      </c>
      <c r="X58" s="97" t="s">
        <v>219</v>
      </c>
      <c r="Y58" s="97" t="s">
        <v>197</v>
      </c>
      <c r="Z58" s="97" t="s">
        <v>178</v>
      </c>
      <c r="AA58" s="97" t="s">
        <v>277</v>
      </c>
      <c r="AB58" s="97" t="s">
        <v>117</v>
      </c>
      <c r="AC58" s="97" t="s">
        <v>253</v>
      </c>
      <c r="AD58" s="99" t="s">
        <v>200</v>
      </c>
    </row>
    <row r="59" spans="1:30" hidden="1">
      <c r="A59" s="1" t="s">
        <v>60</v>
      </c>
      <c r="B59" s="96" t="s">
        <v>288</v>
      </c>
      <c r="C59" s="96" t="s">
        <v>213</v>
      </c>
      <c r="D59" s="96" t="s">
        <v>358</v>
      </c>
      <c r="E59" s="96" t="s">
        <v>359</v>
      </c>
      <c r="F59" s="96" t="s">
        <v>199</v>
      </c>
      <c r="G59" s="96" t="s">
        <v>301</v>
      </c>
      <c r="H59" s="96" t="s">
        <v>161</v>
      </c>
      <c r="I59" s="96" t="s">
        <v>360</v>
      </c>
      <c r="J59" s="96" t="s">
        <v>361</v>
      </c>
      <c r="K59" s="96" t="s">
        <v>269</v>
      </c>
      <c r="L59" s="96" t="s">
        <v>75</v>
      </c>
      <c r="M59" s="96" t="s">
        <v>157</v>
      </c>
      <c r="N59" s="96" t="s">
        <v>278</v>
      </c>
      <c r="O59" s="96" t="s">
        <v>320</v>
      </c>
      <c r="P59" s="96" t="s">
        <v>362</v>
      </c>
      <c r="Q59" s="96" t="s">
        <v>295</v>
      </c>
      <c r="R59" s="96" t="s">
        <v>323</v>
      </c>
      <c r="S59" s="96" t="s">
        <v>295</v>
      </c>
      <c r="T59" s="96" t="s">
        <v>307</v>
      </c>
      <c r="U59" s="96" t="s">
        <v>79</v>
      </c>
      <c r="V59" s="96" t="s">
        <v>169</v>
      </c>
      <c r="W59" s="96" t="s">
        <v>275</v>
      </c>
      <c r="X59" s="96" t="s">
        <v>201</v>
      </c>
      <c r="Y59" s="96" t="s">
        <v>146</v>
      </c>
      <c r="Z59" s="96" t="s">
        <v>188</v>
      </c>
      <c r="AA59" s="96" t="s">
        <v>258</v>
      </c>
      <c r="AB59" s="96" t="s">
        <v>227</v>
      </c>
      <c r="AC59" s="96" t="s">
        <v>251</v>
      </c>
      <c r="AD59" s="98" t="s">
        <v>307</v>
      </c>
    </row>
    <row r="60" spans="1:30" hidden="1">
      <c r="A60" s="2" t="s">
        <v>85</v>
      </c>
      <c r="B60" s="97" t="s">
        <v>288</v>
      </c>
      <c r="C60" s="97" t="s">
        <v>213</v>
      </c>
      <c r="D60" s="97" t="s">
        <v>363</v>
      </c>
      <c r="E60" s="97" t="s">
        <v>364</v>
      </c>
      <c r="F60" s="97" t="s">
        <v>272</v>
      </c>
      <c r="G60" s="97" t="s">
        <v>297</v>
      </c>
      <c r="H60" s="97" t="s">
        <v>89</v>
      </c>
      <c r="I60" s="97" t="s">
        <v>365</v>
      </c>
      <c r="J60" s="97" t="s">
        <v>366</v>
      </c>
      <c r="K60" s="97" t="s">
        <v>286</v>
      </c>
      <c r="L60" s="97" t="s">
        <v>112</v>
      </c>
      <c r="M60" s="97" t="s">
        <v>311</v>
      </c>
      <c r="N60" s="97" t="s">
        <v>262</v>
      </c>
      <c r="O60" s="97" t="s">
        <v>357</v>
      </c>
      <c r="P60" s="97" t="s">
        <v>367</v>
      </c>
      <c r="Q60" s="97" t="s">
        <v>368</v>
      </c>
      <c r="R60" s="97" t="s">
        <v>231</v>
      </c>
      <c r="S60" s="97" t="s">
        <v>269</v>
      </c>
      <c r="T60" s="97" t="s">
        <v>309</v>
      </c>
      <c r="U60" s="97" t="s">
        <v>243</v>
      </c>
      <c r="V60" s="97" t="s">
        <v>260</v>
      </c>
      <c r="W60" s="97" t="s">
        <v>300</v>
      </c>
      <c r="X60" s="97" t="s">
        <v>188</v>
      </c>
      <c r="Y60" s="97" t="s">
        <v>184</v>
      </c>
      <c r="Z60" s="97" t="s">
        <v>125</v>
      </c>
      <c r="AA60" s="97" t="s">
        <v>200</v>
      </c>
      <c r="AB60" s="97" t="s">
        <v>86</v>
      </c>
      <c r="AC60" s="97" t="s">
        <v>144</v>
      </c>
      <c r="AD60" s="99" t="s">
        <v>304</v>
      </c>
    </row>
    <row r="61" spans="1:30" hidden="1">
      <c r="A61" s="1" t="s">
        <v>104</v>
      </c>
      <c r="B61" s="96" t="s">
        <v>288</v>
      </c>
      <c r="C61" s="96" t="s">
        <v>213</v>
      </c>
      <c r="D61" s="96" t="s">
        <v>328</v>
      </c>
      <c r="E61" s="96" t="s">
        <v>369</v>
      </c>
      <c r="F61" s="96" t="s">
        <v>257</v>
      </c>
      <c r="G61" s="96" t="s">
        <v>291</v>
      </c>
      <c r="H61" s="96" t="s">
        <v>156</v>
      </c>
      <c r="I61" s="96" t="s">
        <v>370</v>
      </c>
      <c r="J61" s="96" t="s">
        <v>371</v>
      </c>
      <c r="K61" s="96" t="s">
        <v>246</v>
      </c>
      <c r="L61" s="96" t="s">
        <v>102</v>
      </c>
      <c r="M61" s="96" t="s">
        <v>252</v>
      </c>
      <c r="N61" s="96" t="s">
        <v>286</v>
      </c>
      <c r="O61" s="96" t="s">
        <v>339</v>
      </c>
      <c r="P61" s="96" t="s">
        <v>372</v>
      </c>
      <c r="Q61" s="96" t="s">
        <v>304</v>
      </c>
      <c r="R61" s="96" t="s">
        <v>330</v>
      </c>
      <c r="S61" s="96" t="s">
        <v>277</v>
      </c>
      <c r="T61" s="96" t="s">
        <v>222</v>
      </c>
      <c r="U61" s="96" t="s">
        <v>243</v>
      </c>
      <c r="V61" s="96" t="s">
        <v>201</v>
      </c>
      <c r="W61" s="96" t="s">
        <v>223</v>
      </c>
      <c r="X61" s="96" t="s">
        <v>253</v>
      </c>
      <c r="Y61" s="96" t="s">
        <v>132</v>
      </c>
      <c r="Z61" s="96" t="s">
        <v>211</v>
      </c>
      <c r="AA61" s="96" t="s">
        <v>179</v>
      </c>
      <c r="AB61" s="96" t="s">
        <v>140</v>
      </c>
      <c r="AC61" s="96" t="s">
        <v>237</v>
      </c>
      <c r="AD61" s="98" t="s">
        <v>325</v>
      </c>
    </row>
    <row r="62" spans="1:30" hidden="1">
      <c r="A62" s="2" t="s">
        <v>60</v>
      </c>
      <c r="B62" s="97" t="s">
        <v>288</v>
      </c>
      <c r="C62" s="97" t="s">
        <v>228</v>
      </c>
      <c r="D62" s="97" t="s">
        <v>373</v>
      </c>
      <c r="E62" s="97" t="s">
        <v>343</v>
      </c>
      <c r="F62" s="97" t="s">
        <v>199</v>
      </c>
      <c r="G62" s="97" t="s">
        <v>328</v>
      </c>
      <c r="H62" s="97" t="s">
        <v>131</v>
      </c>
      <c r="I62" s="97" t="s">
        <v>374</v>
      </c>
      <c r="J62" s="97" t="s">
        <v>375</v>
      </c>
      <c r="K62" s="97" t="s">
        <v>189</v>
      </c>
      <c r="L62" s="97" t="s">
        <v>84</v>
      </c>
      <c r="M62" s="97" t="s">
        <v>191</v>
      </c>
      <c r="N62" s="97" t="s">
        <v>272</v>
      </c>
      <c r="O62" s="97" t="s">
        <v>265</v>
      </c>
      <c r="P62" s="97" t="s">
        <v>362</v>
      </c>
      <c r="Q62" s="97" t="s">
        <v>337</v>
      </c>
      <c r="R62" s="97" t="s">
        <v>320</v>
      </c>
      <c r="S62" s="97" t="s">
        <v>200</v>
      </c>
      <c r="T62" s="97" t="s">
        <v>376</v>
      </c>
      <c r="U62" s="97" t="s">
        <v>79</v>
      </c>
      <c r="V62" s="97" t="s">
        <v>278</v>
      </c>
      <c r="W62" s="97" t="s">
        <v>283</v>
      </c>
      <c r="X62" s="97" t="s">
        <v>246</v>
      </c>
      <c r="Y62" s="97" t="s">
        <v>132</v>
      </c>
      <c r="Z62" s="97" t="s">
        <v>211</v>
      </c>
      <c r="AA62" s="97" t="s">
        <v>226</v>
      </c>
      <c r="AB62" s="97" t="s">
        <v>87</v>
      </c>
      <c r="AC62" s="97" t="s">
        <v>237</v>
      </c>
      <c r="AD62" s="99" t="s">
        <v>323</v>
      </c>
    </row>
    <row r="63" spans="1:30" hidden="1">
      <c r="A63" s="1" t="s">
        <v>85</v>
      </c>
      <c r="B63" s="96" t="s">
        <v>288</v>
      </c>
      <c r="C63" s="96" t="s">
        <v>228</v>
      </c>
      <c r="D63" s="96" t="s">
        <v>377</v>
      </c>
      <c r="E63" s="96" t="s">
        <v>378</v>
      </c>
      <c r="F63" s="96" t="s">
        <v>208</v>
      </c>
      <c r="G63" s="96" t="s">
        <v>328</v>
      </c>
      <c r="H63" s="96" t="s">
        <v>101</v>
      </c>
      <c r="I63" s="96" t="s">
        <v>302</v>
      </c>
      <c r="J63" s="96" t="s">
        <v>379</v>
      </c>
      <c r="K63" s="96" t="s">
        <v>126</v>
      </c>
      <c r="L63" s="96" t="s">
        <v>69</v>
      </c>
      <c r="M63" s="96" t="s">
        <v>268</v>
      </c>
      <c r="N63" s="96" t="s">
        <v>207</v>
      </c>
      <c r="O63" s="96" t="s">
        <v>380</v>
      </c>
      <c r="P63" s="96" t="s">
        <v>193</v>
      </c>
      <c r="Q63" s="96" t="s">
        <v>381</v>
      </c>
      <c r="R63" s="96" t="s">
        <v>200</v>
      </c>
      <c r="S63" s="96" t="s">
        <v>246</v>
      </c>
      <c r="T63" s="96" t="s">
        <v>274</v>
      </c>
      <c r="U63" s="96" t="s">
        <v>308</v>
      </c>
      <c r="V63" s="96" t="s">
        <v>260</v>
      </c>
      <c r="W63" s="96" t="s">
        <v>243</v>
      </c>
      <c r="X63" s="96" t="s">
        <v>175</v>
      </c>
      <c r="Y63" s="96" t="s">
        <v>150</v>
      </c>
      <c r="Z63" s="96" t="s">
        <v>158</v>
      </c>
      <c r="AA63" s="96" t="s">
        <v>330</v>
      </c>
      <c r="AB63" s="96" t="s">
        <v>107</v>
      </c>
      <c r="AC63" s="96" t="s">
        <v>242</v>
      </c>
      <c r="AD63" s="98" t="s">
        <v>200</v>
      </c>
    </row>
    <row r="64" spans="1:30" hidden="1">
      <c r="A64" s="2" t="s">
        <v>104</v>
      </c>
      <c r="B64" s="97" t="s">
        <v>288</v>
      </c>
      <c r="C64" s="97" t="s">
        <v>228</v>
      </c>
      <c r="D64" s="97" t="s">
        <v>268</v>
      </c>
      <c r="E64" s="97" t="s">
        <v>284</v>
      </c>
      <c r="F64" s="97" t="s">
        <v>257</v>
      </c>
      <c r="G64" s="97" t="s">
        <v>328</v>
      </c>
      <c r="H64" s="97" t="s">
        <v>93</v>
      </c>
      <c r="I64" s="97" t="s">
        <v>364</v>
      </c>
      <c r="J64" s="97" t="s">
        <v>382</v>
      </c>
      <c r="K64" s="97" t="s">
        <v>223</v>
      </c>
      <c r="L64" s="97" t="s">
        <v>83</v>
      </c>
      <c r="M64" s="97" t="s">
        <v>322</v>
      </c>
      <c r="N64" s="97" t="s">
        <v>278</v>
      </c>
      <c r="O64" s="97" t="s">
        <v>350</v>
      </c>
      <c r="P64" s="97" t="s">
        <v>335</v>
      </c>
      <c r="Q64" s="97" t="s">
        <v>250</v>
      </c>
      <c r="R64" s="97" t="s">
        <v>307</v>
      </c>
      <c r="S64" s="97" t="s">
        <v>224</v>
      </c>
      <c r="T64" s="97" t="s">
        <v>183</v>
      </c>
      <c r="U64" s="97" t="s">
        <v>308</v>
      </c>
      <c r="V64" s="97" t="s">
        <v>214</v>
      </c>
      <c r="W64" s="97" t="s">
        <v>308</v>
      </c>
      <c r="X64" s="97" t="s">
        <v>237</v>
      </c>
      <c r="Y64" s="97" t="s">
        <v>236</v>
      </c>
      <c r="Z64" s="97" t="s">
        <v>197</v>
      </c>
      <c r="AA64" s="97" t="s">
        <v>231</v>
      </c>
      <c r="AB64" s="97" t="s">
        <v>155</v>
      </c>
      <c r="AC64" s="97" t="s">
        <v>237</v>
      </c>
      <c r="AD64" s="99" t="s">
        <v>183</v>
      </c>
    </row>
    <row r="65" spans="1:30" hidden="1">
      <c r="A65" s="1" t="s">
        <v>60</v>
      </c>
      <c r="B65" s="96" t="s">
        <v>288</v>
      </c>
      <c r="C65" s="96" t="s">
        <v>238</v>
      </c>
      <c r="D65" s="96" t="s">
        <v>265</v>
      </c>
      <c r="E65" s="96" t="s">
        <v>261</v>
      </c>
      <c r="F65" s="96" t="s">
        <v>217</v>
      </c>
      <c r="G65" s="96" t="s">
        <v>383</v>
      </c>
      <c r="H65" s="96" t="s">
        <v>86</v>
      </c>
      <c r="I65" s="96" t="s">
        <v>367</v>
      </c>
      <c r="J65" s="96" t="s">
        <v>384</v>
      </c>
      <c r="K65" s="96" t="s">
        <v>243</v>
      </c>
      <c r="L65" s="96" t="s">
        <v>80</v>
      </c>
      <c r="M65" s="96" t="s">
        <v>300</v>
      </c>
      <c r="N65" s="96" t="s">
        <v>277</v>
      </c>
      <c r="O65" s="96" t="s">
        <v>383</v>
      </c>
      <c r="P65" s="96" t="s">
        <v>385</v>
      </c>
      <c r="Q65" s="96" t="s">
        <v>330</v>
      </c>
      <c r="R65" s="96" t="s">
        <v>328</v>
      </c>
      <c r="S65" s="96" t="s">
        <v>325</v>
      </c>
      <c r="T65" s="96" t="s">
        <v>373</v>
      </c>
      <c r="U65" s="96" t="s">
        <v>79</v>
      </c>
      <c r="V65" s="96" t="s">
        <v>208</v>
      </c>
      <c r="W65" s="96" t="s">
        <v>204</v>
      </c>
      <c r="X65" s="96" t="s">
        <v>300</v>
      </c>
      <c r="Y65" s="96" t="s">
        <v>211</v>
      </c>
      <c r="Z65" s="96" t="s">
        <v>88</v>
      </c>
      <c r="AA65" s="96" t="s">
        <v>126</v>
      </c>
      <c r="AB65" s="96" t="s">
        <v>176</v>
      </c>
      <c r="AC65" s="96" t="s">
        <v>201</v>
      </c>
      <c r="AD65" s="98" t="s">
        <v>317</v>
      </c>
    </row>
    <row r="66" spans="1:30" hidden="1">
      <c r="A66" s="2" t="s">
        <v>85</v>
      </c>
      <c r="B66" s="97" t="s">
        <v>288</v>
      </c>
      <c r="C66" s="97" t="s">
        <v>238</v>
      </c>
      <c r="D66" s="97" t="s">
        <v>386</v>
      </c>
      <c r="E66" s="97" t="s">
        <v>324</v>
      </c>
      <c r="F66" s="97" t="s">
        <v>199</v>
      </c>
      <c r="G66" s="97" t="s">
        <v>339</v>
      </c>
      <c r="H66" s="97" t="s">
        <v>101</v>
      </c>
      <c r="I66" s="97" t="s">
        <v>284</v>
      </c>
      <c r="J66" s="97" t="s">
        <v>387</v>
      </c>
      <c r="K66" s="97" t="s">
        <v>263</v>
      </c>
      <c r="L66" s="97" t="s">
        <v>310</v>
      </c>
      <c r="M66" s="97" t="s">
        <v>350</v>
      </c>
      <c r="N66" s="97" t="s">
        <v>286</v>
      </c>
      <c r="O66" s="97" t="s">
        <v>340</v>
      </c>
      <c r="P66" s="97" t="s">
        <v>335</v>
      </c>
      <c r="Q66" s="97" t="s">
        <v>381</v>
      </c>
      <c r="R66" s="97" t="s">
        <v>222</v>
      </c>
      <c r="S66" s="97" t="s">
        <v>191</v>
      </c>
      <c r="T66" s="97" t="s">
        <v>244</v>
      </c>
      <c r="U66" s="97" t="s">
        <v>283</v>
      </c>
      <c r="V66" s="97" t="s">
        <v>236</v>
      </c>
      <c r="W66" s="97" t="s">
        <v>278</v>
      </c>
      <c r="X66" s="97" t="s">
        <v>211</v>
      </c>
      <c r="Y66" s="97" t="s">
        <v>180</v>
      </c>
      <c r="Z66" s="97" t="s">
        <v>242</v>
      </c>
      <c r="AA66" s="97" t="s">
        <v>255</v>
      </c>
      <c r="AB66" s="97" t="s">
        <v>206</v>
      </c>
      <c r="AC66" s="97" t="s">
        <v>237</v>
      </c>
      <c r="AD66" s="99" t="s">
        <v>232</v>
      </c>
    </row>
    <row r="67" spans="1:30" hidden="1">
      <c r="A67" s="1" t="s">
        <v>104</v>
      </c>
      <c r="B67" s="96" t="s">
        <v>288</v>
      </c>
      <c r="C67" s="96" t="s">
        <v>238</v>
      </c>
      <c r="D67" s="96" t="s">
        <v>383</v>
      </c>
      <c r="E67" s="96" t="s">
        <v>350</v>
      </c>
      <c r="F67" s="96" t="s">
        <v>245</v>
      </c>
      <c r="G67" s="96" t="s">
        <v>383</v>
      </c>
      <c r="H67" s="96" t="s">
        <v>93</v>
      </c>
      <c r="I67" s="96" t="s">
        <v>351</v>
      </c>
      <c r="J67" s="96" t="s">
        <v>388</v>
      </c>
      <c r="K67" s="96" t="s">
        <v>308</v>
      </c>
      <c r="L67" s="96" t="s">
        <v>71</v>
      </c>
      <c r="M67" s="96" t="s">
        <v>245</v>
      </c>
      <c r="N67" s="96" t="s">
        <v>308</v>
      </c>
      <c r="O67" s="96" t="s">
        <v>302</v>
      </c>
      <c r="P67" s="96" t="s">
        <v>378</v>
      </c>
      <c r="Q67" s="96" t="s">
        <v>331</v>
      </c>
      <c r="R67" s="96" t="s">
        <v>313</v>
      </c>
      <c r="S67" s="96" t="s">
        <v>245</v>
      </c>
      <c r="T67" s="96" t="s">
        <v>317</v>
      </c>
      <c r="U67" s="96" t="s">
        <v>283</v>
      </c>
      <c r="V67" s="96" t="s">
        <v>212</v>
      </c>
      <c r="W67" s="96" t="s">
        <v>283</v>
      </c>
      <c r="X67" s="96" t="s">
        <v>214</v>
      </c>
      <c r="Y67" s="96" t="s">
        <v>260</v>
      </c>
      <c r="Z67" s="96" t="s">
        <v>253</v>
      </c>
      <c r="AA67" s="96" t="s">
        <v>295</v>
      </c>
      <c r="AB67" s="96" t="s">
        <v>166</v>
      </c>
      <c r="AC67" s="96" t="s">
        <v>144</v>
      </c>
      <c r="AD67" s="98" t="s">
        <v>183</v>
      </c>
    </row>
    <row r="68" spans="1:30" hidden="1">
      <c r="A68" s="2" t="s">
        <v>60</v>
      </c>
      <c r="B68" s="97" t="s">
        <v>288</v>
      </c>
      <c r="C68" s="97" t="s">
        <v>264</v>
      </c>
      <c r="D68" s="97" t="s">
        <v>328</v>
      </c>
      <c r="E68" s="97" t="s">
        <v>265</v>
      </c>
      <c r="F68" s="97" t="s">
        <v>304</v>
      </c>
      <c r="G68" s="97" t="s">
        <v>389</v>
      </c>
      <c r="H68" s="97" t="s">
        <v>86</v>
      </c>
      <c r="I68" s="97" t="s">
        <v>390</v>
      </c>
      <c r="J68" s="97" t="s">
        <v>391</v>
      </c>
      <c r="K68" s="97" t="s">
        <v>258</v>
      </c>
      <c r="L68" s="97" t="s">
        <v>81</v>
      </c>
      <c r="M68" s="97" t="s">
        <v>278</v>
      </c>
      <c r="N68" s="97" t="s">
        <v>277</v>
      </c>
      <c r="O68" s="97" t="s">
        <v>302</v>
      </c>
      <c r="P68" s="97" t="s">
        <v>392</v>
      </c>
      <c r="Q68" s="97" t="s">
        <v>250</v>
      </c>
      <c r="R68" s="97" t="s">
        <v>349</v>
      </c>
      <c r="S68" s="97" t="s">
        <v>279</v>
      </c>
      <c r="T68" s="97" t="s">
        <v>268</v>
      </c>
      <c r="U68" s="97" t="s">
        <v>79</v>
      </c>
      <c r="V68" s="97" t="s">
        <v>257</v>
      </c>
      <c r="W68" s="97" t="s">
        <v>245</v>
      </c>
      <c r="X68" s="97" t="s">
        <v>275</v>
      </c>
      <c r="Y68" s="97" t="s">
        <v>236</v>
      </c>
      <c r="Z68" s="97" t="s">
        <v>253</v>
      </c>
      <c r="AA68" s="97" t="s">
        <v>224</v>
      </c>
      <c r="AB68" s="97" t="s">
        <v>139</v>
      </c>
      <c r="AC68" s="97" t="s">
        <v>269</v>
      </c>
      <c r="AD68" s="99" t="s">
        <v>331</v>
      </c>
    </row>
    <row r="69" spans="1:30" hidden="1">
      <c r="A69" s="1" t="s">
        <v>85</v>
      </c>
      <c r="B69" s="96" t="s">
        <v>288</v>
      </c>
      <c r="C69" s="96" t="s">
        <v>264</v>
      </c>
      <c r="D69" s="96" t="s">
        <v>302</v>
      </c>
      <c r="E69" s="96" t="s">
        <v>393</v>
      </c>
      <c r="F69" s="96" t="s">
        <v>328</v>
      </c>
      <c r="G69" s="96" t="s">
        <v>386</v>
      </c>
      <c r="H69" s="96" t="s">
        <v>100</v>
      </c>
      <c r="I69" s="96" t="s">
        <v>297</v>
      </c>
      <c r="J69" s="96" t="s">
        <v>394</v>
      </c>
      <c r="K69" s="96" t="s">
        <v>316</v>
      </c>
      <c r="L69" s="96" t="s">
        <v>395</v>
      </c>
      <c r="M69" s="96" t="s">
        <v>386</v>
      </c>
      <c r="N69" s="96" t="s">
        <v>278</v>
      </c>
      <c r="O69" s="96" t="s">
        <v>396</v>
      </c>
      <c r="P69" s="96" t="s">
        <v>378</v>
      </c>
      <c r="Q69" s="96" t="s">
        <v>335</v>
      </c>
      <c r="R69" s="96" t="s">
        <v>325</v>
      </c>
      <c r="S69" s="96" t="s">
        <v>169</v>
      </c>
      <c r="T69" s="96" t="s">
        <v>337</v>
      </c>
      <c r="U69" s="96" t="s">
        <v>252</v>
      </c>
      <c r="V69" s="96" t="s">
        <v>211</v>
      </c>
      <c r="W69" s="96" t="s">
        <v>208</v>
      </c>
      <c r="X69" s="96" t="s">
        <v>88</v>
      </c>
      <c r="Y69" s="96" t="s">
        <v>149</v>
      </c>
      <c r="Z69" s="96" t="s">
        <v>201</v>
      </c>
      <c r="AA69" s="96" t="s">
        <v>325</v>
      </c>
      <c r="AB69" s="96" t="s">
        <v>166</v>
      </c>
      <c r="AC69" s="96" t="s">
        <v>158</v>
      </c>
      <c r="AD69" s="98" t="s">
        <v>294</v>
      </c>
    </row>
    <row r="70" spans="1:30" hidden="1">
      <c r="A70" s="2" t="s">
        <v>104</v>
      </c>
      <c r="B70" s="97" t="s">
        <v>288</v>
      </c>
      <c r="C70" s="97" t="s">
        <v>264</v>
      </c>
      <c r="D70" s="97" t="s">
        <v>349</v>
      </c>
      <c r="E70" s="97" t="s">
        <v>172</v>
      </c>
      <c r="F70" s="97" t="s">
        <v>317</v>
      </c>
      <c r="G70" s="97" t="s">
        <v>377</v>
      </c>
      <c r="H70" s="97" t="s">
        <v>198</v>
      </c>
      <c r="I70" s="97" t="s">
        <v>397</v>
      </c>
      <c r="J70" s="97" t="s">
        <v>398</v>
      </c>
      <c r="K70" s="97" t="s">
        <v>224</v>
      </c>
      <c r="L70" s="97" t="s">
        <v>159</v>
      </c>
      <c r="M70" s="97" t="s">
        <v>270</v>
      </c>
      <c r="N70" s="97" t="s">
        <v>208</v>
      </c>
      <c r="O70" s="97" t="s">
        <v>393</v>
      </c>
      <c r="P70" s="97" t="s">
        <v>385</v>
      </c>
      <c r="Q70" s="97" t="s">
        <v>311</v>
      </c>
      <c r="R70" s="97" t="s">
        <v>311</v>
      </c>
      <c r="S70" s="97" t="s">
        <v>274</v>
      </c>
      <c r="T70" s="97" t="s">
        <v>332</v>
      </c>
      <c r="U70" s="97" t="s">
        <v>252</v>
      </c>
      <c r="V70" s="97" t="s">
        <v>243</v>
      </c>
      <c r="W70" s="97" t="s">
        <v>257</v>
      </c>
      <c r="X70" s="97" t="s">
        <v>207</v>
      </c>
      <c r="Y70" s="97" t="s">
        <v>215</v>
      </c>
      <c r="Z70" s="97" t="s">
        <v>237</v>
      </c>
      <c r="AA70" s="97" t="s">
        <v>294</v>
      </c>
      <c r="AB70" s="97" t="s">
        <v>87</v>
      </c>
      <c r="AC70" s="97" t="s">
        <v>190</v>
      </c>
      <c r="AD70" s="99" t="s">
        <v>183</v>
      </c>
    </row>
    <row r="71" spans="1:30" hidden="1">
      <c r="A71" s="1" t="s">
        <v>60</v>
      </c>
      <c r="B71" s="96" t="s">
        <v>288</v>
      </c>
      <c r="C71" s="96" t="s">
        <v>273</v>
      </c>
      <c r="D71" s="96" t="s">
        <v>343</v>
      </c>
      <c r="E71" s="96" t="s">
        <v>343</v>
      </c>
      <c r="F71" s="96" t="s">
        <v>358</v>
      </c>
      <c r="G71" s="96" t="s">
        <v>377</v>
      </c>
      <c r="H71" s="96" t="s">
        <v>119</v>
      </c>
      <c r="I71" s="96" t="s">
        <v>399</v>
      </c>
      <c r="J71" s="96" t="s">
        <v>400</v>
      </c>
      <c r="K71" s="96" t="s">
        <v>239</v>
      </c>
      <c r="L71" s="96" t="s">
        <v>160</v>
      </c>
      <c r="M71" s="96" t="s">
        <v>249</v>
      </c>
      <c r="N71" s="96" t="s">
        <v>257</v>
      </c>
      <c r="O71" s="96" t="s">
        <v>363</v>
      </c>
      <c r="P71" s="96" t="s">
        <v>349</v>
      </c>
      <c r="Q71" s="96" t="s">
        <v>320</v>
      </c>
      <c r="R71" s="96" t="s">
        <v>350</v>
      </c>
      <c r="S71" s="96" t="s">
        <v>346</v>
      </c>
      <c r="T71" s="96" t="s">
        <v>349</v>
      </c>
      <c r="U71" s="96" t="s">
        <v>79</v>
      </c>
      <c r="V71" s="96" t="s">
        <v>263</v>
      </c>
      <c r="W71" s="96" t="s">
        <v>321</v>
      </c>
      <c r="X71" s="96" t="s">
        <v>258</v>
      </c>
      <c r="Y71" s="96" t="s">
        <v>287</v>
      </c>
      <c r="Z71" s="96" t="s">
        <v>253</v>
      </c>
      <c r="AA71" s="96" t="s">
        <v>299</v>
      </c>
      <c r="AB71" s="96" t="s">
        <v>227</v>
      </c>
      <c r="AC71" s="96" t="s">
        <v>170</v>
      </c>
      <c r="AD71" s="98" t="s">
        <v>325</v>
      </c>
    </row>
    <row r="72" spans="1:30" hidden="1">
      <c r="A72" s="2" t="s">
        <v>85</v>
      </c>
      <c r="B72" s="97" t="s">
        <v>288</v>
      </c>
      <c r="C72" s="97" t="s">
        <v>273</v>
      </c>
      <c r="D72" s="97" t="s">
        <v>389</v>
      </c>
      <c r="E72" s="97" t="s">
        <v>357</v>
      </c>
      <c r="F72" s="97" t="s">
        <v>326</v>
      </c>
      <c r="G72" s="97" t="s">
        <v>392</v>
      </c>
      <c r="H72" s="97" t="s">
        <v>151</v>
      </c>
      <c r="I72" s="97" t="s">
        <v>373</v>
      </c>
      <c r="J72" s="97" t="s">
        <v>401</v>
      </c>
      <c r="K72" s="97" t="s">
        <v>183</v>
      </c>
      <c r="L72" s="97" t="s">
        <v>402</v>
      </c>
      <c r="M72" s="97" t="s">
        <v>378</v>
      </c>
      <c r="N72" s="97" t="s">
        <v>308</v>
      </c>
      <c r="O72" s="97" t="s">
        <v>403</v>
      </c>
      <c r="P72" s="97" t="s">
        <v>389</v>
      </c>
      <c r="Q72" s="97" t="s">
        <v>351</v>
      </c>
      <c r="R72" s="97" t="s">
        <v>307</v>
      </c>
      <c r="S72" s="97" t="s">
        <v>278</v>
      </c>
      <c r="T72" s="97" t="s">
        <v>330</v>
      </c>
      <c r="U72" s="97" t="s">
        <v>272</v>
      </c>
      <c r="V72" s="97" t="s">
        <v>88</v>
      </c>
      <c r="W72" s="97" t="s">
        <v>277</v>
      </c>
      <c r="X72" s="97" t="s">
        <v>146</v>
      </c>
      <c r="Y72" s="97" t="s">
        <v>139</v>
      </c>
      <c r="Z72" s="97" t="s">
        <v>214</v>
      </c>
      <c r="AA72" s="97" t="s">
        <v>307</v>
      </c>
      <c r="AB72" s="97" t="s">
        <v>131</v>
      </c>
      <c r="AC72" s="97" t="s">
        <v>158</v>
      </c>
      <c r="AD72" s="99" t="s">
        <v>274</v>
      </c>
    </row>
    <row r="73" spans="1:30" hidden="1">
      <c r="A73" s="1" t="s">
        <v>104</v>
      </c>
      <c r="B73" s="96" t="s">
        <v>288</v>
      </c>
      <c r="C73" s="96" t="s">
        <v>273</v>
      </c>
      <c r="D73" s="96" t="s">
        <v>268</v>
      </c>
      <c r="E73" s="96" t="s">
        <v>383</v>
      </c>
      <c r="F73" s="96" t="s">
        <v>284</v>
      </c>
      <c r="G73" s="96" t="s">
        <v>302</v>
      </c>
      <c r="H73" s="96" t="s">
        <v>143</v>
      </c>
      <c r="I73" s="96" t="s">
        <v>397</v>
      </c>
      <c r="J73" s="96" t="s">
        <v>404</v>
      </c>
      <c r="K73" s="96" t="s">
        <v>322</v>
      </c>
      <c r="L73" s="96" t="s">
        <v>405</v>
      </c>
      <c r="M73" s="96" t="s">
        <v>232</v>
      </c>
      <c r="N73" s="96" t="s">
        <v>277</v>
      </c>
      <c r="O73" s="96" t="s">
        <v>324</v>
      </c>
      <c r="P73" s="96" t="s">
        <v>406</v>
      </c>
      <c r="Q73" s="96" t="s">
        <v>368</v>
      </c>
      <c r="R73" s="96" t="s">
        <v>265</v>
      </c>
      <c r="S73" s="96" t="s">
        <v>231</v>
      </c>
      <c r="T73" s="96" t="s">
        <v>291</v>
      </c>
      <c r="U73" s="96" t="s">
        <v>272</v>
      </c>
      <c r="V73" s="96" t="s">
        <v>229</v>
      </c>
      <c r="W73" s="96" t="s">
        <v>204</v>
      </c>
      <c r="X73" s="96" t="s">
        <v>305</v>
      </c>
      <c r="Y73" s="96" t="s">
        <v>206</v>
      </c>
      <c r="Z73" s="96" t="s">
        <v>144</v>
      </c>
      <c r="AA73" s="96" t="s">
        <v>337</v>
      </c>
      <c r="AB73" s="96" t="s">
        <v>148</v>
      </c>
      <c r="AC73" s="96" t="s">
        <v>190</v>
      </c>
      <c r="AD73" s="98" t="s">
        <v>298</v>
      </c>
    </row>
    <row r="74" spans="1:30" hidden="1">
      <c r="A74" s="2" t="s">
        <v>60</v>
      </c>
      <c r="B74" s="97" t="s">
        <v>407</v>
      </c>
      <c r="C74" s="97" t="s">
        <v>62</v>
      </c>
      <c r="D74" s="97" t="s">
        <v>339</v>
      </c>
      <c r="E74" s="97" t="s">
        <v>339</v>
      </c>
      <c r="F74" s="97" t="s">
        <v>311</v>
      </c>
      <c r="G74" s="97" t="s">
        <v>392</v>
      </c>
      <c r="H74" s="97" t="s">
        <v>180</v>
      </c>
      <c r="I74" s="97" t="s">
        <v>408</v>
      </c>
      <c r="J74" s="97" t="s">
        <v>409</v>
      </c>
      <c r="K74" s="97" t="s">
        <v>224</v>
      </c>
      <c r="L74" s="97" t="s">
        <v>163</v>
      </c>
      <c r="M74" s="97" t="s">
        <v>224</v>
      </c>
      <c r="N74" s="97" t="s">
        <v>309</v>
      </c>
      <c r="O74" s="97" t="s">
        <v>393</v>
      </c>
      <c r="P74" s="97" t="s">
        <v>359</v>
      </c>
      <c r="Q74" s="97" t="s">
        <v>328</v>
      </c>
      <c r="R74" s="97" t="s">
        <v>369</v>
      </c>
      <c r="S74" s="97" t="s">
        <v>332</v>
      </c>
      <c r="T74" s="97" t="s">
        <v>389</v>
      </c>
      <c r="U74" s="97" t="s">
        <v>79</v>
      </c>
      <c r="V74" s="97" t="s">
        <v>274</v>
      </c>
      <c r="W74" s="97" t="s">
        <v>244</v>
      </c>
      <c r="X74" s="97" t="s">
        <v>226</v>
      </c>
      <c r="Y74" s="97" t="s">
        <v>180</v>
      </c>
      <c r="Z74" s="97" t="s">
        <v>201</v>
      </c>
      <c r="AA74" s="97" t="s">
        <v>321</v>
      </c>
      <c r="AB74" s="97" t="s">
        <v>119</v>
      </c>
      <c r="AC74" s="97" t="s">
        <v>246</v>
      </c>
      <c r="AD74" s="99" t="s">
        <v>325</v>
      </c>
    </row>
    <row r="75" spans="1:30" hidden="1">
      <c r="A75" s="1" t="s">
        <v>85</v>
      </c>
      <c r="B75" s="96" t="s">
        <v>407</v>
      </c>
      <c r="C75" s="96" t="s">
        <v>62</v>
      </c>
      <c r="D75" s="96" t="s">
        <v>389</v>
      </c>
      <c r="E75" s="96" t="s">
        <v>319</v>
      </c>
      <c r="F75" s="96" t="s">
        <v>372</v>
      </c>
      <c r="G75" s="96" t="s">
        <v>380</v>
      </c>
      <c r="H75" s="96" t="s">
        <v>102</v>
      </c>
      <c r="I75" s="96" t="s">
        <v>376</v>
      </c>
      <c r="J75" s="96" t="s">
        <v>410</v>
      </c>
      <c r="K75" s="96" t="s">
        <v>268</v>
      </c>
      <c r="L75" s="96" t="s">
        <v>411</v>
      </c>
      <c r="M75" s="96" t="s">
        <v>372</v>
      </c>
      <c r="N75" s="96" t="s">
        <v>272</v>
      </c>
      <c r="O75" s="96" t="s">
        <v>412</v>
      </c>
      <c r="P75" s="96" t="s">
        <v>284</v>
      </c>
      <c r="Q75" s="96" t="s">
        <v>413</v>
      </c>
      <c r="R75" s="96" t="s">
        <v>317</v>
      </c>
      <c r="S75" s="96" t="s">
        <v>308</v>
      </c>
      <c r="T75" s="96" t="s">
        <v>255</v>
      </c>
      <c r="U75" s="96" t="s">
        <v>257</v>
      </c>
      <c r="V75" s="96" t="s">
        <v>158</v>
      </c>
      <c r="W75" s="96" t="s">
        <v>224</v>
      </c>
      <c r="X75" s="96" t="s">
        <v>237</v>
      </c>
      <c r="Y75" s="96" t="s">
        <v>93</v>
      </c>
      <c r="Z75" s="96" t="s">
        <v>157</v>
      </c>
      <c r="AA75" s="96" t="s">
        <v>250</v>
      </c>
      <c r="AB75" s="96" t="s">
        <v>145</v>
      </c>
      <c r="AC75" s="96" t="s">
        <v>158</v>
      </c>
      <c r="AD75" s="98" t="s">
        <v>327</v>
      </c>
    </row>
    <row r="76" spans="1:30" hidden="1">
      <c r="A76" s="2" t="s">
        <v>104</v>
      </c>
      <c r="B76" s="97" t="s">
        <v>407</v>
      </c>
      <c r="C76" s="97" t="s">
        <v>62</v>
      </c>
      <c r="D76" s="97" t="s">
        <v>354</v>
      </c>
      <c r="E76" s="97" t="s">
        <v>289</v>
      </c>
      <c r="F76" s="97" t="s">
        <v>350</v>
      </c>
      <c r="G76" s="97" t="s">
        <v>334</v>
      </c>
      <c r="H76" s="97" t="s">
        <v>162</v>
      </c>
      <c r="I76" s="97" t="s">
        <v>414</v>
      </c>
      <c r="J76" s="97" t="s">
        <v>415</v>
      </c>
      <c r="K76" s="97" t="s">
        <v>232</v>
      </c>
      <c r="L76" s="97" t="s">
        <v>416</v>
      </c>
      <c r="M76" s="97" t="s">
        <v>325</v>
      </c>
      <c r="N76" s="97" t="s">
        <v>257</v>
      </c>
      <c r="O76" s="97" t="s">
        <v>193</v>
      </c>
      <c r="P76" s="97" t="s">
        <v>339</v>
      </c>
      <c r="Q76" s="97" t="s">
        <v>389</v>
      </c>
      <c r="R76" s="97" t="s">
        <v>339</v>
      </c>
      <c r="S76" s="97" t="s">
        <v>316</v>
      </c>
      <c r="T76" s="97" t="s">
        <v>261</v>
      </c>
      <c r="U76" s="97" t="s">
        <v>257</v>
      </c>
      <c r="V76" s="97" t="s">
        <v>272</v>
      </c>
      <c r="W76" s="97" t="s">
        <v>245</v>
      </c>
      <c r="X76" s="97" t="s">
        <v>243</v>
      </c>
      <c r="Y76" s="97" t="s">
        <v>227</v>
      </c>
      <c r="Z76" s="97" t="s">
        <v>214</v>
      </c>
      <c r="AA76" s="97" t="s">
        <v>338</v>
      </c>
      <c r="AB76" s="97" t="s">
        <v>192</v>
      </c>
      <c r="AC76" s="97" t="s">
        <v>201</v>
      </c>
      <c r="AD76" s="99" t="s">
        <v>337</v>
      </c>
    </row>
    <row r="77" spans="1:30" hidden="1">
      <c r="A77" s="1" t="s">
        <v>60</v>
      </c>
      <c r="B77" s="96" t="s">
        <v>407</v>
      </c>
      <c r="C77" s="96" t="s">
        <v>116</v>
      </c>
      <c r="D77" s="96" t="s">
        <v>354</v>
      </c>
      <c r="E77" s="96" t="s">
        <v>369</v>
      </c>
      <c r="F77" s="96" t="s">
        <v>311</v>
      </c>
      <c r="G77" s="96" t="s">
        <v>335</v>
      </c>
      <c r="H77" s="96" t="s">
        <v>287</v>
      </c>
      <c r="I77" s="96" t="s">
        <v>417</v>
      </c>
      <c r="J77" s="96" t="s">
        <v>418</v>
      </c>
      <c r="K77" s="96" t="s">
        <v>295</v>
      </c>
      <c r="L77" s="96" t="s">
        <v>419</v>
      </c>
      <c r="M77" s="96" t="s">
        <v>231</v>
      </c>
      <c r="N77" s="96" t="s">
        <v>295</v>
      </c>
      <c r="O77" s="96" t="s">
        <v>420</v>
      </c>
      <c r="P77" s="96" t="s">
        <v>359</v>
      </c>
      <c r="Q77" s="96" t="s">
        <v>377</v>
      </c>
      <c r="R77" s="96" t="s">
        <v>378</v>
      </c>
      <c r="S77" s="96" t="s">
        <v>328</v>
      </c>
      <c r="T77" s="96" t="s">
        <v>334</v>
      </c>
      <c r="U77" s="96" t="s">
        <v>79</v>
      </c>
      <c r="V77" s="96" t="s">
        <v>330</v>
      </c>
      <c r="W77" s="96" t="s">
        <v>222</v>
      </c>
      <c r="X77" s="96" t="s">
        <v>299</v>
      </c>
      <c r="Y77" s="96" t="s">
        <v>165</v>
      </c>
      <c r="Z77" s="96" t="s">
        <v>207</v>
      </c>
      <c r="AA77" s="96" t="s">
        <v>270</v>
      </c>
      <c r="AB77" s="96" t="s">
        <v>215</v>
      </c>
      <c r="AC77" s="96" t="s">
        <v>189</v>
      </c>
      <c r="AD77" s="98" t="s">
        <v>346</v>
      </c>
    </row>
    <row r="78" spans="1:30" hidden="1">
      <c r="A78" s="2" t="s">
        <v>85</v>
      </c>
      <c r="B78" s="97" t="s">
        <v>407</v>
      </c>
      <c r="C78" s="97" t="s">
        <v>116</v>
      </c>
      <c r="D78" s="97" t="s">
        <v>381</v>
      </c>
      <c r="E78" s="97" t="s">
        <v>421</v>
      </c>
      <c r="F78" s="97" t="s">
        <v>337</v>
      </c>
      <c r="G78" s="97" t="s">
        <v>393</v>
      </c>
      <c r="H78" s="97" t="s">
        <v>66</v>
      </c>
      <c r="I78" s="97" t="s">
        <v>332</v>
      </c>
      <c r="J78" s="97" t="s">
        <v>422</v>
      </c>
      <c r="K78" s="97" t="s">
        <v>385</v>
      </c>
      <c r="L78" s="97" t="s">
        <v>423</v>
      </c>
      <c r="M78" s="97" t="s">
        <v>333</v>
      </c>
      <c r="N78" s="97" t="s">
        <v>277</v>
      </c>
      <c r="O78" s="97" t="s">
        <v>399</v>
      </c>
      <c r="P78" s="97" t="s">
        <v>172</v>
      </c>
      <c r="Q78" s="97" t="s">
        <v>424</v>
      </c>
      <c r="R78" s="97" t="s">
        <v>376</v>
      </c>
      <c r="S78" s="97" t="s">
        <v>272</v>
      </c>
      <c r="T78" s="97" t="s">
        <v>346</v>
      </c>
      <c r="U78" s="97" t="s">
        <v>245</v>
      </c>
      <c r="V78" s="97" t="s">
        <v>201</v>
      </c>
      <c r="W78" s="97" t="s">
        <v>299</v>
      </c>
      <c r="X78" s="97" t="s">
        <v>269</v>
      </c>
      <c r="Y78" s="97" t="s">
        <v>70</v>
      </c>
      <c r="Z78" s="97" t="s">
        <v>191</v>
      </c>
      <c r="AA78" s="97" t="s">
        <v>218</v>
      </c>
      <c r="AB78" s="97" t="s">
        <v>205</v>
      </c>
      <c r="AC78" s="97" t="s">
        <v>146</v>
      </c>
      <c r="AD78" s="99" t="s">
        <v>270</v>
      </c>
    </row>
    <row r="79" spans="1:30" hidden="1">
      <c r="A79" s="1" t="s">
        <v>104</v>
      </c>
      <c r="B79" s="96" t="s">
        <v>407</v>
      </c>
      <c r="C79" s="96" t="s">
        <v>116</v>
      </c>
      <c r="D79" s="96" t="s">
        <v>172</v>
      </c>
      <c r="E79" s="96" t="s">
        <v>385</v>
      </c>
      <c r="F79" s="96" t="s">
        <v>331</v>
      </c>
      <c r="G79" s="96" t="s">
        <v>397</v>
      </c>
      <c r="H79" s="96" t="s">
        <v>87</v>
      </c>
      <c r="I79" s="96" t="s">
        <v>335</v>
      </c>
      <c r="J79" s="96" t="s">
        <v>417</v>
      </c>
      <c r="K79" s="96" t="s">
        <v>323</v>
      </c>
      <c r="L79" s="96" t="s">
        <v>425</v>
      </c>
      <c r="M79" s="96" t="s">
        <v>332</v>
      </c>
      <c r="N79" s="96" t="s">
        <v>179</v>
      </c>
      <c r="O79" s="96" t="s">
        <v>403</v>
      </c>
      <c r="P79" s="96" t="s">
        <v>339</v>
      </c>
      <c r="Q79" s="96" t="s">
        <v>380</v>
      </c>
      <c r="R79" s="96" t="s">
        <v>350</v>
      </c>
      <c r="S79" s="96" t="s">
        <v>183</v>
      </c>
      <c r="T79" s="96" t="s">
        <v>349</v>
      </c>
      <c r="U79" s="96" t="s">
        <v>245</v>
      </c>
      <c r="V79" s="96" t="s">
        <v>299</v>
      </c>
      <c r="W79" s="96" t="s">
        <v>270</v>
      </c>
      <c r="X79" s="96" t="s">
        <v>239</v>
      </c>
      <c r="Y79" s="96" t="s">
        <v>118</v>
      </c>
      <c r="Z79" s="96" t="s">
        <v>191</v>
      </c>
      <c r="AA79" s="96" t="s">
        <v>338</v>
      </c>
      <c r="AB79" s="96" t="s">
        <v>150</v>
      </c>
      <c r="AC79" s="96" t="s">
        <v>269</v>
      </c>
      <c r="AD79" s="98" t="s">
        <v>338</v>
      </c>
    </row>
    <row r="80" spans="1:30" hidden="1">
      <c r="A80" s="2" t="s">
        <v>60</v>
      </c>
      <c r="B80" s="97" t="s">
        <v>407</v>
      </c>
      <c r="C80" s="97" t="s">
        <v>138</v>
      </c>
      <c r="D80" s="97" t="s">
        <v>349</v>
      </c>
      <c r="E80" s="97" t="s">
        <v>357</v>
      </c>
      <c r="F80" s="97" t="s">
        <v>244</v>
      </c>
      <c r="G80" s="97" t="s">
        <v>426</v>
      </c>
      <c r="H80" s="97" t="s">
        <v>260</v>
      </c>
      <c r="I80" s="97" t="s">
        <v>427</v>
      </c>
      <c r="J80" s="97" t="s">
        <v>412</v>
      </c>
      <c r="K80" s="97" t="s">
        <v>304</v>
      </c>
      <c r="L80" s="97" t="s">
        <v>428</v>
      </c>
      <c r="M80" s="97" t="s">
        <v>298</v>
      </c>
      <c r="N80" s="97" t="s">
        <v>244</v>
      </c>
      <c r="O80" s="97" t="s">
        <v>333</v>
      </c>
      <c r="P80" s="97" t="s">
        <v>339</v>
      </c>
      <c r="Q80" s="97" t="s">
        <v>357</v>
      </c>
      <c r="R80" s="97" t="s">
        <v>426</v>
      </c>
      <c r="S80" s="97" t="s">
        <v>268</v>
      </c>
      <c r="T80" s="97" t="s">
        <v>319</v>
      </c>
      <c r="U80" s="97" t="s">
        <v>79</v>
      </c>
      <c r="V80" s="97" t="s">
        <v>346</v>
      </c>
      <c r="W80" s="97" t="s">
        <v>255</v>
      </c>
      <c r="X80" s="97" t="s">
        <v>321</v>
      </c>
      <c r="Y80" s="97" t="s">
        <v>164</v>
      </c>
      <c r="Z80" s="97" t="s">
        <v>243</v>
      </c>
      <c r="AA80" s="97" t="s">
        <v>298</v>
      </c>
      <c r="AB80" s="97" t="s">
        <v>215</v>
      </c>
      <c r="AC80" s="97" t="s">
        <v>243</v>
      </c>
      <c r="AD80" s="99" t="s">
        <v>331</v>
      </c>
    </row>
    <row r="81" spans="1:30" hidden="1">
      <c r="A81" s="1" t="s">
        <v>85</v>
      </c>
      <c r="B81" s="96" t="s">
        <v>407</v>
      </c>
      <c r="C81" s="96" t="s">
        <v>138</v>
      </c>
      <c r="D81" s="96" t="s">
        <v>389</v>
      </c>
      <c r="E81" s="96" t="s">
        <v>193</v>
      </c>
      <c r="F81" s="96" t="s">
        <v>251</v>
      </c>
      <c r="G81" s="96" t="s">
        <v>340</v>
      </c>
      <c r="H81" s="96" t="s">
        <v>72</v>
      </c>
      <c r="I81" s="96" t="s">
        <v>350</v>
      </c>
      <c r="J81" s="96" t="s">
        <v>429</v>
      </c>
      <c r="K81" s="96" t="s">
        <v>430</v>
      </c>
      <c r="L81" s="96" t="s">
        <v>431</v>
      </c>
      <c r="M81" s="96" t="s">
        <v>413</v>
      </c>
      <c r="N81" s="96" t="s">
        <v>182</v>
      </c>
      <c r="O81" s="96" t="s">
        <v>196</v>
      </c>
      <c r="P81" s="96" t="s">
        <v>289</v>
      </c>
      <c r="Q81" s="96" t="s">
        <v>390</v>
      </c>
      <c r="R81" s="96" t="s">
        <v>320</v>
      </c>
      <c r="S81" s="96" t="s">
        <v>126</v>
      </c>
      <c r="T81" s="96" t="s">
        <v>323</v>
      </c>
      <c r="U81" s="96" t="s">
        <v>231</v>
      </c>
      <c r="V81" s="96" t="s">
        <v>262</v>
      </c>
      <c r="W81" s="96" t="s">
        <v>179</v>
      </c>
      <c r="X81" s="96" t="s">
        <v>214</v>
      </c>
      <c r="Y81" s="96" t="s">
        <v>105</v>
      </c>
      <c r="Z81" s="96" t="s">
        <v>169</v>
      </c>
      <c r="AA81" s="96" t="s">
        <v>346</v>
      </c>
      <c r="AB81" s="96" t="s">
        <v>173</v>
      </c>
      <c r="AC81" s="96" t="s">
        <v>190</v>
      </c>
      <c r="AD81" s="98" t="s">
        <v>232</v>
      </c>
    </row>
    <row r="82" spans="1:30" hidden="1">
      <c r="A82" s="2" t="s">
        <v>104</v>
      </c>
      <c r="B82" s="97" t="s">
        <v>407</v>
      </c>
      <c r="C82" s="97" t="s">
        <v>138</v>
      </c>
      <c r="D82" s="97" t="s">
        <v>284</v>
      </c>
      <c r="E82" s="97" t="s">
        <v>378</v>
      </c>
      <c r="F82" s="97" t="s">
        <v>277</v>
      </c>
      <c r="G82" s="97" t="s">
        <v>426</v>
      </c>
      <c r="H82" s="97" t="s">
        <v>117</v>
      </c>
      <c r="I82" s="97" t="s">
        <v>403</v>
      </c>
      <c r="J82" s="97" t="s">
        <v>196</v>
      </c>
      <c r="K82" s="97" t="s">
        <v>343</v>
      </c>
      <c r="L82" s="97" t="s">
        <v>432</v>
      </c>
      <c r="M82" s="97" t="s">
        <v>311</v>
      </c>
      <c r="N82" s="97" t="s">
        <v>245</v>
      </c>
      <c r="O82" s="97" t="s">
        <v>433</v>
      </c>
      <c r="P82" s="97" t="s">
        <v>354</v>
      </c>
      <c r="Q82" s="97" t="s">
        <v>335</v>
      </c>
      <c r="R82" s="97" t="s">
        <v>381</v>
      </c>
      <c r="S82" s="97" t="s">
        <v>218</v>
      </c>
      <c r="T82" s="97" t="s">
        <v>172</v>
      </c>
      <c r="U82" s="97" t="s">
        <v>231</v>
      </c>
      <c r="V82" s="97" t="s">
        <v>217</v>
      </c>
      <c r="W82" s="97" t="s">
        <v>200</v>
      </c>
      <c r="X82" s="97" t="s">
        <v>283</v>
      </c>
      <c r="Y82" s="97" t="s">
        <v>140</v>
      </c>
      <c r="Z82" s="97" t="s">
        <v>169</v>
      </c>
      <c r="AA82" s="97" t="s">
        <v>183</v>
      </c>
      <c r="AB82" s="97" t="s">
        <v>180</v>
      </c>
      <c r="AC82" s="97" t="s">
        <v>212</v>
      </c>
      <c r="AD82" s="99" t="s">
        <v>255</v>
      </c>
    </row>
    <row r="83" spans="1:30" hidden="1">
      <c r="A83" s="1" t="s">
        <v>60</v>
      </c>
      <c r="B83" s="96" t="s">
        <v>407</v>
      </c>
      <c r="C83" s="96" t="s">
        <v>154</v>
      </c>
      <c r="D83" s="96" t="s">
        <v>349</v>
      </c>
      <c r="E83" s="96" t="s">
        <v>319</v>
      </c>
      <c r="F83" s="96" t="s">
        <v>224</v>
      </c>
      <c r="G83" s="96" t="s">
        <v>420</v>
      </c>
      <c r="H83" s="96" t="s">
        <v>209</v>
      </c>
      <c r="I83" s="96" t="s">
        <v>434</v>
      </c>
      <c r="J83" s="96" t="s">
        <v>435</v>
      </c>
      <c r="K83" s="96" t="s">
        <v>313</v>
      </c>
      <c r="L83" s="96" t="s">
        <v>402</v>
      </c>
      <c r="M83" s="96" t="s">
        <v>241</v>
      </c>
      <c r="N83" s="96" t="s">
        <v>298</v>
      </c>
      <c r="O83" s="96" t="s">
        <v>436</v>
      </c>
      <c r="P83" s="96" t="s">
        <v>406</v>
      </c>
      <c r="Q83" s="96" t="s">
        <v>397</v>
      </c>
      <c r="R83" s="96" t="s">
        <v>351</v>
      </c>
      <c r="S83" s="96" t="s">
        <v>349</v>
      </c>
      <c r="T83" s="96" t="s">
        <v>426</v>
      </c>
      <c r="U83" s="96" t="s">
        <v>79</v>
      </c>
      <c r="V83" s="96" t="s">
        <v>290</v>
      </c>
      <c r="W83" s="96" t="s">
        <v>323</v>
      </c>
      <c r="X83" s="96" t="s">
        <v>231</v>
      </c>
      <c r="Y83" s="96" t="s">
        <v>209</v>
      </c>
      <c r="Z83" s="96" t="s">
        <v>258</v>
      </c>
      <c r="AA83" s="96" t="s">
        <v>304</v>
      </c>
      <c r="AB83" s="96" t="s">
        <v>164</v>
      </c>
      <c r="AC83" s="96" t="s">
        <v>249</v>
      </c>
      <c r="AD83" s="98" t="s">
        <v>313</v>
      </c>
    </row>
    <row r="84" spans="1:30" hidden="1">
      <c r="A84" s="2" t="s">
        <v>85</v>
      </c>
      <c r="B84" s="97" t="s">
        <v>407</v>
      </c>
      <c r="C84" s="97" t="s">
        <v>154</v>
      </c>
      <c r="D84" s="97" t="s">
        <v>350</v>
      </c>
      <c r="E84" s="97" t="s">
        <v>418</v>
      </c>
      <c r="F84" s="97" t="s">
        <v>107</v>
      </c>
      <c r="G84" s="97" t="s">
        <v>326</v>
      </c>
      <c r="H84" s="97" t="s">
        <v>114</v>
      </c>
      <c r="I84" s="97" t="s">
        <v>437</v>
      </c>
      <c r="J84" s="97" t="s">
        <v>438</v>
      </c>
      <c r="K84" s="97" t="s">
        <v>439</v>
      </c>
      <c r="L84" s="97" t="s">
        <v>440</v>
      </c>
      <c r="M84" s="97" t="s">
        <v>333</v>
      </c>
      <c r="N84" s="97" t="s">
        <v>224</v>
      </c>
      <c r="O84" s="97" t="s">
        <v>441</v>
      </c>
      <c r="P84" s="97" t="s">
        <v>386</v>
      </c>
      <c r="Q84" s="97" t="s">
        <v>442</v>
      </c>
      <c r="R84" s="97" t="s">
        <v>311</v>
      </c>
      <c r="S84" s="97" t="s">
        <v>224</v>
      </c>
      <c r="T84" s="97" t="s">
        <v>376</v>
      </c>
      <c r="U84" s="97" t="s">
        <v>200</v>
      </c>
      <c r="V84" s="97" t="s">
        <v>212</v>
      </c>
      <c r="W84" s="97" t="s">
        <v>274</v>
      </c>
      <c r="X84" s="97" t="s">
        <v>157</v>
      </c>
      <c r="Y84" s="97" t="s">
        <v>105</v>
      </c>
      <c r="Z84" s="97" t="s">
        <v>223</v>
      </c>
      <c r="AA84" s="97" t="s">
        <v>320</v>
      </c>
      <c r="AB84" s="97" t="s">
        <v>260</v>
      </c>
      <c r="AC84" s="97" t="s">
        <v>170</v>
      </c>
      <c r="AD84" s="99" t="s">
        <v>338</v>
      </c>
    </row>
    <row r="85" spans="1:30" hidden="1">
      <c r="A85" s="1" t="s">
        <v>104</v>
      </c>
      <c r="B85" s="96" t="s">
        <v>407</v>
      </c>
      <c r="C85" s="96" t="s">
        <v>154</v>
      </c>
      <c r="D85" s="96" t="s">
        <v>284</v>
      </c>
      <c r="E85" s="96" t="s">
        <v>351</v>
      </c>
      <c r="F85" s="96" t="s">
        <v>262</v>
      </c>
      <c r="G85" s="96" t="s">
        <v>372</v>
      </c>
      <c r="H85" s="96" t="s">
        <v>117</v>
      </c>
      <c r="I85" s="96" t="s">
        <v>443</v>
      </c>
      <c r="J85" s="96" t="s">
        <v>399</v>
      </c>
      <c r="K85" s="96" t="s">
        <v>363</v>
      </c>
      <c r="L85" s="96" t="s">
        <v>444</v>
      </c>
      <c r="M85" s="96" t="s">
        <v>343</v>
      </c>
      <c r="N85" s="96" t="s">
        <v>327</v>
      </c>
      <c r="O85" s="96" t="s">
        <v>347</v>
      </c>
      <c r="P85" s="96" t="s">
        <v>389</v>
      </c>
      <c r="Q85" s="96" t="s">
        <v>396</v>
      </c>
      <c r="R85" s="96" t="s">
        <v>357</v>
      </c>
      <c r="S85" s="96" t="s">
        <v>250</v>
      </c>
      <c r="T85" s="96" t="s">
        <v>296</v>
      </c>
      <c r="U85" s="96" t="s">
        <v>200</v>
      </c>
      <c r="V85" s="96" t="s">
        <v>270</v>
      </c>
      <c r="W85" s="96" t="s">
        <v>338</v>
      </c>
      <c r="X85" s="96" t="s">
        <v>252</v>
      </c>
      <c r="Y85" s="96" t="s">
        <v>206</v>
      </c>
      <c r="Z85" s="96" t="s">
        <v>275</v>
      </c>
      <c r="AA85" s="96" t="s">
        <v>317</v>
      </c>
      <c r="AB85" s="96" t="s">
        <v>205</v>
      </c>
      <c r="AC85" s="96" t="s">
        <v>305</v>
      </c>
      <c r="AD85" s="98" t="s">
        <v>307</v>
      </c>
    </row>
    <row r="86" spans="1:30" hidden="1">
      <c r="A86" s="2" t="s">
        <v>60</v>
      </c>
      <c r="B86" s="97" t="s">
        <v>407</v>
      </c>
      <c r="C86" s="97" t="s">
        <v>167</v>
      </c>
      <c r="D86" s="97" t="s">
        <v>284</v>
      </c>
      <c r="E86" s="97" t="s">
        <v>355</v>
      </c>
      <c r="F86" s="97" t="s">
        <v>257</v>
      </c>
      <c r="G86" s="97" t="s">
        <v>333</v>
      </c>
      <c r="H86" s="97" t="s">
        <v>184</v>
      </c>
      <c r="I86" s="97" t="s">
        <v>445</v>
      </c>
      <c r="J86" s="97" t="s">
        <v>280</v>
      </c>
      <c r="K86" s="97" t="s">
        <v>381</v>
      </c>
      <c r="L86" s="97" t="s">
        <v>446</v>
      </c>
      <c r="M86" s="97" t="s">
        <v>307</v>
      </c>
      <c r="N86" s="97" t="s">
        <v>255</v>
      </c>
      <c r="O86" s="97" t="s">
        <v>374</v>
      </c>
      <c r="P86" s="97" t="s">
        <v>369</v>
      </c>
      <c r="Q86" s="97" t="s">
        <v>193</v>
      </c>
      <c r="R86" s="97" t="s">
        <v>364</v>
      </c>
      <c r="S86" s="97" t="s">
        <v>296</v>
      </c>
      <c r="T86" s="97" t="s">
        <v>420</v>
      </c>
      <c r="U86" s="97" t="s">
        <v>79</v>
      </c>
      <c r="V86" s="97" t="s">
        <v>301</v>
      </c>
      <c r="W86" s="97" t="s">
        <v>313</v>
      </c>
      <c r="X86" s="97" t="s">
        <v>298</v>
      </c>
      <c r="Y86" s="97" t="s">
        <v>253</v>
      </c>
      <c r="Z86" s="97" t="s">
        <v>283</v>
      </c>
      <c r="AA86" s="97" t="s">
        <v>279</v>
      </c>
      <c r="AB86" s="97" t="s">
        <v>175</v>
      </c>
      <c r="AC86" s="97" t="s">
        <v>126</v>
      </c>
      <c r="AD86" s="99" t="s">
        <v>343</v>
      </c>
    </row>
    <row r="87" spans="1:30" hidden="1">
      <c r="A87" s="1" t="s">
        <v>85</v>
      </c>
      <c r="B87" s="96" t="s">
        <v>407</v>
      </c>
      <c r="C87" s="96" t="s">
        <v>167</v>
      </c>
      <c r="D87" s="96" t="s">
        <v>350</v>
      </c>
      <c r="E87" s="96" t="s">
        <v>360</v>
      </c>
      <c r="F87" s="96" t="s">
        <v>173</v>
      </c>
      <c r="G87" s="96" t="s">
        <v>372</v>
      </c>
      <c r="H87" s="96" t="s">
        <v>95</v>
      </c>
      <c r="I87" s="96" t="s">
        <v>438</v>
      </c>
      <c r="J87" s="96" t="s">
        <v>447</v>
      </c>
      <c r="K87" s="96" t="s">
        <v>448</v>
      </c>
      <c r="L87" s="96" t="s">
        <v>449</v>
      </c>
      <c r="M87" s="96" t="s">
        <v>390</v>
      </c>
      <c r="N87" s="96" t="s">
        <v>299</v>
      </c>
      <c r="O87" s="96" t="s">
        <v>292</v>
      </c>
      <c r="P87" s="96" t="s">
        <v>324</v>
      </c>
      <c r="Q87" s="96" t="s">
        <v>439</v>
      </c>
      <c r="R87" s="96" t="s">
        <v>343</v>
      </c>
      <c r="S87" s="96" t="s">
        <v>263</v>
      </c>
      <c r="T87" s="96" t="s">
        <v>332</v>
      </c>
      <c r="U87" s="96" t="s">
        <v>222</v>
      </c>
      <c r="V87" s="96" t="s">
        <v>191</v>
      </c>
      <c r="W87" s="96" t="s">
        <v>270</v>
      </c>
      <c r="X87" s="96" t="s">
        <v>191</v>
      </c>
      <c r="Y87" s="96" t="s">
        <v>215</v>
      </c>
      <c r="Z87" s="96" t="s">
        <v>249</v>
      </c>
      <c r="AA87" s="96" t="s">
        <v>291</v>
      </c>
      <c r="AB87" s="96" t="s">
        <v>186</v>
      </c>
      <c r="AC87" s="96" t="s">
        <v>286</v>
      </c>
      <c r="AD87" s="98" t="s">
        <v>307</v>
      </c>
    </row>
    <row r="88" spans="1:30" hidden="1">
      <c r="A88" s="2" t="s">
        <v>104</v>
      </c>
      <c r="B88" s="97" t="s">
        <v>407</v>
      </c>
      <c r="C88" s="97" t="s">
        <v>167</v>
      </c>
      <c r="D88" s="97" t="s">
        <v>406</v>
      </c>
      <c r="E88" s="97" t="s">
        <v>412</v>
      </c>
      <c r="F88" s="97" t="s">
        <v>189</v>
      </c>
      <c r="G88" s="97" t="s">
        <v>364</v>
      </c>
      <c r="H88" s="97" t="s">
        <v>148</v>
      </c>
      <c r="I88" s="97" t="s">
        <v>450</v>
      </c>
      <c r="J88" s="97" t="s">
        <v>427</v>
      </c>
      <c r="K88" s="97" t="s">
        <v>451</v>
      </c>
      <c r="L88" s="97" t="s">
        <v>452</v>
      </c>
      <c r="M88" s="97" t="s">
        <v>354</v>
      </c>
      <c r="N88" s="97" t="s">
        <v>200</v>
      </c>
      <c r="O88" s="97" t="s">
        <v>374</v>
      </c>
      <c r="P88" s="97" t="s">
        <v>334</v>
      </c>
      <c r="Q88" s="97" t="s">
        <v>453</v>
      </c>
      <c r="R88" s="97" t="s">
        <v>378</v>
      </c>
      <c r="S88" s="97" t="s">
        <v>376</v>
      </c>
      <c r="T88" s="97" t="s">
        <v>357</v>
      </c>
      <c r="U88" s="97" t="s">
        <v>222</v>
      </c>
      <c r="V88" s="97" t="s">
        <v>200</v>
      </c>
      <c r="W88" s="97" t="s">
        <v>255</v>
      </c>
      <c r="X88" s="97" t="s">
        <v>299</v>
      </c>
      <c r="Y88" s="97" t="s">
        <v>236</v>
      </c>
      <c r="Z88" s="97" t="s">
        <v>239</v>
      </c>
      <c r="AA88" s="97" t="s">
        <v>312</v>
      </c>
      <c r="AB88" s="97" t="s">
        <v>175</v>
      </c>
      <c r="AC88" s="97" t="s">
        <v>308</v>
      </c>
      <c r="AD88" s="99" t="s">
        <v>332</v>
      </c>
    </row>
    <row r="89" spans="1:30" hidden="1">
      <c r="A89" s="1" t="s">
        <v>60</v>
      </c>
      <c r="B89" s="96" t="s">
        <v>407</v>
      </c>
      <c r="C89" s="96" t="s">
        <v>177</v>
      </c>
      <c r="D89" s="96" t="s">
        <v>296</v>
      </c>
      <c r="E89" s="96" t="s">
        <v>408</v>
      </c>
      <c r="F89" s="96" t="s">
        <v>311</v>
      </c>
      <c r="G89" s="96" t="s">
        <v>436</v>
      </c>
      <c r="H89" s="96" t="s">
        <v>269</v>
      </c>
      <c r="I89" s="96" t="s">
        <v>454</v>
      </c>
      <c r="J89" s="96" t="s">
        <v>455</v>
      </c>
      <c r="K89" s="96" t="s">
        <v>456</v>
      </c>
      <c r="L89" s="96" t="s">
        <v>314</v>
      </c>
      <c r="M89" s="96" t="s">
        <v>368</v>
      </c>
      <c r="N89" s="96" t="s">
        <v>331</v>
      </c>
      <c r="O89" s="96" t="s">
        <v>341</v>
      </c>
      <c r="P89" s="96" t="s">
        <v>372</v>
      </c>
      <c r="Q89" s="96" t="s">
        <v>418</v>
      </c>
      <c r="R89" s="96" t="s">
        <v>433</v>
      </c>
      <c r="S89" s="96" t="s">
        <v>385</v>
      </c>
      <c r="T89" s="96" t="s">
        <v>412</v>
      </c>
      <c r="U89" s="96" t="s">
        <v>79</v>
      </c>
      <c r="V89" s="96" t="s">
        <v>265</v>
      </c>
      <c r="W89" s="96" t="s">
        <v>359</v>
      </c>
      <c r="X89" s="96" t="s">
        <v>218</v>
      </c>
      <c r="Y89" s="96" t="s">
        <v>170</v>
      </c>
      <c r="Z89" s="96" t="s">
        <v>309</v>
      </c>
      <c r="AA89" s="96" t="s">
        <v>291</v>
      </c>
      <c r="AB89" s="96" t="s">
        <v>88</v>
      </c>
      <c r="AC89" s="96" t="s">
        <v>309</v>
      </c>
      <c r="AD89" s="98" t="s">
        <v>296</v>
      </c>
    </row>
    <row r="90" spans="1:30" hidden="1">
      <c r="A90" s="2" t="s">
        <v>85</v>
      </c>
      <c r="B90" s="97" t="s">
        <v>407</v>
      </c>
      <c r="C90" s="97" t="s">
        <v>177</v>
      </c>
      <c r="D90" s="97" t="s">
        <v>406</v>
      </c>
      <c r="E90" s="97" t="s">
        <v>410</v>
      </c>
      <c r="F90" s="97" t="s">
        <v>323</v>
      </c>
      <c r="G90" s="97" t="s">
        <v>364</v>
      </c>
      <c r="H90" s="97" t="s">
        <v>110</v>
      </c>
      <c r="I90" s="97" t="s">
        <v>409</v>
      </c>
      <c r="J90" s="97" t="s">
        <v>457</v>
      </c>
      <c r="K90" s="97" t="s">
        <v>458</v>
      </c>
      <c r="L90" s="97" t="s">
        <v>459</v>
      </c>
      <c r="M90" s="97" t="s">
        <v>451</v>
      </c>
      <c r="N90" s="97" t="s">
        <v>179</v>
      </c>
      <c r="O90" s="97" t="s">
        <v>451</v>
      </c>
      <c r="P90" s="97" t="s">
        <v>280</v>
      </c>
      <c r="Q90" s="97" t="s">
        <v>345</v>
      </c>
      <c r="R90" s="97" t="s">
        <v>383</v>
      </c>
      <c r="S90" s="97" t="s">
        <v>322</v>
      </c>
      <c r="T90" s="97" t="s">
        <v>373</v>
      </c>
      <c r="U90" s="97" t="s">
        <v>294</v>
      </c>
      <c r="V90" s="97" t="s">
        <v>305</v>
      </c>
      <c r="W90" s="97" t="s">
        <v>200</v>
      </c>
      <c r="X90" s="97" t="s">
        <v>169</v>
      </c>
      <c r="Y90" s="97" t="s">
        <v>205</v>
      </c>
      <c r="Z90" s="97" t="s">
        <v>258</v>
      </c>
      <c r="AA90" s="97" t="s">
        <v>350</v>
      </c>
      <c r="AB90" s="97" t="s">
        <v>184</v>
      </c>
      <c r="AC90" s="97" t="s">
        <v>249</v>
      </c>
      <c r="AD90" s="99" t="s">
        <v>320</v>
      </c>
    </row>
    <row r="91" spans="1:30" hidden="1">
      <c r="A91" s="1" t="s">
        <v>104</v>
      </c>
      <c r="B91" s="96" t="s">
        <v>407</v>
      </c>
      <c r="C91" s="96" t="s">
        <v>177</v>
      </c>
      <c r="D91" s="96" t="s">
        <v>289</v>
      </c>
      <c r="E91" s="96" t="s">
        <v>422</v>
      </c>
      <c r="F91" s="96" t="s">
        <v>332</v>
      </c>
      <c r="G91" s="96" t="s">
        <v>418</v>
      </c>
      <c r="H91" s="96" t="s">
        <v>174</v>
      </c>
      <c r="I91" s="96" t="s">
        <v>460</v>
      </c>
      <c r="J91" s="96" t="s">
        <v>461</v>
      </c>
      <c r="K91" s="96" t="s">
        <v>462</v>
      </c>
      <c r="L91" s="96" t="s">
        <v>463</v>
      </c>
      <c r="M91" s="96" t="s">
        <v>319</v>
      </c>
      <c r="N91" s="96" t="s">
        <v>241</v>
      </c>
      <c r="O91" s="96" t="s">
        <v>427</v>
      </c>
      <c r="P91" s="96" t="s">
        <v>364</v>
      </c>
      <c r="Q91" s="96" t="s">
        <v>196</v>
      </c>
      <c r="R91" s="96" t="s">
        <v>351</v>
      </c>
      <c r="S91" s="96" t="s">
        <v>291</v>
      </c>
      <c r="T91" s="96" t="s">
        <v>397</v>
      </c>
      <c r="U91" s="96" t="s">
        <v>294</v>
      </c>
      <c r="V91" s="96" t="s">
        <v>241</v>
      </c>
      <c r="W91" s="96" t="s">
        <v>331</v>
      </c>
      <c r="X91" s="96" t="s">
        <v>327</v>
      </c>
      <c r="Y91" s="96" t="s">
        <v>125</v>
      </c>
      <c r="Z91" s="96" t="s">
        <v>126</v>
      </c>
      <c r="AA91" s="96" t="s">
        <v>339</v>
      </c>
      <c r="AB91" s="96" t="s">
        <v>132</v>
      </c>
      <c r="AC91" s="96" t="s">
        <v>182</v>
      </c>
      <c r="AD91" s="98" t="s">
        <v>368</v>
      </c>
    </row>
    <row r="92" spans="1:30" hidden="1">
      <c r="A92" s="2" t="s">
        <v>60</v>
      </c>
      <c r="B92" s="97" t="s">
        <v>407</v>
      </c>
      <c r="C92" s="97" t="s">
        <v>194</v>
      </c>
      <c r="D92" s="97" t="s">
        <v>389</v>
      </c>
      <c r="E92" s="97" t="s">
        <v>464</v>
      </c>
      <c r="F92" s="97" t="s">
        <v>291</v>
      </c>
      <c r="G92" s="97" t="s">
        <v>436</v>
      </c>
      <c r="H92" s="97" t="s">
        <v>251</v>
      </c>
      <c r="I92" s="97" t="s">
        <v>465</v>
      </c>
      <c r="J92" s="97" t="s">
        <v>466</v>
      </c>
      <c r="K92" s="97" t="s">
        <v>467</v>
      </c>
      <c r="L92" s="97" t="s">
        <v>463</v>
      </c>
      <c r="M92" s="97" t="s">
        <v>354</v>
      </c>
      <c r="N92" s="97" t="s">
        <v>317</v>
      </c>
      <c r="O92" s="97" t="s">
        <v>468</v>
      </c>
      <c r="P92" s="97" t="s">
        <v>435</v>
      </c>
      <c r="Q92" s="97" t="s">
        <v>417</v>
      </c>
      <c r="R92" s="97" t="s">
        <v>390</v>
      </c>
      <c r="S92" s="97" t="s">
        <v>319</v>
      </c>
      <c r="T92" s="97" t="s">
        <v>344</v>
      </c>
      <c r="U92" s="97" t="s">
        <v>79</v>
      </c>
      <c r="V92" s="97" t="s">
        <v>368</v>
      </c>
      <c r="W92" s="97" t="s">
        <v>368</v>
      </c>
      <c r="X92" s="97" t="s">
        <v>250</v>
      </c>
      <c r="Y92" s="97" t="s">
        <v>269</v>
      </c>
      <c r="Z92" s="97" t="s">
        <v>179</v>
      </c>
      <c r="AA92" s="97" t="s">
        <v>268</v>
      </c>
      <c r="AB92" s="97" t="s">
        <v>219</v>
      </c>
      <c r="AC92" s="97" t="s">
        <v>245</v>
      </c>
      <c r="AD92" s="99" t="s">
        <v>357</v>
      </c>
    </row>
    <row r="93" spans="1:30" hidden="1">
      <c r="A93" s="1" t="s">
        <v>85</v>
      </c>
      <c r="B93" s="96" t="s">
        <v>407</v>
      </c>
      <c r="C93" s="96" t="s">
        <v>194</v>
      </c>
      <c r="D93" s="96" t="s">
        <v>383</v>
      </c>
      <c r="E93" s="96" t="s">
        <v>469</v>
      </c>
      <c r="F93" s="96" t="s">
        <v>337</v>
      </c>
      <c r="G93" s="96" t="s">
        <v>333</v>
      </c>
      <c r="H93" s="96" t="s">
        <v>64</v>
      </c>
      <c r="I93" s="96" t="s">
        <v>460</v>
      </c>
      <c r="J93" s="96" t="s">
        <v>470</v>
      </c>
      <c r="K93" s="96" t="s">
        <v>471</v>
      </c>
      <c r="L93" s="96" t="s">
        <v>472</v>
      </c>
      <c r="M93" s="96" t="s">
        <v>464</v>
      </c>
      <c r="N93" s="96" t="s">
        <v>217</v>
      </c>
      <c r="O93" s="96" t="s">
        <v>370</v>
      </c>
      <c r="P93" s="96" t="s">
        <v>441</v>
      </c>
      <c r="Q93" s="96" t="s">
        <v>473</v>
      </c>
      <c r="R93" s="96" t="s">
        <v>284</v>
      </c>
      <c r="S93" s="96" t="s">
        <v>309</v>
      </c>
      <c r="T93" s="96" t="s">
        <v>328</v>
      </c>
      <c r="U93" s="96" t="s">
        <v>304</v>
      </c>
      <c r="V93" s="96" t="s">
        <v>300</v>
      </c>
      <c r="W93" s="96" t="s">
        <v>337</v>
      </c>
      <c r="X93" s="96" t="s">
        <v>249</v>
      </c>
      <c r="Y93" s="96" t="s">
        <v>287</v>
      </c>
      <c r="Z93" s="96" t="s">
        <v>226</v>
      </c>
      <c r="AA93" s="96" t="s">
        <v>378</v>
      </c>
      <c r="AB93" s="96" t="s">
        <v>205</v>
      </c>
      <c r="AC93" s="96" t="s">
        <v>239</v>
      </c>
      <c r="AD93" s="98" t="s">
        <v>343</v>
      </c>
    </row>
    <row r="94" spans="1:30" hidden="1">
      <c r="A94" s="2" t="s">
        <v>104</v>
      </c>
      <c r="B94" s="97" t="s">
        <v>407</v>
      </c>
      <c r="C94" s="97" t="s">
        <v>194</v>
      </c>
      <c r="D94" s="97" t="s">
        <v>172</v>
      </c>
      <c r="E94" s="97" t="s">
        <v>443</v>
      </c>
      <c r="F94" s="97" t="s">
        <v>317</v>
      </c>
      <c r="G94" s="97" t="s">
        <v>344</v>
      </c>
      <c r="H94" s="97" t="s">
        <v>165</v>
      </c>
      <c r="I94" s="97" t="s">
        <v>473</v>
      </c>
      <c r="J94" s="97" t="s">
        <v>474</v>
      </c>
      <c r="K94" s="97" t="s">
        <v>461</v>
      </c>
      <c r="L94" s="97" t="s">
        <v>475</v>
      </c>
      <c r="M94" s="97" t="s">
        <v>324</v>
      </c>
      <c r="N94" s="97" t="s">
        <v>304</v>
      </c>
      <c r="O94" s="97" t="s">
        <v>429</v>
      </c>
      <c r="P94" s="97" t="s">
        <v>418</v>
      </c>
      <c r="Q94" s="97" t="s">
        <v>408</v>
      </c>
      <c r="R94" s="97" t="s">
        <v>193</v>
      </c>
      <c r="S94" s="97" t="s">
        <v>373</v>
      </c>
      <c r="T94" s="97" t="s">
        <v>324</v>
      </c>
      <c r="U94" s="97" t="s">
        <v>304</v>
      </c>
      <c r="V94" s="97" t="s">
        <v>183</v>
      </c>
      <c r="W94" s="97" t="s">
        <v>376</v>
      </c>
      <c r="X94" s="97" t="s">
        <v>294</v>
      </c>
      <c r="Y94" s="97" t="s">
        <v>219</v>
      </c>
      <c r="Z94" s="97" t="s">
        <v>224</v>
      </c>
      <c r="AA94" s="97" t="s">
        <v>369</v>
      </c>
      <c r="AB94" s="97" t="s">
        <v>175</v>
      </c>
      <c r="AC94" s="97" t="s">
        <v>224</v>
      </c>
      <c r="AD94" s="99" t="s">
        <v>406</v>
      </c>
    </row>
    <row r="95" spans="1:30" hidden="1">
      <c r="A95" s="1" t="s">
        <v>60</v>
      </c>
      <c r="B95" s="96" t="s">
        <v>407</v>
      </c>
      <c r="C95" s="96" t="s">
        <v>213</v>
      </c>
      <c r="D95" s="96" t="s">
        <v>357</v>
      </c>
      <c r="E95" s="96" t="s">
        <v>439</v>
      </c>
      <c r="F95" s="96" t="s">
        <v>376</v>
      </c>
      <c r="G95" s="96" t="s">
        <v>390</v>
      </c>
      <c r="H95" s="96" t="s">
        <v>201</v>
      </c>
      <c r="I95" s="96" t="s">
        <v>434</v>
      </c>
      <c r="J95" s="96" t="s">
        <v>476</v>
      </c>
      <c r="K95" s="96" t="s">
        <v>477</v>
      </c>
      <c r="L95" s="96" t="s">
        <v>478</v>
      </c>
      <c r="M95" s="96" t="s">
        <v>289</v>
      </c>
      <c r="N95" s="96" t="s">
        <v>313</v>
      </c>
      <c r="O95" s="96" t="s">
        <v>443</v>
      </c>
      <c r="P95" s="96" t="s">
        <v>374</v>
      </c>
      <c r="Q95" s="96" t="s">
        <v>442</v>
      </c>
      <c r="R95" s="96" t="s">
        <v>441</v>
      </c>
      <c r="S95" s="96" t="s">
        <v>326</v>
      </c>
      <c r="T95" s="96" t="s">
        <v>479</v>
      </c>
      <c r="U95" s="96" t="s">
        <v>79</v>
      </c>
      <c r="V95" s="96" t="s">
        <v>350</v>
      </c>
      <c r="W95" s="96" t="s">
        <v>172</v>
      </c>
      <c r="X95" s="96" t="s">
        <v>331</v>
      </c>
      <c r="Y95" s="96" t="s">
        <v>242</v>
      </c>
      <c r="Z95" s="96" t="s">
        <v>327</v>
      </c>
      <c r="AA95" s="96" t="s">
        <v>406</v>
      </c>
      <c r="AB95" s="96" t="s">
        <v>184</v>
      </c>
      <c r="AC95" s="96" t="s">
        <v>321</v>
      </c>
      <c r="AD95" s="98" t="s">
        <v>324</v>
      </c>
    </row>
    <row r="96" spans="1:30" hidden="1">
      <c r="A96" s="2" t="s">
        <v>85</v>
      </c>
      <c r="B96" s="97" t="s">
        <v>407</v>
      </c>
      <c r="C96" s="97" t="s">
        <v>213</v>
      </c>
      <c r="D96" s="97" t="s">
        <v>339</v>
      </c>
      <c r="E96" s="97" t="s">
        <v>468</v>
      </c>
      <c r="F96" s="97" t="s">
        <v>245</v>
      </c>
      <c r="G96" s="97" t="s">
        <v>412</v>
      </c>
      <c r="H96" s="97" t="s">
        <v>70</v>
      </c>
      <c r="I96" s="97" t="s">
        <v>442</v>
      </c>
      <c r="J96" s="97" t="s">
        <v>480</v>
      </c>
      <c r="K96" s="97" t="s">
        <v>481</v>
      </c>
      <c r="L96" s="97" t="s">
        <v>482</v>
      </c>
      <c r="M96" s="97" t="s">
        <v>365</v>
      </c>
      <c r="N96" s="97" t="s">
        <v>295</v>
      </c>
      <c r="O96" s="97" t="s">
        <v>468</v>
      </c>
      <c r="P96" s="97" t="s">
        <v>370</v>
      </c>
      <c r="Q96" s="97" t="s">
        <v>434</v>
      </c>
      <c r="R96" s="97" t="s">
        <v>172</v>
      </c>
      <c r="S96" s="97" t="s">
        <v>321</v>
      </c>
      <c r="T96" s="97" t="s">
        <v>268</v>
      </c>
      <c r="U96" s="97" t="s">
        <v>323</v>
      </c>
      <c r="V96" s="97" t="s">
        <v>300</v>
      </c>
      <c r="W96" s="97" t="s">
        <v>330</v>
      </c>
      <c r="X96" s="97" t="s">
        <v>226</v>
      </c>
      <c r="Y96" s="97" t="s">
        <v>140</v>
      </c>
      <c r="Z96" s="97" t="s">
        <v>224</v>
      </c>
      <c r="AA96" s="97" t="s">
        <v>414</v>
      </c>
      <c r="AB96" s="97" t="s">
        <v>236</v>
      </c>
      <c r="AC96" s="97" t="s">
        <v>258</v>
      </c>
      <c r="AD96" s="99" t="s">
        <v>383</v>
      </c>
    </row>
    <row r="97" spans="1:30" hidden="1">
      <c r="A97" s="1" t="s">
        <v>104</v>
      </c>
      <c r="B97" s="96" t="s">
        <v>407</v>
      </c>
      <c r="C97" s="96" t="s">
        <v>213</v>
      </c>
      <c r="D97" s="96" t="s">
        <v>377</v>
      </c>
      <c r="E97" s="96" t="s">
        <v>429</v>
      </c>
      <c r="F97" s="96" t="s">
        <v>183</v>
      </c>
      <c r="G97" s="96" t="s">
        <v>280</v>
      </c>
      <c r="H97" s="96" t="s">
        <v>145</v>
      </c>
      <c r="I97" s="96" t="s">
        <v>409</v>
      </c>
      <c r="J97" s="96" t="s">
        <v>483</v>
      </c>
      <c r="K97" s="96" t="s">
        <v>484</v>
      </c>
      <c r="L97" s="96" t="s">
        <v>485</v>
      </c>
      <c r="M97" s="96" t="s">
        <v>420</v>
      </c>
      <c r="N97" s="96" t="s">
        <v>218</v>
      </c>
      <c r="O97" s="96" t="s">
        <v>345</v>
      </c>
      <c r="P97" s="96" t="s">
        <v>486</v>
      </c>
      <c r="Q97" s="96" t="s">
        <v>341</v>
      </c>
      <c r="R97" s="96" t="s">
        <v>430</v>
      </c>
      <c r="S97" s="96" t="s">
        <v>268</v>
      </c>
      <c r="T97" s="96" t="s">
        <v>372</v>
      </c>
      <c r="U97" s="96" t="s">
        <v>323</v>
      </c>
      <c r="V97" s="96" t="s">
        <v>346</v>
      </c>
      <c r="W97" s="96" t="s">
        <v>291</v>
      </c>
      <c r="X97" s="96" t="s">
        <v>298</v>
      </c>
      <c r="Y97" s="96" t="s">
        <v>205</v>
      </c>
      <c r="Z97" s="96" t="s">
        <v>199</v>
      </c>
      <c r="AA97" s="96" t="s">
        <v>385</v>
      </c>
      <c r="AB97" s="96" t="s">
        <v>175</v>
      </c>
      <c r="AC97" s="96" t="s">
        <v>224</v>
      </c>
      <c r="AD97" s="98" t="s">
        <v>363</v>
      </c>
    </row>
    <row r="98" spans="1:30" hidden="1">
      <c r="A98" s="2" t="s">
        <v>60</v>
      </c>
      <c r="B98" s="97" t="s">
        <v>407</v>
      </c>
      <c r="C98" s="97" t="s">
        <v>228</v>
      </c>
      <c r="D98" s="97" t="s">
        <v>385</v>
      </c>
      <c r="E98" s="97" t="s">
        <v>370</v>
      </c>
      <c r="F98" s="97" t="s">
        <v>307</v>
      </c>
      <c r="G98" s="97" t="s">
        <v>196</v>
      </c>
      <c r="H98" s="97" t="s">
        <v>212</v>
      </c>
      <c r="I98" s="97" t="s">
        <v>409</v>
      </c>
      <c r="J98" s="97" t="s">
        <v>487</v>
      </c>
      <c r="K98" s="97" t="s">
        <v>488</v>
      </c>
      <c r="L98" s="97" t="s">
        <v>489</v>
      </c>
      <c r="M98" s="97" t="s">
        <v>378</v>
      </c>
      <c r="N98" s="97" t="s">
        <v>301</v>
      </c>
      <c r="O98" s="97" t="s">
        <v>365</v>
      </c>
      <c r="P98" s="97" t="s">
        <v>490</v>
      </c>
      <c r="Q98" s="97" t="s">
        <v>490</v>
      </c>
      <c r="R98" s="97" t="s">
        <v>408</v>
      </c>
      <c r="S98" s="97" t="s">
        <v>420</v>
      </c>
      <c r="T98" s="97" t="s">
        <v>292</v>
      </c>
      <c r="U98" s="97" t="s">
        <v>79</v>
      </c>
      <c r="V98" s="97" t="s">
        <v>172</v>
      </c>
      <c r="W98" s="97" t="s">
        <v>302</v>
      </c>
      <c r="X98" s="97" t="s">
        <v>312</v>
      </c>
      <c r="Y98" s="97" t="s">
        <v>190</v>
      </c>
      <c r="Z98" s="97" t="s">
        <v>222</v>
      </c>
      <c r="AA98" s="97" t="s">
        <v>302</v>
      </c>
      <c r="AB98" s="97" t="s">
        <v>237</v>
      </c>
      <c r="AC98" s="97" t="s">
        <v>295</v>
      </c>
      <c r="AD98" s="99" t="s">
        <v>329</v>
      </c>
    </row>
    <row r="99" spans="1:30" hidden="1">
      <c r="A99" s="1" t="s">
        <v>85</v>
      </c>
      <c r="B99" s="96" t="s">
        <v>407</v>
      </c>
      <c r="C99" s="96" t="s">
        <v>228</v>
      </c>
      <c r="D99" s="96" t="s">
        <v>354</v>
      </c>
      <c r="E99" s="96" t="s">
        <v>479</v>
      </c>
      <c r="F99" s="96" t="s">
        <v>223</v>
      </c>
      <c r="G99" s="96" t="s">
        <v>344</v>
      </c>
      <c r="H99" s="96" t="s">
        <v>124</v>
      </c>
      <c r="I99" s="96" t="s">
        <v>389</v>
      </c>
      <c r="J99" s="96" t="s">
        <v>491</v>
      </c>
      <c r="K99" s="96" t="s">
        <v>492</v>
      </c>
      <c r="L99" s="96" t="s">
        <v>493</v>
      </c>
      <c r="M99" s="96" t="s">
        <v>410</v>
      </c>
      <c r="N99" s="96" t="s">
        <v>232</v>
      </c>
      <c r="O99" s="96" t="s">
        <v>409</v>
      </c>
      <c r="P99" s="96" t="s">
        <v>464</v>
      </c>
      <c r="Q99" s="96" t="s">
        <v>494</v>
      </c>
      <c r="R99" s="96" t="s">
        <v>389</v>
      </c>
      <c r="S99" s="96" t="s">
        <v>231</v>
      </c>
      <c r="T99" s="96" t="s">
        <v>383</v>
      </c>
      <c r="U99" s="96" t="s">
        <v>332</v>
      </c>
      <c r="V99" s="96" t="s">
        <v>305</v>
      </c>
      <c r="W99" s="96" t="s">
        <v>218</v>
      </c>
      <c r="X99" s="96" t="s">
        <v>252</v>
      </c>
      <c r="Y99" s="96" t="s">
        <v>87</v>
      </c>
      <c r="Z99" s="96" t="s">
        <v>257</v>
      </c>
      <c r="AA99" s="96" t="s">
        <v>421</v>
      </c>
      <c r="AB99" s="96" t="s">
        <v>125</v>
      </c>
      <c r="AC99" s="96" t="s">
        <v>258</v>
      </c>
      <c r="AD99" s="98" t="s">
        <v>284</v>
      </c>
    </row>
    <row r="100" spans="1:30" hidden="1">
      <c r="A100" s="2" t="s">
        <v>104</v>
      </c>
      <c r="B100" s="97" t="s">
        <v>407</v>
      </c>
      <c r="C100" s="97" t="s">
        <v>228</v>
      </c>
      <c r="D100" s="97" t="s">
        <v>386</v>
      </c>
      <c r="E100" s="97" t="s">
        <v>408</v>
      </c>
      <c r="F100" s="97" t="s">
        <v>270</v>
      </c>
      <c r="G100" s="97" t="s">
        <v>367</v>
      </c>
      <c r="H100" s="97" t="s">
        <v>209</v>
      </c>
      <c r="I100" s="97" t="s">
        <v>433</v>
      </c>
      <c r="J100" s="97" t="s">
        <v>495</v>
      </c>
      <c r="K100" s="97" t="s">
        <v>496</v>
      </c>
      <c r="L100" s="97" t="s">
        <v>497</v>
      </c>
      <c r="M100" s="97" t="s">
        <v>433</v>
      </c>
      <c r="N100" s="97" t="s">
        <v>307</v>
      </c>
      <c r="O100" s="97" t="s">
        <v>443</v>
      </c>
      <c r="P100" s="97" t="s">
        <v>341</v>
      </c>
      <c r="Q100" s="97" t="s">
        <v>498</v>
      </c>
      <c r="R100" s="97" t="s">
        <v>453</v>
      </c>
      <c r="S100" s="97" t="s">
        <v>354</v>
      </c>
      <c r="T100" s="97" t="s">
        <v>430</v>
      </c>
      <c r="U100" s="97" t="s">
        <v>332</v>
      </c>
      <c r="V100" s="97" t="s">
        <v>218</v>
      </c>
      <c r="W100" s="97" t="s">
        <v>265</v>
      </c>
      <c r="X100" s="97" t="s">
        <v>241</v>
      </c>
      <c r="Y100" s="97" t="s">
        <v>173</v>
      </c>
      <c r="Z100" s="97" t="s">
        <v>217</v>
      </c>
      <c r="AA100" s="97" t="s">
        <v>397</v>
      </c>
      <c r="AB100" s="97" t="s">
        <v>158</v>
      </c>
      <c r="AC100" s="97" t="s">
        <v>204</v>
      </c>
      <c r="AD100" s="99" t="s">
        <v>378</v>
      </c>
    </row>
    <row r="101" spans="1:30" hidden="1">
      <c r="A101" s="1" t="s">
        <v>60</v>
      </c>
      <c r="B101" s="96" t="s">
        <v>407</v>
      </c>
      <c r="C101" s="96" t="s">
        <v>238</v>
      </c>
      <c r="D101" s="96" t="s">
        <v>393</v>
      </c>
      <c r="E101" s="96" t="s">
        <v>408</v>
      </c>
      <c r="F101" s="96" t="s">
        <v>250</v>
      </c>
      <c r="G101" s="96" t="s">
        <v>417</v>
      </c>
      <c r="H101" s="96" t="s">
        <v>278</v>
      </c>
      <c r="I101" s="96" t="s">
        <v>454</v>
      </c>
      <c r="J101" s="96" t="s">
        <v>356</v>
      </c>
      <c r="K101" s="96" t="s">
        <v>499</v>
      </c>
      <c r="L101" s="96" t="s">
        <v>500</v>
      </c>
      <c r="M101" s="96" t="s">
        <v>372</v>
      </c>
      <c r="N101" s="96" t="s">
        <v>373</v>
      </c>
      <c r="O101" s="96" t="s">
        <v>473</v>
      </c>
      <c r="P101" s="96" t="s">
        <v>422</v>
      </c>
      <c r="Q101" s="96" t="s">
        <v>464</v>
      </c>
      <c r="R101" s="96" t="s">
        <v>370</v>
      </c>
      <c r="S101" s="96" t="s">
        <v>364</v>
      </c>
      <c r="T101" s="96" t="s">
        <v>437</v>
      </c>
      <c r="U101" s="96" t="s">
        <v>79</v>
      </c>
      <c r="V101" s="96" t="s">
        <v>369</v>
      </c>
      <c r="W101" s="96" t="s">
        <v>385</v>
      </c>
      <c r="X101" s="96" t="s">
        <v>291</v>
      </c>
      <c r="Y101" s="96" t="s">
        <v>190</v>
      </c>
      <c r="Z101" s="96" t="s">
        <v>183</v>
      </c>
      <c r="AA101" s="96" t="s">
        <v>385</v>
      </c>
      <c r="AB101" s="96" t="s">
        <v>170</v>
      </c>
      <c r="AC101" s="96" t="s">
        <v>200</v>
      </c>
      <c r="AD101" s="98" t="s">
        <v>333</v>
      </c>
    </row>
    <row r="102" spans="1:30" hidden="1">
      <c r="A102" s="2" t="s">
        <v>85</v>
      </c>
      <c r="B102" s="97" t="s">
        <v>407</v>
      </c>
      <c r="C102" s="97" t="s">
        <v>238</v>
      </c>
      <c r="D102" s="97" t="s">
        <v>406</v>
      </c>
      <c r="E102" s="97" t="s">
        <v>399</v>
      </c>
      <c r="F102" s="97" t="s">
        <v>275</v>
      </c>
      <c r="G102" s="97" t="s">
        <v>280</v>
      </c>
      <c r="H102" s="97" t="s">
        <v>127</v>
      </c>
      <c r="I102" s="97" t="s">
        <v>296</v>
      </c>
      <c r="J102" s="97" t="s">
        <v>501</v>
      </c>
      <c r="K102" s="97" t="s">
        <v>502</v>
      </c>
      <c r="L102" s="97" t="s">
        <v>503</v>
      </c>
      <c r="M102" s="97" t="s">
        <v>504</v>
      </c>
      <c r="N102" s="97" t="s">
        <v>298</v>
      </c>
      <c r="O102" s="97" t="s">
        <v>505</v>
      </c>
      <c r="P102" s="97" t="s">
        <v>450</v>
      </c>
      <c r="Q102" s="97" t="s">
        <v>506</v>
      </c>
      <c r="R102" s="97" t="s">
        <v>369</v>
      </c>
      <c r="S102" s="97" t="s">
        <v>295</v>
      </c>
      <c r="T102" s="97" t="s">
        <v>406</v>
      </c>
      <c r="U102" s="97" t="s">
        <v>343</v>
      </c>
      <c r="V102" s="97" t="s">
        <v>191</v>
      </c>
      <c r="W102" s="97" t="s">
        <v>307</v>
      </c>
      <c r="X102" s="97" t="s">
        <v>299</v>
      </c>
      <c r="Y102" s="97" t="s">
        <v>176</v>
      </c>
      <c r="Z102" s="97" t="s">
        <v>299</v>
      </c>
      <c r="AA102" s="97" t="s">
        <v>421</v>
      </c>
      <c r="AB102" s="97" t="s">
        <v>251</v>
      </c>
      <c r="AC102" s="97" t="s">
        <v>272</v>
      </c>
      <c r="AD102" s="99" t="s">
        <v>377</v>
      </c>
    </row>
    <row r="103" spans="1:30" hidden="1">
      <c r="A103" s="1" t="s">
        <v>104</v>
      </c>
      <c r="B103" s="96" t="s">
        <v>407</v>
      </c>
      <c r="C103" s="96" t="s">
        <v>238</v>
      </c>
      <c r="D103" s="96" t="s">
        <v>334</v>
      </c>
      <c r="E103" s="96" t="s">
        <v>374</v>
      </c>
      <c r="F103" s="96" t="s">
        <v>244</v>
      </c>
      <c r="G103" s="96" t="s">
        <v>347</v>
      </c>
      <c r="H103" s="96" t="s">
        <v>253</v>
      </c>
      <c r="I103" s="96" t="s">
        <v>479</v>
      </c>
      <c r="J103" s="96" t="s">
        <v>507</v>
      </c>
      <c r="K103" s="96" t="s">
        <v>508</v>
      </c>
      <c r="L103" s="96" t="s">
        <v>509</v>
      </c>
      <c r="M103" s="96" t="s">
        <v>360</v>
      </c>
      <c r="N103" s="96" t="s">
        <v>331</v>
      </c>
      <c r="O103" s="96" t="s">
        <v>415</v>
      </c>
      <c r="P103" s="96" t="s">
        <v>345</v>
      </c>
      <c r="Q103" s="96" t="s">
        <v>443</v>
      </c>
      <c r="R103" s="96" t="s">
        <v>280</v>
      </c>
      <c r="S103" s="96" t="s">
        <v>350</v>
      </c>
      <c r="T103" s="96" t="s">
        <v>510</v>
      </c>
      <c r="U103" s="96" t="s">
        <v>343</v>
      </c>
      <c r="V103" s="96" t="s">
        <v>250</v>
      </c>
      <c r="W103" s="96" t="s">
        <v>368</v>
      </c>
      <c r="X103" s="96" t="s">
        <v>218</v>
      </c>
      <c r="Y103" s="96" t="s">
        <v>145</v>
      </c>
      <c r="Z103" s="96" t="s">
        <v>270</v>
      </c>
      <c r="AA103" s="96" t="s">
        <v>340</v>
      </c>
      <c r="AB103" s="96" t="s">
        <v>144</v>
      </c>
      <c r="AC103" s="96" t="s">
        <v>309</v>
      </c>
      <c r="AD103" s="98" t="s">
        <v>324</v>
      </c>
    </row>
    <row r="104" spans="1:30" hidden="1">
      <c r="A104" s="2" t="s">
        <v>60</v>
      </c>
      <c r="B104" s="97" t="s">
        <v>407</v>
      </c>
      <c r="C104" s="97" t="s">
        <v>264</v>
      </c>
      <c r="D104" s="97" t="s">
        <v>324</v>
      </c>
      <c r="E104" s="97" t="s">
        <v>437</v>
      </c>
      <c r="F104" s="97" t="s">
        <v>320</v>
      </c>
      <c r="G104" s="97" t="s">
        <v>441</v>
      </c>
      <c r="H104" s="97" t="s">
        <v>199</v>
      </c>
      <c r="I104" s="97" t="s">
        <v>345</v>
      </c>
      <c r="J104" s="97" t="s">
        <v>511</v>
      </c>
      <c r="K104" s="97" t="s">
        <v>512</v>
      </c>
      <c r="L104" s="97" t="s">
        <v>513</v>
      </c>
      <c r="M104" s="97" t="s">
        <v>344</v>
      </c>
      <c r="N104" s="97" t="s">
        <v>339</v>
      </c>
      <c r="O104" s="97" t="s">
        <v>434</v>
      </c>
      <c r="P104" s="97" t="s">
        <v>514</v>
      </c>
      <c r="Q104" s="97" t="s">
        <v>515</v>
      </c>
      <c r="R104" s="97" t="s">
        <v>345</v>
      </c>
      <c r="S104" s="97" t="s">
        <v>418</v>
      </c>
      <c r="T104" s="97" t="s">
        <v>464</v>
      </c>
      <c r="U104" s="97" t="s">
        <v>79</v>
      </c>
      <c r="V104" s="97" t="s">
        <v>393</v>
      </c>
      <c r="W104" s="97" t="s">
        <v>393</v>
      </c>
      <c r="X104" s="97" t="s">
        <v>265</v>
      </c>
      <c r="Y104" s="97" t="s">
        <v>201</v>
      </c>
      <c r="Z104" s="97" t="s">
        <v>323</v>
      </c>
      <c r="AA104" s="97" t="s">
        <v>335</v>
      </c>
      <c r="AB104" s="97" t="s">
        <v>170</v>
      </c>
      <c r="AC104" s="97" t="s">
        <v>222</v>
      </c>
      <c r="AD104" s="99" t="s">
        <v>344</v>
      </c>
    </row>
    <row r="105" spans="1:30" hidden="1">
      <c r="A105" s="1" t="s">
        <v>85</v>
      </c>
      <c r="B105" s="96" t="s">
        <v>407</v>
      </c>
      <c r="C105" s="96" t="s">
        <v>264</v>
      </c>
      <c r="D105" s="96" t="s">
        <v>389</v>
      </c>
      <c r="E105" s="96" t="s">
        <v>374</v>
      </c>
      <c r="F105" s="96" t="s">
        <v>313</v>
      </c>
      <c r="G105" s="96" t="s">
        <v>399</v>
      </c>
      <c r="H105" s="96" t="s">
        <v>107</v>
      </c>
      <c r="I105" s="96" t="s">
        <v>172</v>
      </c>
      <c r="J105" s="96" t="s">
        <v>516</v>
      </c>
      <c r="K105" s="96" t="s">
        <v>517</v>
      </c>
      <c r="L105" s="96" t="s">
        <v>449</v>
      </c>
      <c r="M105" s="96" t="s">
        <v>518</v>
      </c>
      <c r="N105" s="96" t="s">
        <v>241</v>
      </c>
      <c r="O105" s="96" t="s">
        <v>352</v>
      </c>
      <c r="P105" s="96" t="s">
        <v>465</v>
      </c>
      <c r="Q105" s="96" t="s">
        <v>519</v>
      </c>
      <c r="R105" s="96" t="s">
        <v>334</v>
      </c>
      <c r="S105" s="96" t="s">
        <v>316</v>
      </c>
      <c r="T105" s="96" t="s">
        <v>377</v>
      </c>
      <c r="U105" s="96" t="s">
        <v>268</v>
      </c>
      <c r="V105" s="96" t="s">
        <v>305</v>
      </c>
      <c r="W105" s="96" t="s">
        <v>317</v>
      </c>
      <c r="X105" s="96" t="s">
        <v>245</v>
      </c>
      <c r="Y105" s="96" t="s">
        <v>176</v>
      </c>
      <c r="Z105" s="96" t="s">
        <v>309</v>
      </c>
      <c r="AA105" s="96" t="s">
        <v>372</v>
      </c>
      <c r="AB105" s="96" t="s">
        <v>253</v>
      </c>
      <c r="AC105" s="96" t="s">
        <v>226</v>
      </c>
      <c r="AD105" s="98" t="s">
        <v>386</v>
      </c>
    </row>
    <row r="106" spans="1:30" hidden="1">
      <c r="A106" s="2" t="s">
        <v>104</v>
      </c>
      <c r="B106" s="97" t="s">
        <v>407</v>
      </c>
      <c r="C106" s="97" t="s">
        <v>264</v>
      </c>
      <c r="D106" s="97" t="s">
        <v>378</v>
      </c>
      <c r="E106" s="97" t="s">
        <v>486</v>
      </c>
      <c r="F106" s="97" t="s">
        <v>332</v>
      </c>
      <c r="G106" s="97" t="s">
        <v>196</v>
      </c>
      <c r="H106" s="97" t="s">
        <v>191</v>
      </c>
      <c r="I106" s="97" t="s">
        <v>418</v>
      </c>
      <c r="J106" s="97" t="s">
        <v>520</v>
      </c>
      <c r="K106" s="97" t="s">
        <v>254</v>
      </c>
      <c r="L106" s="97" t="s">
        <v>521</v>
      </c>
      <c r="M106" s="97" t="s">
        <v>341</v>
      </c>
      <c r="N106" s="97" t="s">
        <v>320</v>
      </c>
      <c r="O106" s="97" t="s">
        <v>522</v>
      </c>
      <c r="P106" s="97" t="s">
        <v>365</v>
      </c>
      <c r="Q106" s="97" t="s">
        <v>523</v>
      </c>
      <c r="R106" s="97" t="s">
        <v>336</v>
      </c>
      <c r="S106" s="97" t="s">
        <v>302</v>
      </c>
      <c r="T106" s="97" t="s">
        <v>399</v>
      </c>
      <c r="U106" s="97" t="s">
        <v>268</v>
      </c>
      <c r="V106" s="97" t="s">
        <v>332</v>
      </c>
      <c r="W106" s="97" t="s">
        <v>354</v>
      </c>
      <c r="X106" s="97" t="s">
        <v>323</v>
      </c>
      <c r="Y106" s="97" t="s">
        <v>287</v>
      </c>
      <c r="Z106" s="97" t="s">
        <v>200</v>
      </c>
      <c r="AA106" s="97" t="s">
        <v>326</v>
      </c>
      <c r="AB106" s="97" t="s">
        <v>190</v>
      </c>
      <c r="AC106" s="97" t="s">
        <v>245</v>
      </c>
      <c r="AD106" s="99" t="s">
        <v>372</v>
      </c>
    </row>
    <row r="107" spans="1:30" hidden="1">
      <c r="A107" s="1" t="s">
        <v>60</v>
      </c>
      <c r="B107" s="96" t="s">
        <v>407</v>
      </c>
      <c r="C107" s="96" t="s">
        <v>273</v>
      </c>
      <c r="D107" s="96" t="s">
        <v>326</v>
      </c>
      <c r="E107" s="96" t="s">
        <v>439</v>
      </c>
      <c r="F107" s="96" t="s">
        <v>349</v>
      </c>
      <c r="G107" s="96" t="s">
        <v>374</v>
      </c>
      <c r="H107" s="96" t="s">
        <v>217</v>
      </c>
      <c r="I107" s="96" t="s">
        <v>524</v>
      </c>
      <c r="J107" s="96" t="s">
        <v>525</v>
      </c>
      <c r="K107" s="96" t="s">
        <v>382</v>
      </c>
      <c r="L107" s="96" t="s">
        <v>303</v>
      </c>
      <c r="M107" s="96" t="s">
        <v>367</v>
      </c>
      <c r="N107" s="96" t="s">
        <v>349</v>
      </c>
      <c r="O107" s="96" t="s">
        <v>526</v>
      </c>
      <c r="P107" s="96" t="s">
        <v>429</v>
      </c>
      <c r="Q107" s="96" t="s">
        <v>473</v>
      </c>
      <c r="R107" s="96" t="s">
        <v>443</v>
      </c>
      <c r="S107" s="96" t="s">
        <v>280</v>
      </c>
      <c r="T107" s="96" t="s">
        <v>456</v>
      </c>
      <c r="U107" s="96" t="s">
        <v>79</v>
      </c>
      <c r="V107" s="96" t="s">
        <v>397</v>
      </c>
      <c r="W107" s="96" t="s">
        <v>426</v>
      </c>
      <c r="X107" s="96" t="s">
        <v>339</v>
      </c>
      <c r="Y107" s="96" t="s">
        <v>201</v>
      </c>
      <c r="Z107" s="96" t="s">
        <v>332</v>
      </c>
      <c r="AA107" s="96" t="s">
        <v>393</v>
      </c>
      <c r="AB107" s="96" t="s">
        <v>269</v>
      </c>
      <c r="AC107" s="96" t="s">
        <v>241</v>
      </c>
      <c r="AD107" s="98" t="s">
        <v>453</v>
      </c>
    </row>
    <row r="108" spans="1:30" hidden="1">
      <c r="A108" s="2" t="s">
        <v>85</v>
      </c>
      <c r="B108" s="97" t="s">
        <v>407</v>
      </c>
      <c r="C108" s="97" t="s">
        <v>273</v>
      </c>
      <c r="D108" s="97" t="s">
        <v>381</v>
      </c>
      <c r="E108" s="97" t="s">
        <v>468</v>
      </c>
      <c r="F108" s="97" t="s">
        <v>355</v>
      </c>
      <c r="G108" s="97" t="s">
        <v>399</v>
      </c>
      <c r="H108" s="97" t="s">
        <v>107</v>
      </c>
      <c r="I108" s="97" t="s">
        <v>250</v>
      </c>
      <c r="J108" s="97" t="s">
        <v>527</v>
      </c>
      <c r="K108" s="97" t="s">
        <v>528</v>
      </c>
      <c r="L108" s="97" t="s">
        <v>529</v>
      </c>
      <c r="M108" s="97" t="s">
        <v>530</v>
      </c>
      <c r="N108" s="97" t="s">
        <v>255</v>
      </c>
      <c r="O108" s="97" t="s">
        <v>434</v>
      </c>
      <c r="P108" s="97" t="s">
        <v>464</v>
      </c>
      <c r="Q108" s="97" t="s">
        <v>531</v>
      </c>
      <c r="R108" s="97" t="s">
        <v>378</v>
      </c>
      <c r="S108" s="97" t="s">
        <v>337</v>
      </c>
      <c r="T108" s="97" t="s">
        <v>302</v>
      </c>
      <c r="U108" s="97" t="s">
        <v>343</v>
      </c>
      <c r="V108" s="97" t="s">
        <v>249</v>
      </c>
      <c r="W108" s="97" t="s">
        <v>317</v>
      </c>
      <c r="X108" s="97" t="s">
        <v>231</v>
      </c>
      <c r="Y108" s="97" t="s">
        <v>176</v>
      </c>
      <c r="Z108" s="97" t="s">
        <v>245</v>
      </c>
      <c r="AA108" s="97" t="s">
        <v>372</v>
      </c>
      <c r="AB108" s="97" t="s">
        <v>146</v>
      </c>
      <c r="AC108" s="97" t="s">
        <v>283</v>
      </c>
      <c r="AD108" s="99" t="s">
        <v>389</v>
      </c>
    </row>
    <row r="109" spans="1:30" hidden="1">
      <c r="A109" s="1" t="s">
        <v>104</v>
      </c>
      <c r="B109" s="96" t="s">
        <v>407</v>
      </c>
      <c r="C109" s="96" t="s">
        <v>273</v>
      </c>
      <c r="D109" s="96" t="s">
        <v>397</v>
      </c>
      <c r="E109" s="96" t="s">
        <v>429</v>
      </c>
      <c r="F109" s="96" t="s">
        <v>363</v>
      </c>
      <c r="G109" s="96" t="s">
        <v>417</v>
      </c>
      <c r="H109" s="96" t="s">
        <v>300</v>
      </c>
      <c r="I109" s="96" t="s">
        <v>372</v>
      </c>
      <c r="J109" s="96" t="s">
        <v>457</v>
      </c>
      <c r="K109" s="96" t="s">
        <v>532</v>
      </c>
      <c r="L109" s="96" t="s">
        <v>513</v>
      </c>
      <c r="M109" s="96" t="s">
        <v>345</v>
      </c>
      <c r="N109" s="96" t="s">
        <v>291</v>
      </c>
      <c r="O109" s="96" t="s">
        <v>494</v>
      </c>
      <c r="P109" s="96" t="s">
        <v>429</v>
      </c>
      <c r="Q109" s="96" t="s">
        <v>533</v>
      </c>
      <c r="R109" s="96" t="s">
        <v>360</v>
      </c>
      <c r="S109" s="96" t="s">
        <v>363</v>
      </c>
      <c r="T109" s="96" t="s">
        <v>479</v>
      </c>
      <c r="U109" s="96" t="s">
        <v>343</v>
      </c>
      <c r="V109" s="96" t="s">
        <v>291</v>
      </c>
      <c r="W109" s="96" t="s">
        <v>406</v>
      </c>
      <c r="X109" s="96" t="s">
        <v>312</v>
      </c>
      <c r="Y109" s="96" t="s">
        <v>287</v>
      </c>
      <c r="Z109" s="96" t="s">
        <v>222</v>
      </c>
      <c r="AA109" s="96" t="s">
        <v>414</v>
      </c>
      <c r="AB109" s="96" t="s">
        <v>237</v>
      </c>
      <c r="AC109" s="96" t="s">
        <v>217</v>
      </c>
      <c r="AD109" s="98" t="s">
        <v>324</v>
      </c>
    </row>
    <row r="110" spans="1:30" hidden="1">
      <c r="A110" s="2" t="s">
        <v>60</v>
      </c>
      <c r="B110" s="97" t="s">
        <v>534</v>
      </c>
      <c r="C110" s="97" t="s">
        <v>62</v>
      </c>
      <c r="D110" s="97" t="s">
        <v>420</v>
      </c>
      <c r="E110" s="97" t="s">
        <v>454</v>
      </c>
      <c r="F110" s="97" t="s">
        <v>421</v>
      </c>
      <c r="G110" s="97" t="s">
        <v>486</v>
      </c>
      <c r="H110" s="97" t="s">
        <v>244</v>
      </c>
      <c r="I110" s="97" t="s">
        <v>524</v>
      </c>
      <c r="J110" s="97" t="s">
        <v>535</v>
      </c>
      <c r="K110" s="97" t="s">
        <v>536</v>
      </c>
      <c r="L110" s="97" t="s">
        <v>537</v>
      </c>
      <c r="M110" s="97" t="s">
        <v>538</v>
      </c>
      <c r="N110" s="97" t="s">
        <v>381</v>
      </c>
      <c r="O110" s="97" t="s">
        <v>539</v>
      </c>
      <c r="P110" s="97" t="s">
        <v>429</v>
      </c>
      <c r="Q110" s="97" t="s">
        <v>523</v>
      </c>
      <c r="R110" s="97" t="s">
        <v>454</v>
      </c>
      <c r="S110" s="97" t="s">
        <v>367</v>
      </c>
      <c r="T110" s="97" t="s">
        <v>450</v>
      </c>
      <c r="U110" s="97" t="s">
        <v>79</v>
      </c>
      <c r="V110" s="97" t="s">
        <v>414</v>
      </c>
      <c r="W110" s="97" t="s">
        <v>372</v>
      </c>
      <c r="X110" s="97" t="s">
        <v>172</v>
      </c>
      <c r="Y110" s="97" t="s">
        <v>242</v>
      </c>
      <c r="Z110" s="97" t="s">
        <v>312</v>
      </c>
      <c r="AA110" s="97" t="s">
        <v>414</v>
      </c>
      <c r="AB110" s="97" t="s">
        <v>191</v>
      </c>
      <c r="AC110" s="97" t="s">
        <v>183</v>
      </c>
      <c r="AD110" s="99" t="s">
        <v>424</v>
      </c>
    </row>
    <row r="111" spans="1:30" hidden="1">
      <c r="A111" s="1" t="s">
        <v>85</v>
      </c>
      <c r="B111" s="96" t="s">
        <v>534</v>
      </c>
      <c r="C111" s="96" t="s">
        <v>62</v>
      </c>
      <c r="D111" s="96" t="s">
        <v>357</v>
      </c>
      <c r="E111" s="96" t="s">
        <v>539</v>
      </c>
      <c r="F111" s="96" t="s">
        <v>498</v>
      </c>
      <c r="G111" s="96" t="s">
        <v>196</v>
      </c>
      <c r="H111" s="96" t="s">
        <v>149</v>
      </c>
      <c r="I111" s="96" t="s">
        <v>294</v>
      </c>
      <c r="J111" s="96" t="s">
        <v>540</v>
      </c>
      <c r="K111" s="96" t="s">
        <v>541</v>
      </c>
      <c r="L111" s="96" t="s">
        <v>542</v>
      </c>
      <c r="M111" s="96" t="s">
        <v>543</v>
      </c>
      <c r="N111" s="96" t="s">
        <v>279</v>
      </c>
      <c r="O111" s="96" t="s">
        <v>494</v>
      </c>
      <c r="P111" s="96" t="s">
        <v>341</v>
      </c>
      <c r="Q111" s="96" t="s">
        <v>543</v>
      </c>
      <c r="R111" s="96" t="s">
        <v>335</v>
      </c>
      <c r="S111" s="96" t="s">
        <v>241</v>
      </c>
      <c r="T111" s="96" t="s">
        <v>392</v>
      </c>
      <c r="U111" s="96" t="s">
        <v>354</v>
      </c>
      <c r="V111" s="96" t="s">
        <v>126</v>
      </c>
      <c r="W111" s="96" t="s">
        <v>332</v>
      </c>
      <c r="X111" s="96" t="s">
        <v>232</v>
      </c>
      <c r="Y111" s="96" t="s">
        <v>152</v>
      </c>
      <c r="Z111" s="96" t="s">
        <v>327</v>
      </c>
      <c r="AA111" s="96" t="s">
        <v>351</v>
      </c>
      <c r="AB111" s="96" t="s">
        <v>201</v>
      </c>
      <c r="AC111" s="96" t="s">
        <v>277</v>
      </c>
      <c r="AD111" s="98" t="s">
        <v>377</v>
      </c>
    </row>
    <row r="112" spans="1:30" hidden="1">
      <c r="A112" s="2" t="s">
        <v>104</v>
      </c>
      <c r="B112" s="97" t="s">
        <v>534</v>
      </c>
      <c r="C112" s="97" t="s">
        <v>62</v>
      </c>
      <c r="D112" s="97" t="s">
        <v>324</v>
      </c>
      <c r="E112" s="97" t="s">
        <v>445</v>
      </c>
      <c r="F112" s="97" t="s">
        <v>399</v>
      </c>
      <c r="G112" s="97" t="s">
        <v>292</v>
      </c>
      <c r="H112" s="97" t="s">
        <v>243</v>
      </c>
      <c r="I112" s="97" t="s">
        <v>397</v>
      </c>
      <c r="J112" s="97" t="s">
        <v>544</v>
      </c>
      <c r="K112" s="97" t="s">
        <v>545</v>
      </c>
      <c r="L112" s="97" t="s">
        <v>546</v>
      </c>
      <c r="M112" s="97" t="s">
        <v>505</v>
      </c>
      <c r="N112" s="97" t="s">
        <v>328</v>
      </c>
      <c r="O112" s="97" t="s">
        <v>506</v>
      </c>
      <c r="P112" s="97" t="s">
        <v>439</v>
      </c>
      <c r="Q112" s="97" t="s">
        <v>455</v>
      </c>
      <c r="R112" s="97" t="s">
        <v>486</v>
      </c>
      <c r="S112" s="97" t="s">
        <v>385</v>
      </c>
      <c r="T112" s="97" t="s">
        <v>441</v>
      </c>
      <c r="U112" s="97" t="s">
        <v>354</v>
      </c>
      <c r="V112" s="97" t="s">
        <v>328</v>
      </c>
      <c r="W112" s="97" t="s">
        <v>377</v>
      </c>
      <c r="X112" s="97" t="s">
        <v>291</v>
      </c>
      <c r="Y112" s="97" t="s">
        <v>174</v>
      </c>
      <c r="Z112" s="97" t="s">
        <v>241</v>
      </c>
      <c r="AA112" s="97" t="s">
        <v>326</v>
      </c>
      <c r="AB112" s="97" t="s">
        <v>246</v>
      </c>
      <c r="AC112" s="97" t="s">
        <v>327</v>
      </c>
      <c r="AD112" s="99" t="s">
        <v>326</v>
      </c>
    </row>
    <row r="113" spans="1:30" hidden="1">
      <c r="A113" s="1" t="s">
        <v>60</v>
      </c>
      <c r="B113" s="96" t="s">
        <v>534</v>
      </c>
      <c r="C113" s="96" t="s">
        <v>116</v>
      </c>
      <c r="D113" s="96" t="s">
        <v>355</v>
      </c>
      <c r="E113" s="96" t="s">
        <v>352</v>
      </c>
      <c r="F113" s="96" t="s">
        <v>333</v>
      </c>
      <c r="G113" s="96" t="s">
        <v>547</v>
      </c>
      <c r="H113" s="96" t="s">
        <v>327</v>
      </c>
      <c r="I113" s="96" t="s">
        <v>408</v>
      </c>
      <c r="J113" s="96" t="s">
        <v>427</v>
      </c>
      <c r="K113" s="96" t="s">
        <v>548</v>
      </c>
      <c r="L113" s="96" t="s">
        <v>549</v>
      </c>
      <c r="M113" s="96" t="s">
        <v>437</v>
      </c>
      <c r="N113" s="96" t="s">
        <v>363</v>
      </c>
      <c r="O113" s="96" t="s">
        <v>550</v>
      </c>
      <c r="P113" s="96" t="s">
        <v>486</v>
      </c>
      <c r="Q113" s="96" t="s">
        <v>410</v>
      </c>
      <c r="R113" s="96" t="s">
        <v>551</v>
      </c>
      <c r="S113" s="96" t="s">
        <v>374</v>
      </c>
      <c r="T113" s="96" t="s">
        <v>552</v>
      </c>
      <c r="U113" s="96" t="s">
        <v>79</v>
      </c>
      <c r="V113" s="96" t="s">
        <v>435</v>
      </c>
      <c r="W113" s="96" t="s">
        <v>355</v>
      </c>
      <c r="X113" s="96" t="s">
        <v>381</v>
      </c>
      <c r="Y113" s="96" t="s">
        <v>144</v>
      </c>
      <c r="Z113" s="96" t="s">
        <v>373</v>
      </c>
      <c r="AA113" s="96" t="s">
        <v>355</v>
      </c>
      <c r="AB113" s="96" t="s">
        <v>277</v>
      </c>
      <c r="AC113" s="96" t="s">
        <v>323</v>
      </c>
      <c r="AD113" s="98" t="s">
        <v>453</v>
      </c>
    </row>
    <row r="114" spans="1:30" hidden="1">
      <c r="A114" s="2" t="s">
        <v>85</v>
      </c>
      <c r="B114" s="97" t="s">
        <v>534</v>
      </c>
      <c r="C114" s="97" t="s">
        <v>116</v>
      </c>
      <c r="D114" s="97" t="s">
        <v>363</v>
      </c>
      <c r="E114" s="97" t="s">
        <v>526</v>
      </c>
      <c r="F114" s="97" t="s">
        <v>486</v>
      </c>
      <c r="G114" s="97" t="s">
        <v>538</v>
      </c>
      <c r="H114" s="97" t="s">
        <v>105</v>
      </c>
      <c r="I114" s="97" t="s">
        <v>231</v>
      </c>
      <c r="J114" s="97" t="s">
        <v>196</v>
      </c>
      <c r="K114" s="97" t="s">
        <v>553</v>
      </c>
      <c r="L114" s="97" t="s">
        <v>554</v>
      </c>
      <c r="M114" s="97" t="s">
        <v>555</v>
      </c>
      <c r="N114" s="97" t="s">
        <v>346</v>
      </c>
      <c r="O114" s="97" t="s">
        <v>455</v>
      </c>
      <c r="P114" s="97" t="s">
        <v>347</v>
      </c>
      <c r="Q114" s="97" t="s">
        <v>210</v>
      </c>
      <c r="R114" s="97" t="s">
        <v>414</v>
      </c>
      <c r="S114" s="97" t="s">
        <v>183</v>
      </c>
      <c r="T114" s="97" t="s">
        <v>362</v>
      </c>
      <c r="U114" s="97" t="s">
        <v>369</v>
      </c>
      <c r="V114" s="97" t="s">
        <v>249</v>
      </c>
      <c r="W114" s="97" t="s">
        <v>358</v>
      </c>
      <c r="X114" s="97" t="s">
        <v>337</v>
      </c>
      <c r="Y114" s="97" t="s">
        <v>87</v>
      </c>
      <c r="Z114" s="97" t="s">
        <v>295</v>
      </c>
      <c r="AA114" s="97" t="s">
        <v>326</v>
      </c>
      <c r="AB114" s="97" t="s">
        <v>258</v>
      </c>
      <c r="AC114" s="97" t="s">
        <v>224</v>
      </c>
      <c r="AD114" s="99" t="s">
        <v>350</v>
      </c>
    </row>
    <row r="115" spans="1:30" hidden="1">
      <c r="A115" s="1" t="s">
        <v>104</v>
      </c>
      <c r="B115" s="96" t="s">
        <v>534</v>
      </c>
      <c r="C115" s="96" t="s">
        <v>116</v>
      </c>
      <c r="D115" s="96" t="s">
        <v>351</v>
      </c>
      <c r="E115" s="96" t="s">
        <v>434</v>
      </c>
      <c r="F115" s="96" t="s">
        <v>436</v>
      </c>
      <c r="G115" s="96" t="s">
        <v>486</v>
      </c>
      <c r="H115" s="96" t="s">
        <v>207</v>
      </c>
      <c r="I115" s="96" t="s">
        <v>392</v>
      </c>
      <c r="J115" s="96" t="s">
        <v>486</v>
      </c>
      <c r="K115" s="96" t="s">
        <v>556</v>
      </c>
      <c r="L115" s="96" t="s">
        <v>557</v>
      </c>
      <c r="M115" s="96" t="s">
        <v>523</v>
      </c>
      <c r="N115" s="96" t="s">
        <v>368</v>
      </c>
      <c r="O115" s="96" t="s">
        <v>504</v>
      </c>
      <c r="P115" s="96" t="s">
        <v>292</v>
      </c>
      <c r="Q115" s="96" t="s">
        <v>539</v>
      </c>
      <c r="R115" s="96" t="s">
        <v>427</v>
      </c>
      <c r="S115" s="96" t="s">
        <v>335</v>
      </c>
      <c r="T115" s="96" t="s">
        <v>558</v>
      </c>
      <c r="U115" s="96" t="s">
        <v>369</v>
      </c>
      <c r="V115" s="96" t="s">
        <v>339</v>
      </c>
      <c r="W115" s="96" t="s">
        <v>386</v>
      </c>
      <c r="X115" s="96" t="s">
        <v>261</v>
      </c>
      <c r="Y115" s="96" t="s">
        <v>145</v>
      </c>
      <c r="Z115" s="96" t="s">
        <v>325</v>
      </c>
      <c r="AA115" s="96" t="s">
        <v>372</v>
      </c>
      <c r="AB115" s="96" t="s">
        <v>226</v>
      </c>
      <c r="AC115" s="96" t="s">
        <v>232</v>
      </c>
      <c r="AD115" s="98" t="s">
        <v>426</v>
      </c>
    </row>
    <row r="116" spans="1:30" hidden="1">
      <c r="A116" s="2" t="s">
        <v>60</v>
      </c>
      <c r="B116" s="97" t="s">
        <v>534</v>
      </c>
      <c r="C116" s="97" t="s">
        <v>138</v>
      </c>
      <c r="D116" s="97" t="s">
        <v>364</v>
      </c>
      <c r="E116" s="97" t="s">
        <v>410</v>
      </c>
      <c r="F116" s="97" t="s">
        <v>385</v>
      </c>
      <c r="G116" s="97" t="s">
        <v>451</v>
      </c>
      <c r="H116" s="97" t="s">
        <v>217</v>
      </c>
      <c r="I116" s="97" t="s">
        <v>468</v>
      </c>
      <c r="J116" s="97" t="s">
        <v>547</v>
      </c>
      <c r="K116" s="97" t="s">
        <v>559</v>
      </c>
      <c r="L116" s="97" t="s">
        <v>130</v>
      </c>
      <c r="M116" s="97" t="s">
        <v>438</v>
      </c>
      <c r="N116" s="97" t="s">
        <v>392</v>
      </c>
      <c r="O116" s="97" t="s">
        <v>560</v>
      </c>
      <c r="P116" s="97" t="s">
        <v>408</v>
      </c>
      <c r="Q116" s="97" t="s">
        <v>561</v>
      </c>
      <c r="R116" s="97" t="s">
        <v>410</v>
      </c>
      <c r="S116" s="97" t="s">
        <v>558</v>
      </c>
      <c r="T116" s="97" t="s">
        <v>467</v>
      </c>
      <c r="U116" s="97" t="s">
        <v>79</v>
      </c>
      <c r="V116" s="97" t="s">
        <v>329</v>
      </c>
      <c r="W116" s="97" t="s">
        <v>333</v>
      </c>
      <c r="X116" s="97" t="s">
        <v>363</v>
      </c>
      <c r="Y116" s="97" t="s">
        <v>242</v>
      </c>
      <c r="Z116" s="97" t="s">
        <v>261</v>
      </c>
      <c r="AA116" s="97" t="s">
        <v>435</v>
      </c>
      <c r="AB116" s="97" t="s">
        <v>263</v>
      </c>
      <c r="AC116" s="97" t="s">
        <v>331</v>
      </c>
      <c r="AD116" s="99" t="s">
        <v>412</v>
      </c>
    </row>
    <row r="117" spans="1:30" hidden="1">
      <c r="A117" s="1" t="s">
        <v>85</v>
      </c>
      <c r="B117" s="96" t="s">
        <v>534</v>
      </c>
      <c r="C117" s="96" t="s">
        <v>138</v>
      </c>
      <c r="D117" s="96" t="s">
        <v>363</v>
      </c>
      <c r="E117" s="96" t="s">
        <v>562</v>
      </c>
      <c r="F117" s="96" t="s">
        <v>172</v>
      </c>
      <c r="G117" s="96" t="s">
        <v>360</v>
      </c>
      <c r="H117" s="96" t="s">
        <v>93</v>
      </c>
      <c r="I117" s="96" t="s">
        <v>304</v>
      </c>
      <c r="J117" s="96" t="s">
        <v>424</v>
      </c>
      <c r="K117" s="96" t="s">
        <v>563</v>
      </c>
      <c r="L117" s="96" t="s">
        <v>92</v>
      </c>
      <c r="M117" s="96" t="s">
        <v>535</v>
      </c>
      <c r="N117" s="96" t="s">
        <v>307</v>
      </c>
      <c r="O117" s="96" t="s">
        <v>564</v>
      </c>
      <c r="P117" s="96" t="s">
        <v>367</v>
      </c>
      <c r="Q117" s="96" t="s">
        <v>565</v>
      </c>
      <c r="R117" s="96" t="s">
        <v>351</v>
      </c>
      <c r="S117" s="96" t="s">
        <v>325</v>
      </c>
      <c r="T117" s="96" t="s">
        <v>319</v>
      </c>
      <c r="U117" s="96" t="s">
        <v>392</v>
      </c>
      <c r="V117" s="96" t="s">
        <v>207</v>
      </c>
      <c r="W117" s="96" t="s">
        <v>373</v>
      </c>
      <c r="X117" s="96" t="s">
        <v>338</v>
      </c>
      <c r="Y117" s="96" t="s">
        <v>162</v>
      </c>
      <c r="Z117" s="96" t="s">
        <v>232</v>
      </c>
      <c r="AA117" s="96" t="s">
        <v>351</v>
      </c>
      <c r="AB117" s="96" t="s">
        <v>252</v>
      </c>
      <c r="AC117" s="96" t="s">
        <v>257</v>
      </c>
      <c r="AD117" s="98" t="s">
        <v>350</v>
      </c>
    </row>
    <row r="118" spans="1:30" hidden="1">
      <c r="A118" s="2" t="s">
        <v>104</v>
      </c>
      <c r="B118" s="97" t="s">
        <v>534</v>
      </c>
      <c r="C118" s="97" t="s">
        <v>138</v>
      </c>
      <c r="D118" s="97" t="s">
        <v>421</v>
      </c>
      <c r="E118" s="97" t="s">
        <v>526</v>
      </c>
      <c r="F118" s="97" t="s">
        <v>386</v>
      </c>
      <c r="G118" s="97" t="s">
        <v>558</v>
      </c>
      <c r="H118" s="97" t="s">
        <v>246</v>
      </c>
      <c r="I118" s="97" t="s">
        <v>414</v>
      </c>
      <c r="J118" s="97" t="s">
        <v>374</v>
      </c>
      <c r="K118" s="97" t="s">
        <v>566</v>
      </c>
      <c r="L118" s="97" t="s">
        <v>567</v>
      </c>
      <c r="M118" s="97" t="s">
        <v>551</v>
      </c>
      <c r="N118" s="97" t="s">
        <v>339</v>
      </c>
      <c r="O118" s="97" t="s">
        <v>562</v>
      </c>
      <c r="P118" s="97" t="s">
        <v>374</v>
      </c>
      <c r="Q118" s="97" t="s">
        <v>568</v>
      </c>
      <c r="R118" s="97" t="s">
        <v>439</v>
      </c>
      <c r="S118" s="97" t="s">
        <v>324</v>
      </c>
      <c r="T118" s="97" t="s">
        <v>451</v>
      </c>
      <c r="U118" s="97" t="s">
        <v>392</v>
      </c>
      <c r="V118" s="97" t="s">
        <v>343</v>
      </c>
      <c r="W118" s="97" t="s">
        <v>385</v>
      </c>
      <c r="X118" s="97" t="s">
        <v>268</v>
      </c>
      <c r="Y118" s="97" t="s">
        <v>165</v>
      </c>
      <c r="Z118" s="97" t="s">
        <v>346</v>
      </c>
      <c r="AA118" s="97" t="s">
        <v>396</v>
      </c>
      <c r="AB118" s="97" t="s">
        <v>257</v>
      </c>
      <c r="AC118" s="97" t="s">
        <v>316</v>
      </c>
      <c r="AD118" s="99" t="s">
        <v>426</v>
      </c>
    </row>
    <row r="119" spans="1:30" hidden="1">
      <c r="A119" s="1" t="s">
        <v>60</v>
      </c>
      <c r="B119" s="96" t="s">
        <v>534</v>
      </c>
      <c r="C119" s="96" t="s">
        <v>154</v>
      </c>
      <c r="D119" s="96" t="s">
        <v>413</v>
      </c>
      <c r="E119" s="96" t="s">
        <v>564</v>
      </c>
      <c r="F119" s="96" t="s">
        <v>354</v>
      </c>
      <c r="G119" s="96" t="s">
        <v>439</v>
      </c>
      <c r="H119" s="96" t="s">
        <v>321</v>
      </c>
      <c r="I119" s="96" t="s">
        <v>569</v>
      </c>
      <c r="J119" s="96" t="s">
        <v>445</v>
      </c>
      <c r="K119" s="96" t="s">
        <v>570</v>
      </c>
      <c r="L119" s="96" t="s">
        <v>96</v>
      </c>
      <c r="M119" s="96" t="s">
        <v>429</v>
      </c>
      <c r="N119" s="96" t="s">
        <v>378</v>
      </c>
      <c r="O119" s="96" t="s">
        <v>462</v>
      </c>
      <c r="P119" s="96" t="s">
        <v>422</v>
      </c>
      <c r="Q119" s="96" t="s">
        <v>571</v>
      </c>
      <c r="R119" s="96" t="s">
        <v>561</v>
      </c>
      <c r="S119" s="96" t="s">
        <v>437</v>
      </c>
      <c r="T119" s="96" t="s">
        <v>410</v>
      </c>
      <c r="U119" s="96" t="s">
        <v>79</v>
      </c>
      <c r="V119" s="96" t="s">
        <v>329</v>
      </c>
      <c r="W119" s="96" t="s">
        <v>412</v>
      </c>
      <c r="X119" s="96" t="s">
        <v>380</v>
      </c>
      <c r="Y119" s="96" t="s">
        <v>262</v>
      </c>
      <c r="Z119" s="96" t="s">
        <v>383</v>
      </c>
      <c r="AA119" s="96" t="s">
        <v>453</v>
      </c>
      <c r="AB119" s="96" t="s">
        <v>274</v>
      </c>
      <c r="AC119" s="96" t="s">
        <v>320</v>
      </c>
      <c r="AD119" s="98" t="s">
        <v>479</v>
      </c>
    </row>
    <row r="120" spans="1:30" hidden="1">
      <c r="A120" s="2" t="s">
        <v>85</v>
      </c>
      <c r="B120" s="97" t="s">
        <v>534</v>
      </c>
      <c r="C120" s="97" t="s">
        <v>154</v>
      </c>
      <c r="D120" s="97" t="s">
        <v>392</v>
      </c>
      <c r="E120" s="97" t="s">
        <v>572</v>
      </c>
      <c r="F120" s="97" t="s">
        <v>304</v>
      </c>
      <c r="G120" s="97" t="s">
        <v>558</v>
      </c>
      <c r="H120" s="97" t="s">
        <v>152</v>
      </c>
      <c r="I120" s="97" t="s">
        <v>370</v>
      </c>
      <c r="J120" s="97" t="s">
        <v>573</v>
      </c>
      <c r="K120" s="97" t="s">
        <v>574</v>
      </c>
      <c r="L120" s="97" t="s">
        <v>87</v>
      </c>
      <c r="M120" s="97" t="s">
        <v>575</v>
      </c>
      <c r="N120" s="97" t="s">
        <v>331</v>
      </c>
      <c r="O120" s="97" t="s">
        <v>539</v>
      </c>
      <c r="P120" s="97" t="s">
        <v>422</v>
      </c>
      <c r="Q120" s="97" t="s">
        <v>544</v>
      </c>
      <c r="R120" s="97" t="s">
        <v>420</v>
      </c>
      <c r="S120" s="97" t="s">
        <v>279</v>
      </c>
      <c r="T120" s="97" t="s">
        <v>335</v>
      </c>
      <c r="U120" s="97" t="s">
        <v>393</v>
      </c>
      <c r="V120" s="97" t="s">
        <v>157</v>
      </c>
      <c r="W120" s="97" t="s">
        <v>359</v>
      </c>
      <c r="X120" s="97" t="s">
        <v>330</v>
      </c>
      <c r="Y120" s="97" t="s">
        <v>107</v>
      </c>
      <c r="Z120" s="97" t="s">
        <v>337</v>
      </c>
      <c r="AA120" s="97" t="s">
        <v>403</v>
      </c>
      <c r="AB120" s="97" t="s">
        <v>322</v>
      </c>
      <c r="AC120" s="97" t="s">
        <v>321</v>
      </c>
      <c r="AD120" s="99" t="s">
        <v>362</v>
      </c>
    </row>
    <row r="121" spans="1:30" hidden="1">
      <c r="A121" s="1" t="s">
        <v>104</v>
      </c>
      <c r="B121" s="96" t="s">
        <v>534</v>
      </c>
      <c r="C121" s="96" t="s">
        <v>154</v>
      </c>
      <c r="D121" s="96" t="s">
        <v>372</v>
      </c>
      <c r="E121" s="96" t="s">
        <v>573</v>
      </c>
      <c r="F121" s="96" t="s">
        <v>291</v>
      </c>
      <c r="G121" s="96" t="s">
        <v>427</v>
      </c>
      <c r="H121" s="96" t="s">
        <v>207</v>
      </c>
      <c r="I121" s="96" t="s">
        <v>576</v>
      </c>
      <c r="J121" s="96" t="s">
        <v>561</v>
      </c>
      <c r="K121" s="96" t="s">
        <v>577</v>
      </c>
      <c r="L121" s="96" t="s">
        <v>78</v>
      </c>
      <c r="M121" s="96" t="s">
        <v>410</v>
      </c>
      <c r="N121" s="96" t="s">
        <v>406</v>
      </c>
      <c r="O121" s="96" t="s">
        <v>578</v>
      </c>
      <c r="P121" s="96" t="s">
        <v>422</v>
      </c>
      <c r="Q121" s="96" t="s">
        <v>518</v>
      </c>
      <c r="R121" s="96" t="s">
        <v>422</v>
      </c>
      <c r="S121" s="96" t="s">
        <v>351</v>
      </c>
      <c r="T121" s="96" t="s">
        <v>490</v>
      </c>
      <c r="U121" s="96" t="s">
        <v>393</v>
      </c>
      <c r="V121" s="96" t="s">
        <v>373</v>
      </c>
      <c r="W121" s="96" t="s">
        <v>319</v>
      </c>
      <c r="X121" s="96" t="s">
        <v>383</v>
      </c>
      <c r="Y121" s="96" t="s">
        <v>178</v>
      </c>
      <c r="Z121" s="96" t="s">
        <v>331</v>
      </c>
      <c r="AA121" s="96" t="s">
        <v>333</v>
      </c>
      <c r="AB121" s="96" t="s">
        <v>245</v>
      </c>
      <c r="AC121" s="96" t="s">
        <v>330</v>
      </c>
      <c r="AD121" s="98" t="s">
        <v>364</v>
      </c>
    </row>
    <row r="122" spans="1:30" hidden="1">
      <c r="A122" s="2" t="s">
        <v>60</v>
      </c>
      <c r="B122" s="97" t="s">
        <v>534</v>
      </c>
      <c r="C122" s="97" t="s">
        <v>167</v>
      </c>
      <c r="D122" s="97" t="s">
        <v>403</v>
      </c>
      <c r="E122" s="97" t="s">
        <v>342</v>
      </c>
      <c r="F122" s="97" t="s">
        <v>369</v>
      </c>
      <c r="G122" s="97" t="s">
        <v>514</v>
      </c>
      <c r="H122" s="97" t="s">
        <v>321</v>
      </c>
      <c r="I122" s="97" t="s">
        <v>569</v>
      </c>
      <c r="J122" s="97" t="s">
        <v>579</v>
      </c>
      <c r="K122" s="97" t="s">
        <v>580</v>
      </c>
      <c r="L122" s="97" t="s">
        <v>63</v>
      </c>
      <c r="M122" s="97" t="s">
        <v>515</v>
      </c>
      <c r="N122" s="97" t="s">
        <v>324</v>
      </c>
      <c r="O122" s="97" t="s">
        <v>581</v>
      </c>
      <c r="P122" s="97" t="s">
        <v>523</v>
      </c>
      <c r="Q122" s="97" t="s">
        <v>582</v>
      </c>
      <c r="R122" s="97" t="s">
        <v>564</v>
      </c>
      <c r="S122" s="97" t="s">
        <v>370</v>
      </c>
      <c r="T122" s="97" t="s">
        <v>576</v>
      </c>
      <c r="U122" s="97" t="s">
        <v>79</v>
      </c>
      <c r="V122" s="97" t="s">
        <v>413</v>
      </c>
      <c r="W122" s="97" t="s">
        <v>280</v>
      </c>
      <c r="X122" s="97" t="s">
        <v>335</v>
      </c>
      <c r="Y122" s="97" t="s">
        <v>305</v>
      </c>
      <c r="Z122" s="97" t="s">
        <v>406</v>
      </c>
      <c r="AA122" s="97" t="s">
        <v>347</v>
      </c>
      <c r="AB122" s="97" t="s">
        <v>338</v>
      </c>
      <c r="AC122" s="97" t="s">
        <v>261</v>
      </c>
      <c r="AD122" s="99" t="s">
        <v>486</v>
      </c>
    </row>
    <row r="123" spans="1:30" hidden="1">
      <c r="A123" s="1" t="s">
        <v>85</v>
      </c>
      <c r="B123" s="96" t="s">
        <v>534</v>
      </c>
      <c r="C123" s="96" t="s">
        <v>167</v>
      </c>
      <c r="D123" s="96" t="s">
        <v>334</v>
      </c>
      <c r="E123" s="96" t="s">
        <v>488</v>
      </c>
      <c r="F123" s="96" t="s">
        <v>329</v>
      </c>
      <c r="G123" s="96" t="s">
        <v>408</v>
      </c>
      <c r="H123" s="96" t="s">
        <v>166</v>
      </c>
      <c r="I123" s="96" t="s">
        <v>583</v>
      </c>
      <c r="J123" s="96" t="s">
        <v>584</v>
      </c>
      <c r="K123" s="96" t="s">
        <v>585</v>
      </c>
      <c r="L123" s="96" t="s">
        <v>174</v>
      </c>
      <c r="M123" s="96" t="s">
        <v>544</v>
      </c>
      <c r="N123" s="96" t="s">
        <v>313</v>
      </c>
      <c r="O123" s="96" t="s">
        <v>562</v>
      </c>
      <c r="P123" s="96" t="s">
        <v>586</v>
      </c>
      <c r="Q123" s="96" t="s">
        <v>587</v>
      </c>
      <c r="R123" s="96" t="s">
        <v>430</v>
      </c>
      <c r="S123" s="96" t="s">
        <v>307</v>
      </c>
      <c r="T123" s="96" t="s">
        <v>414</v>
      </c>
      <c r="U123" s="96" t="s">
        <v>426</v>
      </c>
      <c r="V123" s="96" t="s">
        <v>189</v>
      </c>
      <c r="W123" s="96" t="s">
        <v>383</v>
      </c>
      <c r="X123" s="96" t="s">
        <v>325</v>
      </c>
      <c r="Y123" s="96" t="s">
        <v>192</v>
      </c>
      <c r="Z123" s="96" t="s">
        <v>241</v>
      </c>
      <c r="AA123" s="96" t="s">
        <v>412</v>
      </c>
      <c r="AB123" s="96" t="s">
        <v>327</v>
      </c>
      <c r="AC123" s="96" t="s">
        <v>270</v>
      </c>
      <c r="AD123" s="98" t="s">
        <v>372</v>
      </c>
    </row>
    <row r="124" spans="1:30" hidden="1">
      <c r="A124" s="2" t="s">
        <v>104</v>
      </c>
      <c r="B124" s="97" t="s">
        <v>534</v>
      </c>
      <c r="C124" s="97" t="s">
        <v>167</v>
      </c>
      <c r="D124" s="97" t="s">
        <v>420</v>
      </c>
      <c r="E124" s="97" t="s">
        <v>461</v>
      </c>
      <c r="F124" s="97" t="s">
        <v>378</v>
      </c>
      <c r="G124" s="97" t="s">
        <v>468</v>
      </c>
      <c r="H124" s="97" t="s">
        <v>189</v>
      </c>
      <c r="I124" s="97" t="s">
        <v>582</v>
      </c>
      <c r="J124" s="97" t="s">
        <v>474</v>
      </c>
      <c r="K124" s="97" t="s">
        <v>588</v>
      </c>
      <c r="L124" s="97" t="s">
        <v>118</v>
      </c>
      <c r="M124" s="97" t="s">
        <v>506</v>
      </c>
      <c r="N124" s="97" t="s">
        <v>377</v>
      </c>
      <c r="O124" s="97" t="s">
        <v>462</v>
      </c>
      <c r="P124" s="97" t="s">
        <v>522</v>
      </c>
      <c r="Q124" s="97" t="s">
        <v>589</v>
      </c>
      <c r="R124" s="97" t="s">
        <v>515</v>
      </c>
      <c r="S124" s="97" t="s">
        <v>420</v>
      </c>
      <c r="T124" s="97" t="s">
        <v>429</v>
      </c>
      <c r="U124" s="97" t="s">
        <v>426</v>
      </c>
      <c r="V124" s="97" t="s">
        <v>328</v>
      </c>
      <c r="W124" s="97" t="s">
        <v>426</v>
      </c>
      <c r="X124" s="97" t="s">
        <v>172</v>
      </c>
      <c r="Y124" s="97" t="s">
        <v>132</v>
      </c>
      <c r="Z124" s="97" t="s">
        <v>313</v>
      </c>
      <c r="AA124" s="97" t="s">
        <v>280</v>
      </c>
      <c r="AB124" s="97" t="s">
        <v>200</v>
      </c>
      <c r="AC124" s="97" t="s">
        <v>307</v>
      </c>
      <c r="AD124" s="99" t="s">
        <v>399</v>
      </c>
    </row>
    <row r="125" spans="1:30" hidden="1">
      <c r="A125" s="1" t="s">
        <v>60</v>
      </c>
      <c r="B125" s="96" t="s">
        <v>534</v>
      </c>
      <c r="C125" s="96" t="s">
        <v>177</v>
      </c>
      <c r="D125" s="96" t="s">
        <v>399</v>
      </c>
      <c r="E125" s="96" t="s">
        <v>530</v>
      </c>
      <c r="F125" s="96" t="s">
        <v>372</v>
      </c>
      <c r="G125" s="96" t="s">
        <v>523</v>
      </c>
      <c r="H125" s="96" t="s">
        <v>231</v>
      </c>
      <c r="I125" s="96" t="s">
        <v>462</v>
      </c>
      <c r="J125" s="96" t="s">
        <v>590</v>
      </c>
      <c r="K125" s="96" t="s">
        <v>591</v>
      </c>
      <c r="L125" s="96" t="s">
        <v>139</v>
      </c>
      <c r="M125" s="96" t="s">
        <v>473</v>
      </c>
      <c r="N125" s="96" t="s">
        <v>351</v>
      </c>
      <c r="O125" s="96" t="s">
        <v>592</v>
      </c>
      <c r="P125" s="96" t="s">
        <v>582</v>
      </c>
      <c r="Q125" s="96" t="s">
        <v>593</v>
      </c>
      <c r="R125" s="96" t="s">
        <v>562</v>
      </c>
      <c r="S125" s="96" t="s">
        <v>524</v>
      </c>
      <c r="T125" s="96" t="s">
        <v>447</v>
      </c>
      <c r="U125" s="96" t="s">
        <v>79</v>
      </c>
      <c r="V125" s="96" t="s">
        <v>412</v>
      </c>
      <c r="W125" s="96" t="s">
        <v>336</v>
      </c>
      <c r="X125" s="96" t="s">
        <v>414</v>
      </c>
      <c r="Y125" s="96" t="s">
        <v>239</v>
      </c>
      <c r="Z125" s="96" t="s">
        <v>296</v>
      </c>
      <c r="AA125" s="96" t="s">
        <v>558</v>
      </c>
      <c r="AB125" s="96" t="s">
        <v>304</v>
      </c>
      <c r="AC125" s="96" t="s">
        <v>349</v>
      </c>
      <c r="AD125" s="98" t="s">
        <v>456</v>
      </c>
    </row>
    <row r="126" spans="1:30" hidden="1">
      <c r="A126" s="2" t="s">
        <v>85</v>
      </c>
      <c r="B126" s="97" t="s">
        <v>534</v>
      </c>
      <c r="C126" s="97" t="s">
        <v>177</v>
      </c>
      <c r="D126" s="97" t="s">
        <v>340</v>
      </c>
      <c r="E126" s="97" t="s">
        <v>594</v>
      </c>
      <c r="F126" s="97" t="s">
        <v>427</v>
      </c>
      <c r="G126" s="97" t="s">
        <v>490</v>
      </c>
      <c r="H126" s="97" t="s">
        <v>119</v>
      </c>
      <c r="I126" s="97" t="s">
        <v>571</v>
      </c>
      <c r="J126" s="97" t="s">
        <v>595</v>
      </c>
      <c r="K126" s="97" t="s">
        <v>596</v>
      </c>
      <c r="L126" s="97" t="s">
        <v>236</v>
      </c>
      <c r="M126" s="97" t="s">
        <v>597</v>
      </c>
      <c r="N126" s="97" t="s">
        <v>332</v>
      </c>
      <c r="O126" s="97" t="s">
        <v>598</v>
      </c>
      <c r="P126" s="97" t="s">
        <v>531</v>
      </c>
      <c r="Q126" s="97" t="s">
        <v>599</v>
      </c>
      <c r="R126" s="97" t="s">
        <v>403</v>
      </c>
      <c r="S126" s="97" t="s">
        <v>331</v>
      </c>
      <c r="T126" s="97" t="s">
        <v>372</v>
      </c>
      <c r="U126" s="97" t="s">
        <v>319</v>
      </c>
      <c r="V126" s="97" t="s">
        <v>243</v>
      </c>
      <c r="W126" s="97" t="s">
        <v>383</v>
      </c>
      <c r="X126" s="97" t="s">
        <v>346</v>
      </c>
      <c r="Y126" s="97" t="s">
        <v>175</v>
      </c>
      <c r="Z126" s="97" t="s">
        <v>304</v>
      </c>
      <c r="AA126" s="97" t="s">
        <v>336</v>
      </c>
      <c r="AB126" s="97" t="s">
        <v>295</v>
      </c>
      <c r="AC126" s="97" t="s">
        <v>222</v>
      </c>
      <c r="AD126" s="99" t="s">
        <v>424</v>
      </c>
    </row>
    <row r="127" spans="1:30" hidden="1">
      <c r="A127" s="1" t="s">
        <v>104</v>
      </c>
      <c r="B127" s="96" t="s">
        <v>534</v>
      </c>
      <c r="C127" s="96" t="s">
        <v>177</v>
      </c>
      <c r="D127" s="96" t="s">
        <v>333</v>
      </c>
      <c r="E127" s="96" t="s">
        <v>404</v>
      </c>
      <c r="F127" s="96" t="s">
        <v>344</v>
      </c>
      <c r="G127" s="96" t="s">
        <v>450</v>
      </c>
      <c r="H127" s="96" t="s">
        <v>243</v>
      </c>
      <c r="I127" s="96" t="s">
        <v>568</v>
      </c>
      <c r="J127" s="96" t="s">
        <v>600</v>
      </c>
      <c r="K127" s="96" t="s">
        <v>234</v>
      </c>
      <c r="L127" s="96" t="s">
        <v>140</v>
      </c>
      <c r="M127" s="96" t="s">
        <v>562</v>
      </c>
      <c r="N127" s="96" t="s">
        <v>369</v>
      </c>
      <c r="O127" s="96" t="s">
        <v>569</v>
      </c>
      <c r="P127" s="96" t="s">
        <v>573</v>
      </c>
      <c r="Q127" s="96" t="s">
        <v>601</v>
      </c>
      <c r="R127" s="96" t="s">
        <v>505</v>
      </c>
      <c r="S127" s="96" t="s">
        <v>430</v>
      </c>
      <c r="T127" s="96" t="s">
        <v>498</v>
      </c>
      <c r="U127" s="96" t="s">
        <v>319</v>
      </c>
      <c r="V127" s="96" t="s">
        <v>349</v>
      </c>
      <c r="W127" s="96" t="s">
        <v>351</v>
      </c>
      <c r="X127" s="96" t="s">
        <v>296</v>
      </c>
      <c r="Y127" s="96" t="s">
        <v>170</v>
      </c>
      <c r="Z127" s="96" t="s">
        <v>320</v>
      </c>
      <c r="AA127" s="96" t="s">
        <v>360</v>
      </c>
      <c r="AB127" s="96" t="s">
        <v>298</v>
      </c>
      <c r="AC127" s="96" t="s">
        <v>313</v>
      </c>
      <c r="AD127" s="98" t="s">
        <v>442</v>
      </c>
    </row>
    <row r="128" spans="1:30" hidden="1">
      <c r="A128" s="2" t="s">
        <v>60</v>
      </c>
      <c r="B128" s="97" t="s">
        <v>534</v>
      </c>
      <c r="C128" s="97" t="s">
        <v>194</v>
      </c>
      <c r="D128" s="97" t="s">
        <v>336</v>
      </c>
      <c r="E128" s="97" t="s">
        <v>543</v>
      </c>
      <c r="F128" s="97" t="s">
        <v>538</v>
      </c>
      <c r="G128" s="97" t="s">
        <v>533</v>
      </c>
      <c r="H128" s="97" t="s">
        <v>337</v>
      </c>
      <c r="I128" s="97" t="s">
        <v>602</v>
      </c>
      <c r="J128" s="97" t="s">
        <v>603</v>
      </c>
      <c r="K128" s="97" t="s">
        <v>604</v>
      </c>
      <c r="L128" s="97" t="s">
        <v>195</v>
      </c>
      <c r="M128" s="97" t="s">
        <v>469</v>
      </c>
      <c r="N128" s="97" t="s">
        <v>364</v>
      </c>
      <c r="O128" s="97" t="s">
        <v>605</v>
      </c>
      <c r="P128" s="97" t="s">
        <v>519</v>
      </c>
      <c r="Q128" s="97" t="s">
        <v>606</v>
      </c>
      <c r="R128" s="97" t="s">
        <v>593</v>
      </c>
      <c r="S128" s="97" t="s">
        <v>515</v>
      </c>
      <c r="T128" s="97" t="s">
        <v>568</v>
      </c>
      <c r="U128" s="97" t="s">
        <v>79</v>
      </c>
      <c r="V128" s="97" t="s">
        <v>418</v>
      </c>
      <c r="W128" s="97" t="s">
        <v>607</v>
      </c>
      <c r="X128" s="97" t="s">
        <v>193</v>
      </c>
      <c r="Y128" s="97" t="s">
        <v>208</v>
      </c>
      <c r="Z128" s="97" t="s">
        <v>380</v>
      </c>
      <c r="AA128" s="97" t="s">
        <v>438</v>
      </c>
      <c r="AB128" s="97" t="s">
        <v>323</v>
      </c>
      <c r="AC128" s="97" t="s">
        <v>350</v>
      </c>
      <c r="AD128" s="99" t="s">
        <v>415</v>
      </c>
    </row>
    <row r="129" spans="1:30" hidden="1">
      <c r="A129" s="1" t="s">
        <v>85</v>
      </c>
      <c r="B129" s="96" t="s">
        <v>534</v>
      </c>
      <c r="C129" s="96" t="s">
        <v>194</v>
      </c>
      <c r="D129" s="96" t="s">
        <v>420</v>
      </c>
      <c r="E129" s="96" t="s">
        <v>608</v>
      </c>
      <c r="F129" s="96" t="s">
        <v>609</v>
      </c>
      <c r="G129" s="96" t="s">
        <v>422</v>
      </c>
      <c r="H129" s="96" t="s">
        <v>180</v>
      </c>
      <c r="I129" s="96" t="s">
        <v>560</v>
      </c>
      <c r="J129" s="96" t="s">
        <v>610</v>
      </c>
      <c r="K129" s="96" t="s">
        <v>611</v>
      </c>
      <c r="L129" s="96" t="s">
        <v>253</v>
      </c>
      <c r="M129" s="96" t="s">
        <v>594</v>
      </c>
      <c r="N129" s="96" t="s">
        <v>320</v>
      </c>
      <c r="O129" s="96" t="s">
        <v>342</v>
      </c>
      <c r="P129" s="96" t="s">
        <v>612</v>
      </c>
      <c r="Q129" s="96" t="s">
        <v>613</v>
      </c>
      <c r="R129" s="96" t="s">
        <v>453</v>
      </c>
      <c r="S129" s="96" t="s">
        <v>331</v>
      </c>
      <c r="T129" s="96" t="s">
        <v>396</v>
      </c>
      <c r="U129" s="96" t="s">
        <v>351</v>
      </c>
      <c r="V129" s="96" t="s">
        <v>243</v>
      </c>
      <c r="W129" s="96" t="s">
        <v>284</v>
      </c>
      <c r="X129" s="96" t="s">
        <v>323</v>
      </c>
      <c r="Y129" s="96" t="s">
        <v>205</v>
      </c>
      <c r="Z129" s="96" t="s">
        <v>325</v>
      </c>
      <c r="AA129" s="96" t="s">
        <v>438</v>
      </c>
      <c r="AB129" s="96" t="s">
        <v>330</v>
      </c>
      <c r="AC129" s="96" t="s">
        <v>304</v>
      </c>
      <c r="AD129" s="98" t="s">
        <v>479</v>
      </c>
    </row>
    <row r="130" spans="1:30" hidden="1">
      <c r="A130" s="2" t="s">
        <v>104</v>
      </c>
      <c r="B130" s="97" t="s">
        <v>534</v>
      </c>
      <c r="C130" s="97" t="s">
        <v>194</v>
      </c>
      <c r="D130" s="97" t="s">
        <v>280</v>
      </c>
      <c r="E130" s="97" t="s">
        <v>614</v>
      </c>
      <c r="F130" s="97" t="s">
        <v>409</v>
      </c>
      <c r="G130" s="97" t="s">
        <v>583</v>
      </c>
      <c r="H130" s="97" t="s">
        <v>208</v>
      </c>
      <c r="I130" s="97" t="s">
        <v>615</v>
      </c>
      <c r="J130" s="97" t="s">
        <v>492</v>
      </c>
      <c r="K130" s="97" t="s">
        <v>616</v>
      </c>
      <c r="L130" s="97" t="s">
        <v>173</v>
      </c>
      <c r="M130" s="97" t="s">
        <v>342</v>
      </c>
      <c r="N130" s="97" t="s">
        <v>334</v>
      </c>
      <c r="O130" s="97" t="s">
        <v>617</v>
      </c>
      <c r="P130" s="97" t="s">
        <v>618</v>
      </c>
      <c r="Q130" s="97" t="s">
        <v>572</v>
      </c>
      <c r="R130" s="97" t="s">
        <v>583</v>
      </c>
      <c r="S130" s="97" t="s">
        <v>403</v>
      </c>
      <c r="T130" s="97" t="s">
        <v>365</v>
      </c>
      <c r="U130" s="97" t="s">
        <v>351</v>
      </c>
      <c r="V130" s="97" t="s">
        <v>354</v>
      </c>
      <c r="W130" s="97" t="s">
        <v>396</v>
      </c>
      <c r="X130" s="97" t="s">
        <v>302</v>
      </c>
      <c r="Y130" s="97" t="s">
        <v>144</v>
      </c>
      <c r="Z130" s="97" t="s">
        <v>343</v>
      </c>
      <c r="AA130" s="97" t="s">
        <v>438</v>
      </c>
      <c r="AB130" s="97" t="s">
        <v>279</v>
      </c>
      <c r="AC130" s="97" t="s">
        <v>301</v>
      </c>
      <c r="AD130" s="99" t="s">
        <v>370</v>
      </c>
    </row>
    <row r="131" spans="1:30" hidden="1">
      <c r="A131" s="1" t="s">
        <v>60</v>
      </c>
      <c r="B131" s="96" t="s">
        <v>534</v>
      </c>
      <c r="C131" s="96" t="s">
        <v>213</v>
      </c>
      <c r="D131" s="96" t="s">
        <v>442</v>
      </c>
      <c r="E131" s="96" t="s">
        <v>617</v>
      </c>
      <c r="F131" s="96" t="s">
        <v>486</v>
      </c>
      <c r="G131" s="96" t="s">
        <v>506</v>
      </c>
      <c r="H131" s="96" t="s">
        <v>304</v>
      </c>
      <c r="I131" s="96" t="s">
        <v>619</v>
      </c>
      <c r="J131" s="96" t="s">
        <v>620</v>
      </c>
      <c r="K131" s="96" t="s">
        <v>621</v>
      </c>
      <c r="L131" s="96" t="s">
        <v>178</v>
      </c>
      <c r="M131" s="96" t="s">
        <v>622</v>
      </c>
      <c r="N131" s="96" t="s">
        <v>424</v>
      </c>
      <c r="O131" s="96" t="s">
        <v>623</v>
      </c>
      <c r="P131" s="96" t="s">
        <v>606</v>
      </c>
      <c r="Q131" s="96" t="s">
        <v>216</v>
      </c>
      <c r="R131" s="96" t="s">
        <v>615</v>
      </c>
      <c r="S131" s="96" t="s">
        <v>415</v>
      </c>
      <c r="T131" s="96" t="s">
        <v>518</v>
      </c>
      <c r="U131" s="96" t="s">
        <v>79</v>
      </c>
      <c r="V131" s="96" t="s">
        <v>347</v>
      </c>
      <c r="W131" s="96" t="s">
        <v>437</v>
      </c>
      <c r="X131" s="96" t="s">
        <v>329</v>
      </c>
      <c r="Y131" s="96" t="s">
        <v>249</v>
      </c>
      <c r="Z131" s="96" t="s">
        <v>319</v>
      </c>
      <c r="AA131" s="96" t="s">
        <v>456</v>
      </c>
      <c r="AB131" s="96" t="s">
        <v>291</v>
      </c>
      <c r="AC131" s="96" t="s">
        <v>377</v>
      </c>
      <c r="AD131" s="98" t="s">
        <v>583</v>
      </c>
    </row>
    <row r="132" spans="1:30" hidden="1">
      <c r="A132" s="2" t="s">
        <v>85</v>
      </c>
      <c r="B132" s="97" t="s">
        <v>534</v>
      </c>
      <c r="C132" s="97" t="s">
        <v>213</v>
      </c>
      <c r="D132" s="97" t="s">
        <v>403</v>
      </c>
      <c r="E132" s="97" t="s">
        <v>400</v>
      </c>
      <c r="F132" s="97" t="s">
        <v>352</v>
      </c>
      <c r="G132" s="97" t="s">
        <v>515</v>
      </c>
      <c r="H132" s="97" t="s">
        <v>260</v>
      </c>
      <c r="I132" s="97" t="s">
        <v>504</v>
      </c>
      <c r="J132" s="97" t="s">
        <v>624</v>
      </c>
      <c r="K132" s="97" t="s">
        <v>625</v>
      </c>
      <c r="L132" s="97" t="s">
        <v>157</v>
      </c>
      <c r="M132" s="97" t="s">
        <v>626</v>
      </c>
      <c r="N132" s="97" t="s">
        <v>301</v>
      </c>
      <c r="O132" s="97" t="s">
        <v>569</v>
      </c>
      <c r="P132" s="97" t="s">
        <v>519</v>
      </c>
      <c r="Q132" s="97" t="s">
        <v>187</v>
      </c>
      <c r="R132" s="97" t="s">
        <v>344</v>
      </c>
      <c r="S132" s="97" t="s">
        <v>312</v>
      </c>
      <c r="T132" s="97" t="s">
        <v>364</v>
      </c>
      <c r="U132" s="97" t="s">
        <v>364</v>
      </c>
      <c r="V132" s="97" t="s">
        <v>212</v>
      </c>
      <c r="W132" s="97" t="s">
        <v>289</v>
      </c>
      <c r="X132" s="97" t="s">
        <v>290</v>
      </c>
      <c r="Y132" s="97" t="s">
        <v>131</v>
      </c>
      <c r="Z132" s="97" t="s">
        <v>346</v>
      </c>
      <c r="AA132" s="97" t="s">
        <v>464</v>
      </c>
      <c r="AB132" s="97" t="s">
        <v>323</v>
      </c>
      <c r="AC132" s="97" t="s">
        <v>304</v>
      </c>
      <c r="AD132" s="99" t="s">
        <v>433</v>
      </c>
    </row>
    <row r="133" spans="1:30" hidden="1">
      <c r="A133" s="1" t="s">
        <v>104</v>
      </c>
      <c r="B133" s="96" t="s">
        <v>534</v>
      </c>
      <c r="C133" s="96" t="s">
        <v>213</v>
      </c>
      <c r="D133" s="96" t="s">
        <v>336</v>
      </c>
      <c r="E133" s="96" t="s">
        <v>572</v>
      </c>
      <c r="F133" s="96" t="s">
        <v>524</v>
      </c>
      <c r="G133" s="96" t="s">
        <v>445</v>
      </c>
      <c r="H133" s="96" t="s">
        <v>126</v>
      </c>
      <c r="I133" s="96" t="s">
        <v>569</v>
      </c>
      <c r="J133" s="96" t="s">
        <v>627</v>
      </c>
      <c r="K133" s="96" t="s">
        <v>628</v>
      </c>
      <c r="L133" s="96" t="s">
        <v>125</v>
      </c>
      <c r="M133" s="96" t="s">
        <v>569</v>
      </c>
      <c r="N133" s="96" t="s">
        <v>319</v>
      </c>
      <c r="O133" s="96" t="s">
        <v>543</v>
      </c>
      <c r="P133" s="96" t="s">
        <v>477</v>
      </c>
      <c r="Q133" s="96" t="s">
        <v>619</v>
      </c>
      <c r="R133" s="96" t="s">
        <v>445</v>
      </c>
      <c r="S133" s="96" t="s">
        <v>418</v>
      </c>
      <c r="T133" s="96" t="s">
        <v>454</v>
      </c>
      <c r="U133" s="96" t="s">
        <v>364</v>
      </c>
      <c r="V133" s="96" t="s">
        <v>406</v>
      </c>
      <c r="W133" s="96" t="s">
        <v>413</v>
      </c>
      <c r="X133" s="96" t="s">
        <v>363</v>
      </c>
      <c r="Y133" s="96" t="s">
        <v>197</v>
      </c>
      <c r="Z133" s="96" t="s">
        <v>328</v>
      </c>
      <c r="AA133" s="96" t="s">
        <v>468</v>
      </c>
      <c r="AB133" s="96" t="s">
        <v>313</v>
      </c>
      <c r="AC133" s="96" t="s">
        <v>311</v>
      </c>
      <c r="AD133" s="98" t="s">
        <v>370</v>
      </c>
    </row>
    <row r="134" spans="1:30" hidden="1">
      <c r="A134" s="2" t="s">
        <v>60</v>
      </c>
      <c r="B134" s="97" t="s">
        <v>534</v>
      </c>
      <c r="C134" s="97" t="s">
        <v>228</v>
      </c>
      <c r="D134" s="97" t="s">
        <v>438</v>
      </c>
      <c r="E134" s="97" t="s">
        <v>531</v>
      </c>
      <c r="F134" s="97" t="s">
        <v>451</v>
      </c>
      <c r="G134" s="97" t="s">
        <v>571</v>
      </c>
      <c r="H134" s="97" t="s">
        <v>255</v>
      </c>
      <c r="I134" s="97" t="s">
        <v>592</v>
      </c>
      <c r="J134" s="97" t="s">
        <v>471</v>
      </c>
      <c r="K134" s="97" t="s">
        <v>629</v>
      </c>
      <c r="L134" s="97" t="s">
        <v>197</v>
      </c>
      <c r="M134" s="97" t="s">
        <v>504</v>
      </c>
      <c r="N134" s="97" t="s">
        <v>390</v>
      </c>
      <c r="O134" s="97" t="s">
        <v>544</v>
      </c>
      <c r="P134" s="97" t="s">
        <v>593</v>
      </c>
      <c r="Q134" s="97" t="s">
        <v>605</v>
      </c>
      <c r="R134" s="97" t="s">
        <v>602</v>
      </c>
      <c r="S134" s="97" t="s">
        <v>583</v>
      </c>
      <c r="T134" s="97" t="s">
        <v>615</v>
      </c>
      <c r="U134" s="97" t="s">
        <v>79</v>
      </c>
      <c r="V134" s="97" t="s">
        <v>360</v>
      </c>
      <c r="W134" s="97" t="s">
        <v>370</v>
      </c>
      <c r="X134" s="97" t="s">
        <v>510</v>
      </c>
      <c r="Y134" s="97" t="s">
        <v>182</v>
      </c>
      <c r="Z134" s="97" t="s">
        <v>397</v>
      </c>
      <c r="AA134" s="97" t="s">
        <v>515</v>
      </c>
      <c r="AB134" s="97" t="s">
        <v>359</v>
      </c>
      <c r="AC134" s="97" t="s">
        <v>392</v>
      </c>
      <c r="AD134" s="99" t="s">
        <v>552</v>
      </c>
    </row>
    <row r="135" spans="1:30" hidden="1">
      <c r="A135" s="1" t="s">
        <v>85</v>
      </c>
      <c r="B135" s="96" t="s">
        <v>534</v>
      </c>
      <c r="C135" s="96" t="s">
        <v>228</v>
      </c>
      <c r="D135" s="96" t="s">
        <v>424</v>
      </c>
      <c r="E135" s="96" t="s">
        <v>589</v>
      </c>
      <c r="F135" s="96" t="s">
        <v>437</v>
      </c>
      <c r="G135" s="96" t="s">
        <v>450</v>
      </c>
      <c r="H135" s="96" t="s">
        <v>209</v>
      </c>
      <c r="I135" s="96" t="s">
        <v>443</v>
      </c>
      <c r="J135" s="96" t="s">
        <v>630</v>
      </c>
      <c r="K135" s="96" t="s">
        <v>631</v>
      </c>
      <c r="L135" s="96" t="s">
        <v>305</v>
      </c>
      <c r="M135" s="96" t="s">
        <v>281</v>
      </c>
      <c r="N135" s="96" t="s">
        <v>311</v>
      </c>
      <c r="O135" s="96" t="s">
        <v>617</v>
      </c>
      <c r="P135" s="96" t="s">
        <v>632</v>
      </c>
      <c r="Q135" s="96" t="s">
        <v>594</v>
      </c>
      <c r="R135" s="96" t="s">
        <v>436</v>
      </c>
      <c r="S135" s="96" t="s">
        <v>332</v>
      </c>
      <c r="T135" s="96" t="s">
        <v>333</v>
      </c>
      <c r="U135" s="96" t="s">
        <v>453</v>
      </c>
      <c r="V135" s="96" t="s">
        <v>207</v>
      </c>
      <c r="W135" s="96" t="s">
        <v>381</v>
      </c>
      <c r="X135" s="96" t="s">
        <v>312</v>
      </c>
      <c r="Y135" s="96" t="s">
        <v>260</v>
      </c>
      <c r="Z135" s="96" t="s">
        <v>250</v>
      </c>
      <c r="AA135" s="96" t="s">
        <v>524</v>
      </c>
      <c r="AB135" s="96" t="s">
        <v>290</v>
      </c>
      <c r="AC135" s="96" t="s">
        <v>279</v>
      </c>
      <c r="AD135" s="98" t="s">
        <v>412</v>
      </c>
    </row>
    <row r="136" spans="1:30" hidden="1">
      <c r="A136" s="2" t="s">
        <v>104</v>
      </c>
      <c r="B136" s="97" t="s">
        <v>534</v>
      </c>
      <c r="C136" s="97" t="s">
        <v>228</v>
      </c>
      <c r="D136" s="97" t="s">
        <v>292</v>
      </c>
      <c r="E136" s="97" t="s">
        <v>606</v>
      </c>
      <c r="F136" s="97" t="s">
        <v>451</v>
      </c>
      <c r="G136" s="97" t="s">
        <v>410</v>
      </c>
      <c r="H136" s="97" t="s">
        <v>224</v>
      </c>
      <c r="I136" s="97" t="s">
        <v>633</v>
      </c>
      <c r="J136" s="97" t="s">
        <v>634</v>
      </c>
      <c r="K136" s="97" t="s">
        <v>532</v>
      </c>
      <c r="L136" s="97" t="s">
        <v>190</v>
      </c>
      <c r="M136" s="97" t="s">
        <v>617</v>
      </c>
      <c r="N136" s="97" t="s">
        <v>426</v>
      </c>
      <c r="O136" s="97" t="s">
        <v>619</v>
      </c>
      <c r="P136" s="97" t="s">
        <v>609</v>
      </c>
      <c r="Q136" s="97" t="s">
        <v>401</v>
      </c>
      <c r="R136" s="97" t="s">
        <v>586</v>
      </c>
      <c r="S136" s="97" t="s">
        <v>399</v>
      </c>
      <c r="T136" s="97" t="s">
        <v>467</v>
      </c>
      <c r="U136" s="97" t="s">
        <v>453</v>
      </c>
      <c r="V136" s="97" t="s">
        <v>296</v>
      </c>
      <c r="W136" s="97" t="s">
        <v>453</v>
      </c>
      <c r="X136" s="97" t="s">
        <v>378</v>
      </c>
      <c r="Y136" s="97" t="s">
        <v>214</v>
      </c>
      <c r="Z136" s="97" t="s">
        <v>268</v>
      </c>
      <c r="AA136" s="97" t="s">
        <v>422</v>
      </c>
      <c r="AB136" s="97" t="s">
        <v>311</v>
      </c>
      <c r="AC136" s="97" t="s">
        <v>359</v>
      </c>
      <c r="AD136" s="99" t="s">
        <v>427</v>
      </c>
    </row>
    <row r="137" spans="1:30" hidden="1">
      <c r="A137" s="1" t="s">
        <v>60</v>
      </c>
      <c r="B137" s="96" t="s">
        <v>534</v>
      </c>
      <c r="C137" s="96" t="s">
        <v>238</v>
      </c>
      <c r="D137" s="96" t="s">
        <v>439</v>
      </c>
      <c r="E137" s="96" t="s">
        <v>519</v>
      </c>
      <c r="F137" s="96" t="s">
        <v>442</v>
      </c>
      <c r="G137" s="96" t="s">
        <v>582</v>
      </c>
      <c r="H137" s="96" t="s">
        <v>250</v>
      </c>
      <c r="I137" s="96" t="s">
        <v>618</v>
      </c>
      <c r="J137" s="96" t="s">
        <v>635</v>
      </c>
      <c r="K137" s="96" t="s">
        <v>636</v>
      </c>
      <c r="L137" s="96" t="s">
        <v>158</v>
      </c>
      <c r="M137" s="96" t="s">
        <v>562</v>
      </c>
      <c r="N137" s="96" t="s">
        <v>436</v>
      </c>
      <c r="O137" s="96" t="s">
        <v>637</v>
      </c>
      <c r="P137" s="96" t="s">
        <v>462</v>
      </c>
      <c r="Q137" s="96" t="s">
        <v>638</v>
      </c>
      <c r="R137" s="96" t="s">
        <v>639</v>
      </c>
      <c r="S137" s="96" t="s">
        <v>469</v>
      </c>
      <c r="T137" s="96" t="s">
        <v>617</v>
      </c>
      <c r="U137" s="96" t="s">
        <v>79</v>
      </c>
      <c r="V137" s="96" t="s">
        <v>374</v>
      </c>
      <c r="W137" s="96" t="s">
        <v>422</v>
      </c>
      <c r="X137" s="96" t="s">
        <v>436</v>
      </c>
      <c r="Y137" s="96" t="s">
        <v>199</v>
      </c>
      <c r="Z137" s="96" t="s">
        <v>421</v>
      </c>
      <c r="AA137" s="96" t="s">
        <v>415</v>
      </c>
      <c r="AB137" s="96" t="s">
        <v>368</v>
      </c>
      <c r="AC137" s="96" t="s">
        <v>397</v>
      </c>
      <c r="AD137" s="98" t="s">
        <v>467</v>
      </c>
    </row>
    <row r="138" spans="1:30" hidden="1">
      <c r="A138" s="2" t="s">
        <v>85</v>
      </c>
      <c r="B138" s="97" t="s">
        <v>534</v>
      </c>
      <c r="C138" s="97" t="s">
        <v>238</v>
      </c>
      <c r="D138" s="97" t="s">
        <v>436</v>
      </c>
      <c r="E138" s="97" t="s">
        <v>618</v>
      </c>
      <c r="F138" s="97" t="s">
        <v>486</v>
      </c>
      <c r="G138" s="97" t="s">
        <v>365</v>
      </c>
      <c r="H138" s="97" t="s">
        <v>184</v>
      </c>
      <c r="I138" s="97" t="s">
        <v>408</v>
      </c>
      <c r="J138" s="97" t="s">
        <v>640</v>
      </c>
      <c r="K138" s="97" t="s">
        <v>641</v>
      </c>
      <c r="L138" s="97" t="s">
        <v>169</v>
      </c>
      <c r="M138" s="97" t="s">
        <v>642</v>
      </c>
      <c r="N138" s="97" t="s">
        <v>261</v>
      </c>
      <c r="O138" s="97" t="s">
        <v>639</v>
      </c>
      <c r="P138" s="97" t="s">
        <v>562</v>
      </c>
      <c r="Q138" s="97" t="s">
        <v>643</v>
      </c>
      <c r="R138" s="97" t="s">
        <v>347</v>
      </c>
      <c r="S138" s="97" t="s">
        <v>301</v>
      </c>
      <c r="T138" s="97" t="s">
        <v>412</v>
      </c>
      <c r="U138" s="97" t="s">
        <v>436</v>
      </c>
      <c r="V138" s="97" t="s">
        <v>286</v>
      </c>
      <c r="W138" s="97" t="s">
        <v>302</v>
      </c>
      <c r="X138" s="97" t="s">
        <v>358</v>
      </c>
      <c r="Y138" s="97" t="s">
        <v>132</v>
      </c>
      <c r="Z138" s="97" t="s">
        <v>290</v>
      </c>
      <c r="AA138" s="97" t="s">
        <v>456</v>
      </c>
      <c r="AB138" s="97" t="s">
        <v>250</v>
      </c>
      <c r="AC138" s="97" t="s">
        <v>323</v>
      </c>
      <c r="AD138" s="99" t="s">
        <v>399</v>
      </c>
    </row>
    <row r="139" spans="1:30" hidden="1">
      <c r="A139" s="1" t="s">
        <v>104</v>
      </c>
      <c r="B139" s="96" t="s">
        <v>534</v>
      </c>
      <c r="C139" s="96" t="s">
        <v>238</v>
      </c>
      <c r="D139" s="96" t="s">
        <v>451</v>
      </c>
      <c r="E139" s="96" t="s">
        <v>477</v>
      </c>
      <c r="F139" s="96" t="s">
        <v>558</v>
      </c>
      <c r="G139" s="96" t="s">
        <v>576</v>
      </c>
      <c r="H139" s="96" t="s">
        <v>199</v>
      </c>
      <c r="I139" s="96" t="s">
        <v>494</v>
      </c>
      <c r="J139" s="96" t="s">
        <v>644</v>
      </c>
      <c r="K139" s="96" t="s">
        <v>645</v>
      </c>
      <c r="L139" s="96" t="s">
        <v>269</v>
      </c>
      <c r="M139" s="96" t="s">
        <v>572</v>
      </c>
      <c r="N139" s="96" t="s">
        <v>324</v>
      </c>
      <c r="O139" s="96" t="s">
        <v>646</v>
      </c>
      <c r="P139" s="96" t="s">
        <v>560</v>
      </c>
      <c r="Q139" s="96" t="s">
        <v>579</v>
      </c>
      <c r="R139" s="96" t="s">
        <v>571</v>
      </c>
      <c r="S139" s="96" t="s">
        <v>347</v>
      </c>
      <c r="T139" s="96" t="s">
        <v>533</v>
      </c>
      <c r="U139" s="96" t="s">
        <v>436</v>
      </c>
      <c r="V139" s="96" t="s">
        <v>381</v>
      </c>
      <c r="W139" s="96" t="s">
        <v>433</v>
      </c>
      <c r="X139" s="96" t="s">
        <v>324</v>
      </c>
      <c r="Y139" s="96" t="s">
        <v>286</v>
      </c>
      <c r="Z139" s="96" t="s">
        <v>284</v>
      </c>
      <c r="AA139" s="96" t="s">
        <v>514</v>
      </c>
      <c r="AB139" s="96" t="s">
        <v>311</v>
      </c>
      <c r="AC139" s="96" t="s">
        <v>354</v>
      </c>
      <c r="AD139" s="98" t="s">
        <v>429</v>
      </c>
    </row>
    <row r="140" spans="1:30" hidden="1">
      <c r="A140" s="2" t="s">
        <v>60</v>
      </c>
      <c r="B140" s="97" t="s">
        <v>534</v>
      </c>
      <c r="C140" s="97" t="s">
        <v>264</v>
      </c>
      <c r="D140" s="97" t="s">
        <v>498</v>
      </c>
      <c r="E140" s="97" t="s">
        <v>462</v>
      </c>
      <c r="F140" s="97" t="s">
        <v>437</v>
      </c>
      <c r="G140" s="97" t="s">
        <v>647</v>
      </c>
      <c r="H140" s="97" t="s">
        <v>331</v>
      </c>
      <c r="I140" s="97" t="s">
        <v>598</v>
      </c>
      <c r="J140" s="97" t="s">
        <v>579</v>
      </c>
      <c r="K140" s="97" t="s">
        <v>648</v>
      </c>
      <c r="L140" s="97" t="s">
        <v>158</v>
      </c>
      <c r="M140" s="97" t="s">
        <v>573</v>
      </c>
      <c r="N140" s="97" t="s">
        <v>436</v>
      </c>
      <c r="O140" s="97" t="s">
        <v>649</v>
      </c>
      <c r="P140" s="97" t="s">
        <v>609</v>
      </c>
      <c r="Q140" s="97" t="s">
        <v>614</v>
      </c>
      <c r="R140" s="97" t="s">
        <v>605</v>
      </c>
      <c r="S140" s="97" t="s">
        <v>533</v>
      </c>
      <c r="T140" s="97" t="s">
        <v>592</v>
      </c>
      <c r="U140" s="97" t="s">
        <v>79</v>
      </c>
      <c r="V140" s="97" t="s">
        <v>486</v>
      </c>
      <c r="W140" s="97" t="s">
        <v>345</v>
      </c>
      <c r="X140" s="97" t="s">
        <v>347</v>
      </c>
      <c r="Y140" s="97" t="s">
        <v>321</v>
      </c>
      <c r="Z140" s="97" t="s">
        <v>396</v>
      </c>
      <c r="AA140" s="97" t="s">
        <v>352</v>
      </c>
      <c r="AB140" s="97" t="s">
        <v>284</v>
      </c>
      <c r="AC140" s="97" t="s">
        <v>324</v>
      </c>
      <c r="AD140" s="99" t="s">
        <v>523</v>
      </c>
    </row>
    <row r="141" spans="1:30" hidden="1">
      <c r="A141" s="1" t="s">
        <v>85</v>
      </c>
      <c r="B141" s="96" t="s">
        <v>534</v>
      </c>
      <c r="C141" s="96" t="s">
        <v>264</v>
      </c>
      <c r="D141" s="96" t="s">
        <v>558</v>
      </c>
      <c r="E141" s="96" t="s">
        <v>602</v>
      </c>
      <c r="F141" s="96" t="s">
        <v>445</v>
      </c>
      <c r="G141" s="96" t="s">
        <v>505</v>
      </c>
      <c r="H141" s="96" t="s">
        <v>211</v>
      </c>
      <c r="I141" s="96" t="s">
        <v>438</v>
      </c>
      <c r="J141" s="96" t="s">
        <v>650</v>
      </c>
      <c r="K141" s="96" t="s">
        <v>651</v>
      </c>
      <c r="L141" s="96" t="s">
        <v>223</v>
      </c>
      <c r="M141" s="96" t="s">
        <v>285</v>
      </c>
      <c r="N141" s="96" t="s">
        <v>328</v>
      </c>
      <c r="O141" s="96" t="s">
        <v>400</v>
      </c>
      <c r="P141" s="96" t="s">
        <v>455</v>
      </c>
      <c r="Q141" s="96" t="s">
        <v>643</v>
      </c>
      <c r="R141" s="96" t="s">
        <v>538</v>
      </c>
      <c r="S141" s="96" t="s">
        <v>311</v>
      </c>
      <c r="T141" s="96" t="s">
        <v>280</v>
      </c>
      <c r="U141" s="96" t="s">
        <v>347</v>
      </c>
      <c r="V141" s="96" t="s">
        <v>258</v>
      </c>
      <c r="W141" s="96" t="s">
        <v>357</v>
      </c>
      <c r="X141" s="96" t="s">
        <v>311</v>
      </c>
      <c r="Y141" s="96" t="s">
        <v>158</v>
      </c>
      <c r="Z141" s="96" t="s">
        <v>320</v>
      </c>
      <c r="AA141" s="96" t="s">
        <v>345</v>
      </c>
      <c r="AB141" s="96" t="s">
        <v>376</v>
      </c>
      <c r="AC141" s="96" t="s">
        <v>376</v>
      </c>
      <c r="AD141" s="98" t="s">
        <v>280</v>
      </c>
    </row>
    <row r="142" spans="1:30" hidden="1">
      <c r="A142" s="2" t="s">
        <v>104</v>
      </c>
      <c r="B142" s="97" t="s">
        <v>534</v>
      </c>
      <c r="C142" s="97" t="s">
        <v>264</v>
      </c>
      <c r="D142" s="97" t="s">
        <v>429</v>
      </c>
      <c r="E142" s="97" t="s">
        <v>615</v>
      </c>
      <c r="F142" s="97" t="s">
        <v>498</v>
      </c>
      <c r="G142" s="97" t="s">
        <v>561</v>
      </c>
      <c r="H142" s="97" t="s">
        <v>179</v>
      </c>
      <c r="I142" s="97" t="s">
        <v>445</v>
      </c>
      <c r="J142" s="97" t="s">
        <v>652</v>
      </c>
      <c r="K142" s="97" t="s">
        <v>588</v>
      </c>
      <c r="L142" s="97" t="s">
        <v>269</v>
      </c>
      <c r="M142" s="97" t="s">
        <v>555</v>
      </c>
      <c r="N142" s="97" t="s">
        <v>414</v>
      </c>
      <c r="O142" s="97" t="s">
        <v>579</v>
      </c>
      <c r="P142" s="97" t="s">
        <v>633</v>
      </c>
      <c r="Q142" s="97" t="s">
        <v>650</v>
      </c>
      <c r="R142" s="97" t="s">
        <v>504</v>
      </c>
      <c r="S142" s="97" t="s">
        <v>336</v>
      </c>
      <c r="T142" s="97" t="s">
        <v>561</v>
      </c>
      <c r="U142" s="97" t="s">
        <v>347</v>
      </c>
      <c r="V142" s="97" t="s">
        <v>334</v>
      </c>
      <c r="W142" s="97" t="s">
        <v>399</v>
      </c>
      <c r="X142" s="97" t="s">
        <v>351</v>
      </c>
      <c r="Y142" s="97" t="s">
        <v>229</v>
      </c>
      <c r="Z142" s="97" t="s">
        <v>389</v>
      </c>
      <c r="AA142" s="97" t="s">
        <v>460</v>
      </c>
      <c r="AB142" s="97" t="s">
        <v>265</v>
      </c>
      <c r="AC142" s="97" t="s">
        <v>350</v>
      </c>
      <c r="AD142" s="99" t="s">
        <v>341</v>
      </c>
    </row>
    <row r="143" spans="1:30" hidden="1">
      <c r="A143" s="1" t="s">
        <v>60</v>
      </c>
      <c r="B143" s="96" t="s">
        <v>534</v>
      </c>
      <c r="C143" s="96" t="s">
        <v>273</v>
      </c>
      <c r="D143" s="96" t="s">
        <v>450</v>
      </c>
      <c r="E143" s="96" t="s">
        <v>653</v>
      </c>
      <c r="F143" s="96" t="s">
        <v>524</v>
      </c>
      <c r="G143" s="96" t="s">
        <v>562</v>
      </c>
      <c r="H143" s="96" t="s">
        <v>332</v>
      </c>
      <c r="I143" s="96" t="s">
        <v>447</v>
      </c>
      <c r="J143" s="96" t="s">
        <v>435</v>
      </c>
      <c r="K143" s="96" t="s">
        <v>654</v>
      </c>
      <c r="L143" s="96" t="s">
        <v>190</v>
      </c>
      <c r="M143" s="96" t="s">
        <v>342</v>
      </c>
      <c r="N143" s="96" t="s">
        <v>347</v>
      </c>
      <c r="O143" s="96" t="s">
        <v>187</v>
      </c>
      <c r="P143" s="96" t="s">
        <v>494</v>
      </c>
      <c r="Q143" s="96" t="s">
        <v>637</v>
      </c>
      <c r="R143" s="96" t="s">
        <v>575</v>
      </c>
      <c r="S143" s="96" t="s">
        <v>455</v>
      </c>
      <c r="T143" s="96" t="s">
        <v>555</v>
      </c>
      <c r="U143" s="96" t="s">
        <v>79</v>
      </c>
      <c r="V143" s="96" t="s">
        <v>498</v>
      </c>
      <c r="W143" s="96" t="s">
        <v>505</v>
      </c>
      <c r="X143" s="96" t="s">
        <v>360</v>
      </c>
      <c r="Y143" s="96" t="s">
        <v>231</v>
      </c>
      <c r="Z143" s="96" t="s">
        <v>364</v>
      </c>
      <c r="AA143" s="96" t="s">
        <v>434</v>
      </c>
      <c r="AB143" s="96" t="s">
        <v>301</v>
      </c>
      <c r="AC143" s="96" t="s">
        <v>326</v>
      </c>
      <c r="AD143" s="98" t="s">
        <v>460</v>
      </c>
    </row>
    <row r="144" spans="1:30" hidden="1">
      <c r="A144" s="2" t="s">
        <v>85</v>
      </c>
      <c r="B144" s="97" t="s">
        <v>534</v>
      </c>
      <c r="C144" s="97" t="s">
        <v>273</v>
      </c>
      <c r="D144" s="97" t="s">
        <v>524</v>
      </c>
      <c r="E144" s="97" t="s">
        <v>531</v>
      </c>
      <c r="F144" s="97" t="s">
        <v>622</v>
      </c>
      <c r="G144" s="97" t="s">
        <v>473</v>
      </c>
      <c r="H144" s="97" t="s">
        <v>251</v>
      </c>
      <c r="I144" s="97" t="s">
        <v>336</v>
      </c>
      <c r="J144" s="97" t="s">
        <v>331</v>
      </c>
      <c r="K144" s="97" t="s">
        <v>563</v>
      </c>
      <c r="L144" s="97" t="s">
        <v>243</v>
      </c>
      <c r="M144" s="97" t="s">
        <v>525</v>
      </c>
      <c r="N144" s="97" t="s">
        <v>339</v>
      </c>
      <c r="O144" s="97" t="s">
        <v>638</v>
      </c>
      <c r="P144" s="97" t="s">
        <v>460</v>
      </c>
      <c r="Q144" s="97" t="s">
        <v>655</v>
      </c>
      <c r="R144" s="97" t="s">
        <v>607</v>
      </c>
      <c r="S144" s="97" t="s">
        <v>297</v>
      </c>
      <c r="T144" s="97" t="s">
        <v>390</v>
      </c>
      <c r="U144" s="97" t="s">
        <v>280</v>
      </c>
      <c r="V144" s="97" t="s">
        <v>199</v>
      </c>
      <c r="W144" s="97" t="s">
        <v>334</v>
      </c>
      <c r="X144" s="97" t="s">
        <v>373</v>
      </c>
      <c r="Y144" s="97" t="s">
        <v>237</v>
      </c>
      <c r="Z144" s="97" t="s">
        <v>358</v>
      </c>
      <c r="AA144" s="97" t="s">
        <v>409</v>
      </c>
      <c r="AB144" s="97" t="s">
        <v>304</v>
      </c>
      <c r="AC144" s="97" t="s">
        <v>312</v>
      </c>
      <c r="AD144" s="99" t="s">
        <v>403</v>
      </c>
    </row>
    <row r="145" spans="1:30" hidden="1">
      <c r="A145" s="1" t="s">
        <v>104</v>
      </c>
      <c r="B145" s="96" t="s">
        <v>534</v>
      </c>
      <c r="C145" s="96" t="s">
        <v>273</v>
      </c>
      <c r="D145" s="96" t="s">
        <v>409</v>
      </c>
      <c r="E145" s="96" t="s">
        <v>519</v>
      </c>
      <c r="F145" s="96" t="s">
        <v>505</v>
      </c>
      <c r="G145" s="96" t="s">
        <v>526</v>
      </c>
      <c r="H145" s="96" t="s">
        <v>231</v>
      </c>
      <c r="I145" s="96" t="s">
        <v>365</v>
      </c>
      <c r="J145" s="96" t="s">
        <v>362</v>
      </c>
      <c r="K145" s="96" t="s">
        <v>656</v>
      </c>
      <c r="L145" s="96" t="s">
        <v>262</v>
      </c>
      <c r="M145" s="96" t="s">
        <v>619</v>
      </c>
      <c r="N145" s="96" t="s">
        <v>372</v>
      </c>
      <c r="O145" s="96" t="s">
        <v>657</v>
      </c>
      <c r="P145" s="96" t="s">
        <v>522</v>
      </c>
      <c r="Q145" s="96" t="s">
        <v>649</v>
      </c>
      <c r="R145" s="96" t="s">
        <v>562</v>
      </c>
      <c r="S145" s="96" t="s">
        <v>374</v>
      </c>
      <c r="T145" s="96" t="s">
        <v>564</v>
      </c>
      <c r="U145" s="96" t="s">
        <v>280</v>
      </c>
      <c r="V145" s="96" t="s">
        <v>372</v>
      </c>
      <c r="W145" s="96" t="s">
        <v>196</v>
      </c>
      <c r="X145" s="96" t="s">
        <v>396</v>
      </c>
      <c r="Y145" s="96" t="s">
        <v>249</v>
      </c>
      <c r="Z145" s="96" t="s">
        <v>377</v>
      </c>
      <c r="AA145" s="96" t="s">
        <v>473</v>
      </c>
      <c r="AB145" s="96" t="s">
        <v>331</v>
      </c>
      <c r="AC145" s="96" t="s">
        <v>289</v>
      </c>
      <c r="AD145" s="98" t="s">
        <v>408</v>
      </c>
    </row>
    <row r="146" spans="1:30" hidden="1">
      <c r="A146" s="2" t="s">
        <v>60</v>
      </c>
      <c r="B146" s="97" t="s">
        <v>658</v>
      </c>
      <c r="C146" s="97" t="s">
        <v>62</v>
      </c>
      <c r="D146" s="97" t="s">
        <v>473</v>
      </c>
      <c r="E146" s="97" t="s">
        <v>615</v>
      </c>
      <c r="F146" s="97" t="s">
        <v>456</v>
      </c>
      <c r="G146" s="97" t="s">
        <v>578</v>
      </c>
      <c r="H146" s="97" t="s">
        <v>291</v>
      </c>
      <c r="I146" s="97" t="s">
        <v>582</v>
      </c>
      <c r="J146" s="97" t="s">
        <v>241</v>
      </c>
      <c r="K146" s="97" t="s">
        <v>659</v>
      </c>
      <c r="L146" s="97" t="s">
        <v>207</v>
      </c>
      <c r="M146" s="97" t="s">
        <v>598</v>
      </c>
      <c r="N146" s="97" t="s">
        <v>479</v>
      </c>
      <c r="O146" s="97" t="s">
        <v>594</v>
      </c>
      <c r="P146" s="97" t="s">
        <v>352</v>
      </c>
      <c r="Q146" s="97" t="s">
        <v>649</v>
      </c>
      <c r="R146" s="97" t="s">
        <v>623</v>
      </c>
      <c r="S146" s="97" t="s">
        <v>504</v>
      </c>
      <c r="T146" s="97" t="s">
        <v>210</v>
      </c>
      <c r="U146" s="97" t="s">
        <v>79</v>
      </c>
      <c r="V146" s="97" t="s">
        <v>345</v>
      </c>
      <c r="W146" s="97" t="s">
        <v>454</v>
      </c>
      <c r="X146" s="97" t="s">
        <v>292</v>
      </c>
      <c r="Y146" s="97" t="s">
        <v>232</v>
      </c>
      <c r="Z146" s="97" t="s">
        <v>329</v>
      </c>
      <c r="AA146" s="97" t="s">
        <v>586</v>
      </c>
      <c r="AB146" s="97" t="s">
        <v>373</v>
      </c>
      <c r="AC146" s="97" t="s">
        <v>372</v>
      </c>
      <c r="AD146" s="99" t="s">
        <v>514</v>
      </c>
    </row>
    <row r="147" spans="1:30" hidden="1">
      <c r="A147" s="1" t="s">
        <v>85</v>
      </c>
      <c r="B147" s="96" t="s">
        <v>658</v>
      </c>
      <c r="C147" s="96" t="s">
        <v>62</v>
      </c>
      <c r="D147" s="96" t="s">
        <v>515</v>
      </c>
      <c r="E147" s="96" t="s">
        <v>216</v>
      </c>
      <c r="F147" s="96" t="s">
        <v>450</v>
      </c>
      <c r="G147" s="96" t="s">
        <v>473</v>
      </c>
      <c r="H147" s="96" t="s">
        <v>201</v>
      </c>
      <c r="I147" s="96" t="s">
        <v>538</v>
      </c>
      <c r="J147" s="96" t="s">
        <v>270</v>
      </c>
      <c r="K147" s="96" t="s">
        <v>640</v>
      </c>
      <c r="L147" s="96" t="s">
        <v>257</v>
      </c>
      <c r="M147" s="96" t="s">
        <v>660</v>
      </c>
      <c r="N147" s="96" t="s">
        <v>383</v>
      </c>
      <c r="O147" s="96" t="s">
        <v>661</v>
      </c>
      <c r="P147" s="96" t="s">
        <v>498</v>
      </c>
      <c r="Q147" s="96" t="s">
        <v>662</v>
      </c>
      <c r="R147" s="96" t="s">
        <v>558</v>
      </c>
      <c r="S147" s="96" t="s">
        <v>373</v>
      </c>
      <c r="T147" s="96" t="s">
        <v>479</v>
      </c>
      <c r="U147" s="96" t="s">
        <v>538</v>
      </c>
      <c r="V147" s="96" t="s">
        <v>179</v>
      </c>
      <c r="W147" s="96" t="s">
        <v>385</v>
      </c>
      <c r="X147" s="96" t="s">
        <v>265</v>
      </c>
      <c r="Y147" s="96" t="s">
        <v>286</v>
      </c>
      <c r="Z147" s="96" t="s">
        <v>291</v>
      </c>
      <c r="AA147" s="96" t="s">
        <v>514</v>
      </c>
      <c r="AB147" s="96" t="s">
        <v>323</v>
      </c>
      <c r="AC147" s="96" t="s">
        <v>311</v>
      </c>
      <c r="AD147" s="98" t="s">
        <v>510</v>
      </c>
    </row>
    <row r="148" spans="1:30" hidden="1">
      <c r="A148" s="2" t="s">
        <v>104</v>
      </c>
      <c r="B148" s="97" t="s">
        <v>658</v>
      </c>
      <c r="C148" s="97" t="s">
        <v>62</v>
      </c>
      <c r="D148" s="97" t="s">
        <v>460</v>
      </c>
      <c r="E148" s="97" t="s">
        <v>531</v>
      </c>
      <c r="F148" s="97" t="s">
        <v>515</v>
      </c>
      <c r="G148" s="97" t="s">
        <v>564</v>
      </c>
      <c r="H148" s="97" t="s">
        <v>232</v>
      </c>
      <c r="I148" s="97" t="s">
        <v>415</v>
      </c>
      <c r="J148" s="97" t="s">
        <v>298</v>
      </c>
      <c r="K148" s="97" t="s">
        <v>663</v>
      </c>
      <c r="L148" s="97" t="s">
        <v>223</v>
      </c>
      <c r="M148" s="97" t="s">
        <v>639</v>
      </c>
      <c r="N148" s="97" t="s">
        <v>372</v>
      </c>
      <c r="O148" s="97" t="s">
        <v>597</v>
      </c>
      <c r="P148" s="97" t="s">
        <v>473</v>
      </c>
      <c r="Q148" s="97" t="s">
        <v>664</v>
      </c>
      <c r="R148" s="97" t="s">
        <v>609</v>
      </c>
      <c r="S148" s="97" t="s">
        <v>558</v>
      </c>
      <c r="T148" s="97" t="s">
        <v>447</v>
      </c>
      <c r="U148" s="97" t="s">
        <v>538</v>
      </c>
      <c r="V148" s="97" t="s">
        <v>420</v>
      </c>
      <c r="W148" s="97" t="s">
        <v>417</v>
      </c>
      <c r="X148" s="97" t="s">
        <v>355</v>
      </c>
      <c r="Y148" s="97" t="s">
        <v>182</v>
      </c>
      <c r="Z148" s="97" t="s">
        <v>377</v>
      </c>
      <c r="AA148" s="97" t="s">
        <v>465</v>
      </c>
      <c r="AB148" s="97" t="s">
        <v>320</v>
      </c>
      <c r="AC148" s="97" t="s">
        <v>369</v>
      </c>
      <c r="AD148" s="99" t="s">
        <v>486</v>
      </c>
    </row>
    <row r="149" spans="1:30" hidden="1">
      <c r="A149" s="1" t="s">
        <v>60</v>
      </c>
      <c r="B149" s="96" t="s">
        <v>658</v>
      </c>
      <c r="C149" s="96" t="s">
        <v>116</v>
      </c>
      <c r="D149" s="96" t="s">
        <v>465</v>
      </c>
      <c r="E149" s="96" t="s">
        <v>581</v>
      </c>
      <c r="F149" s="96" t="s">
        <v>336</v>
      </c>
      <c r="G149" s="96" t="s">
        <v>593</v>
      </c>
      <c r="H149" s="96" t="s">
        <v>311</v>
      </c>
      <c r="I149" s="96" t="s">
        <v>601</v>
      </c>
      <c r="J149" s="96" t="s">
        <v>232</v>
      </c>
      <c r="K149" s="96" t="s">
        <v>620</v>
      </c>
      <c r="L149" s="96" t="s">
        <v>258</v>
      </c>
      <c r="M149" s="96" t="s">
        <v>582</v>
      </c>
      <c r="N149" s="96" t="s">
        <v>417</v>
      </c>
      <c r="O149" s="96" t="s">
        <v>665</v>
      </c>
      <c r="P149" s="96" t="s">
        <v>523</v>
      </c>
      <c r="Q149" s="96" t="s">
        <v>666</v>
      </c>
      <c r="R149" s="96" t="s">
        <v>638</v>
      </c>
      <c r="S149" s="96" t="s">
        <v>504</v>
      </c>
      <c r="T149" s="96" t="s">
        <v>619</v>
      </c>
      <c r="U149" s="96" t="s">
        <v>79</v>
      </c>
      <c r="V149" s="96" t="s">
        <v>454</v>
      </c>
      <c r="W149" s="96" t="s">
        <v>523</v>
      </c>
      <c r="X149" s="96" t="s">
        <v>442</v>
      </c>
      <c r="Y149" s="96" t="s">
        <v>337</v>
      </c>
      <c r="Z149" s="96" t="s">
        <v>333</v>
      </c>
      <c r="AA149" s="96" t="s">
        <v>622</v>
      </c>
      <c r="AB149" s="96" t="s">
        <v>383</v>
      </c>
      <c r="AC149" s="96" t="s">
        <v>329</v>
      </c>
      <c r="AD149" s="98" t="s">
        <v>450</v>
      </c>
    </row>
    <row r="150" spans="1:30" hidden="1">
      <c r="A150" s="2" t="s">
        <v>85</v>
      </c>
      <c r="B150" s="97" t="s">
        <v>658</v>
      </c>
      <c r="C150" s="97" t="s">
        <v>116</v>
      </c>
      <c r="D150" s="97" t="s">
        <v>460</v>
      </c>
      <c r="E150" s="97" t="s">
        <v>612</v>
      </c>
      <c r="F150" s="97" t="s">
        <v>336</v>
      </c>
      <c r="G150" s="97" t="s">
        <v>583</v>
      </c>
      <c r="H150" s="97" t="s">
        <v>214</v>
      </c>
      <c r="I150" s="97" t="s">
        <v>429</v>
      </c>
      <c r="J150" s="97" t="s">
        <v>255</v>
      </c>
      <c r="K150" s="97" t="s">
        <v>649</v>
      </c>
      <c r="L150" s="97" t="s">
        <v>337</v>
      </c>
      <c r="M150" s="97" t="s">
        <v>484</v>
      </c>
      <c r="N150" s="97" t="s">
        <v>354</v>
      </c>
      <c r="O150" s="97" t="s">
        <v>652</v>
      </c>
      <c r="P150" s="97" t="s">
        <v>345</v>
      </c>
      <c r="Q150" s="97" t="s">
        <v>667</v>
      </c>
      <c r="R150" s="97" t="s">
        <v>451</v>
      </c>
      <c r="S150" s="97" t="s">
        <v>261</v>
      </c>
      <c r="T150" s="97" t="s">
        <v>336</v>
      </c>
      <c r="U150" s="97" t="s">
        <v>451</v>
      </c>
      <c r="V150" s="97" t="s">
        <v>200</v>
      </c>
      <c r="W150" s="97" t="s">
        <v>362</v>
      </c>
      <c r="X150" s="97" t="s">
        <v>268</v>
      </c>
      <c r="Y150" s="97" t="s">
        <v>243</v>
      </c>
      <c r="Z150" s="97" t="s">
        <v>297</v>
      </c>
      <c r="AA150" s="97" t="s">
        <v>514</v>
      </c>
      <c r="AB150" s="97" t="s">
        <v>320</v>
      </c>
      <c r="AC150" s="97" t="s">
        <v>343</v>
      </c>
      <c r="AD150" s="99" t="s">
        <v>418</v>
      </c>
    </row>
    <row r="151" spans="1:30" hidden="1">
      <c r="A151" s="1" t="s">
        <v>104</v>
      </c>
      <c r="B151" s="96" t="s">
        <v>658</v>
      </c>
      <c r="C151" s="96" t="s">
        <v>116</v>
      </c>
      <c r="D151" s="96" t="s">
        <v>473</v>
      </c>
      <c r="E151" s="96" t="s">
        <v>617</v>
      </c>
      <c r="F151" s="96" t="s">
        <v>336</v>
      </c>
      <c r="G151" s="96" t="s">
        <v>504</v>
      </c>
      <c r="H151" s="96" t="s">
        <v>200</v>
      </c>
      <c r="I151" s="96" t="s">
        <v>506</v>
      </c>
      <c r="J151" s="96" t="s">
        <v>337</v>
      </c>
      <c r="K151" s="96" t="s">
        <v>668</v>
      </c>
      <c r="L151" s="96" t="s">
        <v>257</v>
      </c>
      <c r="M151" s="96" t="s">
        <v>601</v>
      </c>
      <c r="N151" s="96" t="s">
        <v>396</v>
      </c>
      <c r="O151" s="96" t="s">
        <v>669</v>
      </c>
      <c r="P151" s="96" t="s">
        <v>415</v>
      </c>
      <c r="Q151" s="96" t="s">
        <v>665</v>
      </c>
      <c r="R151" s="96" t="s">
        <v>573</v>
      </c>
      <c r="S151" s="96" t="s">
        <v>486</v>
      </c>
      <c r="T151" s="96" t="s">
        <v>539</v>
      </c>
      <c r="U151" s="96" t="s">
        <v>451</v>
      </c>
      <c r="V151" s="96" t="s">
        <v>453</v>
      </c>
      <c r="W151" s="96" t="s">
        <v>360</v>
      </c>
      <c r="X151" s="96" t="s">
        <v>413</v>
      </c>
      <c r="Y151" s="96" t="s">
        <v>263</v>
      </c>
      <c r="Z151" s="96" t="s">
        <v>386</v>
      </c>
      <c r="AA151" s="96" t="s">
        <v>552</v>
      </c>
      <c r="AB151" s="96" t="s">
        <v>265</v>
      </c>
      <c r="AC151" s="96" t="s">
        <v>363</v>
      </c>
      <c r="AD151" s="98" t="s">
        <v>437</v>
      </c>
    </row>
    <row r="152" spans="1:30" hidden="1">
      <c r="A152" s="2" t="s">
        <v>60</v>
      </c>
      <c r="B152" s="97" t="s">
        <v>658</v>
      </c>
      <c r="C152" s="97" t="s">
        <v>138</v>
      </c>
      <c r="D152" s="97" t="s">
        <v>523</v>
      </c>
      <c r="E152" s="97" t="s">
        <v>617</v>
      </c>
      <c r="F152" s="97" t="s">
        <v>390</v>
      </c>
      <c r="G152" s="97" t="s">
        <v>593</v>
      </c>
      <c r="H152" s="97" t="s">
        <v>332</v>
      </c>
      <c r="I152" s="97" t="s">
        <v>555</v>
      </c>
      <c r="J152" s="97" t="s">
        <v>338</v>
      </c>
      <c r="K152" s="97" t="s">
        <v>670</v>
      </c>
      <c r="L152" s="97" t="s">
        <v>126</v>
      </c>
      <c r="M152" s="97" t="s">
        <v>447</v>
      </c>
      <c r="N152" s="97" t="s">
        <v>374</v>
      </c>
      <c r="O152" s="97" t="s">
        <v>285</v>
      </c>
      <c r="P152" s="97" t="s">
        <v>552</v>
      </c>
      <c r="Q152" s="97" t="s">
        <v>608</v>
      </c>
      <c r="R152" s="97" t="s">
        <v>661</v>
      </c>
      <c r="S152" s="97" t="s">
        <v>647</v>
      </c>
      <c r="T152" s="97" t="s">
        <v>466</v>
      </c>
      <c r="U152" s="97" t="s">
        <v>79</v>
      </c>
      <c r="V152" s="97" t="s">
        <v>434</v>
      </c>
      <c r="W152" s="97" t="s">
        <v>445</v>
      </c>
      <c r="X152" s="97" t="s">
        <v>437</v>
      </c>
      <c r="Y152" s="97" t="s">
        <v>241</v>
      </c>
      <c r="Z152" s="97" t="s">
        <v>344</v>
      </c>
      <c r="AA152" s="97" t="s">
        <v>455</v>
      </c>
      <c r="AB152" s="97" t="s">
        <v>349</v>
      </c>
      <c r="AC152" s="97" t="s">
        <v>413</v>
      </c>
      <c r="AD152" s="99" t="s">
        <v>460</v>
      </c>
    </row>
    <row r="153" spans="1:30" hidden="1">
      <c r="A153" s="1" t="s">
        <v>85</v>
      </c>
      <c r="B153" s="96" t="s">
        <v>658</v>
      </c>
      <c r="C153" s="96" t="s">
        <v>138</v>
      </c>
      <c r="D153" s="96" t="s">
        <v>365</v>
      </c>
      <c r="E153" s="96" t="s">
        <v>671</v>
      </c>
      <c r="F153" s="96" t="s">
        <v>433</v>
      </c>
      <c r="G153" s="96" t="s">
        <v>622</v>
      </c>
      <c r="H153" s="96" t="s">
        <v>201</v>
      </c>
      <c r="I153" s="96" t="s">
        <v>573</v>
      </c>
      <c r="J153" s="96" t="s">
        <v>297</v>
      </c>
      <c r="K153" s="96" t="s">
        <v>504</v>
      </c>
      <c r="L153" s="96" t="s">
        <v>325</v>
      </c>
      <c r="M153" s="96" t="s">
        <v>448</v>
      </c>
      <c r="N153" s="96" t="s">
        <v>406</v>
      </c>
      <c r="O153" s="96" t="s">
        <v>637</v>
      </c>
      <c r="P153" s="96" t="s">
        <v>450</v>
      </c>
      <c r="Q153" s="96" t="s">
        <v>672</v>
      </c>
      <c r="R153" s="96" t="s">
        <v>438</v>
      </c>
      <c r="S153" s="96" t="s">
        <v>359</v>
      </c>
      <c r="T153" s="96" t="s">
        <v>538</v>
      </c>
      <c r="U153" s="96" t="s">
        <v>370</v>
      </c>
      <c r="V153" s="96" t="s">
        <v>250</v>
      </c>
      <c r="W153" s="96" t="s">
        <v>393</v>
      </c>
      <c r="X153" s="96" t="s">
        <v>339</v>
      </c>
      <c r="Y153" s="96" t="s">
        <v>223</v>
      </c>
      <c r="Z153" s="96" t="s">
        <v>343</v>
      </c>
      <c r="AA153" s="96" t="s">
        <v>460</v>
      </c>
      <c r="AB153" s="96" t="s">
        <v>320</v>
      </c>
      <c r="AC153" s="96" t="s">
        <v>265</v>
      </c>
      <c r="AD153" s="98" t="s">
        <v>436</v>
      </c>
    </row>
    <row r="154" spans="1:30" hidden="1">
      <c r="A154" s="2" t="s">
        <v>104</v>
      </c>
      <c r="B154" s="97" t="s">
        <v>658</v>
      </c>
      <c r="C154" s="97" t="s">
        <v>138</v>
      </c>
      <c r="D154" s="97" t="s">
        <v>465</v>
      </c>
      <c r="E154" s="97" t="s">
        <v>673</v>
      </c>
      <c r="F154" s="97" t="s">
        <v>399</v>
      </c>
      <c r="G154" s="97" t="s">
        <v>562</v>
      </c>
      <c r="H154" s="97" t="s">
        <v>295</v>
      </c>
      <c r="I154" s="97" t="s">
        <v>581</v>
      </c>
      <c r="J154" s="97" t="s">
        <v>279</v>
      </c>
      <c r="K154" s="97" t="s">
        <v>594</v>
      </c>
      <c r="L154" s="97" t="s">
        <v>179</v>
      </c>
      <c r="M154" s="97" t="s">
        <v>477</v>
      </c>
      <c r="N154" s="97" t="s">
        <v>430</v>
      </c>
      <c r="O154" s="97" t="s">
        <v>484</v>
      </c>
      <c r="P154" s="97" t="s">
        <v>473</v>
      </c>
      <c r="Q154" s="97" t="s">
        <v>474</v>
      </c>
      <c r="R154" s="97" t="s">
        <v>653</v>
      </c>
      <c r="S154" s="97" t="s">
        <v>437</v>
      </c>
      <c r="T154" s="97" t="s">
        <v>550</v>
      </c>
      <c r="U154" s="97" t="s">
        <v>370</v>
      </c>
      <c r="V154" s="97" t="s">
        <v>347</v>
      </c>
      <c r="W154" s="97" t="s">
        <v>442</v>
      </c>
      <c r="X154" s="97" t="s">
        <v>510</v>
      </c>
      <c r="Y154" s="97" t="s">
        <v>322</v>
      </c>
      <c r="Z154" s="97" t="s">
        <v>334</v>
      </c>
      <c r="AA154" s="97" t="s">
        <v>467</v>
      </c>
      <c r="AB154" s="97" t="s">
        <v>265</v>
      </c>
      <c r="AC154" s="97" t="s">
        <v>385</v>
      </c>
      <c r="AD154" s="99" t="s">
        <v>427</v>
      </c>
    </row>
    <row r="155" spans="1:30" hidden="1">
      <c r="A155" s="1" t="s">
        <v>60</v>
      </c>
      <c r="B155" s="96" t="s">
        <v>658</v>
      </c>
      <c r="C155" s="96" t="s">
        <v>154</v>
      </c>
      <c r="D155" s="96" t="s">
        <v>454</v>
      </c>
      <c r="E155" s="96" t="s">
        <v>601</v>
      </c>
      <c r="F155" s="96" t="s">
        <v>355</v>
      </c>
      <c r="G155" s="96" t="s">
        <v>589</v>
      </c>
      <c r="H155" s="96" t="s">
        <v>376</v>
      </c>
      <c r="I155" s="96" t="s">
        <v>579</v>
      </c>
      <c r="J155" s="96" t="s">
        <v>313</v>
      </c>
      <c r="K155" s="96" t="s">
        <v>674</v>
      </c>
      <c r="L155" s="96" t="s">
        <v>263</v>
      </c>
      <c r="M155" s="96" t="s">
        <v>445</v>
      </c>
      <c r="N155" s="96" t="s">
        <v>607</v>
      </c>
      <c r="O155" s="96" t="s">
        <v>525</v>
      </c>
      <c r="P155" s="96" t="s">
        <v>583</v>
      </c>
      <c r="Q155" s="96" t="s">
        <v>665</v>
      </c>
      <c r="R155" s="96" t="s">
        <v>637</v>
      </c>
      <c r="S155" s="96" t="s">
        <v>573</v>
      </c>
      <c r="T155" s="96" t="s">
        <v>661</v>
      </c>
      <c r="U155" s="96" t="s">
        <v>79</v>
      </c>
      <c r="V155" s="96" t="s">
        <v>561</v>
      </c>
      <c r="W155" s="96" t="s">
        <v>469</v>
      </c>
      <c r="X155" s="96" t="s">
        <v>490</v>
      </c>
      <c r="Y155" s="96" t="s">
        <v>200</v>
      </c>
      <c r="Z155" s="96" t="s">
        <v>344</v>
      </c>
      <c r="AA155" s="96" t="s">
        <v>632</v>
      </c>
      <c r="AB155" s="96" t="s">
        <v>172</v>
      </c>
      <c r="AC155" s="96" t="s">
        <v>435</v>
      </c>
      <c r="AD155" s="98" t="s">
        <v>505</v>
      </c>
    </row>
    <row r="156" spans="1:30" hidden="1">
      <c r="A156" s="2" t="s">
        <v>85</v>
      </c>
      <c r="B156" s="97" t="s">
        <v>658</v>
      </c>
      <c r="C156" s="97" t="s">
        <v>154</v>
      </c>
      <c r="D156" s="97" t="s">
        <v>365</v>
      </c>
      <c r="E156" s="97" t="s">
        <v>565</v>
      </c>
      <c r="F156" s="97" t="s">
        <v>302</v>
      </c>
      <c r="G156" s="97" t="s">
        <v>562</v>
      </c>
      <c r="H156" s="97" t="s">
        <v>251</v>
      </c>
      <c r="I156" s="97" t="s">
        <v>589</v>
      </c>
      <c r="J156" s="97" t="s">
        <v>355</v>
      </c>
      <c r="K156" s="97" t="s">
        <v>467</v>
      </c>
      <c r="L156" s="97" t="s">
        <v>250</v>
      </c>
      <c r="M156" s="97" t="s">
        <v>675</v>
      </c>
      <c r="N156" s="97" t="s">
        <v>350</v>
      </c>
      <c r="O156" s="97" t="s">
        <v>448</v>
      </c>
      <c r="P156" s="97" t="s">
        <v>552</v>
      </c>
      <c r="Q156" s="97" t="s">
        <v>670</v>
      </c>
      <c r="R156" s="97" t="s">
        <v>341</v>
      </c>
      <c r="S156" s="97" t="s">
        <v>368</v>
      </c>
      <c r="T156" s="97" t="s">
        <v>607</v>
      </c>
      <c r="U156" s="97" t="s">
        <v>468</v>
      </c>
      <c r="V156" s="97" t="s">
        <v>312</v>
      </c>
      <c r="W156" s="97" t="s">
        <v>426</v>
      </c>
      <c r="X156" s="97" t="s">
        <v>354</v>
      </c>
      <c r="Y156" s="97" t="s">
        <v>214</v>
      </c>
      <c r="Z156" s="97" t="s">
        <v>265</v>
      </c>
      <c r="AA156" s="97" t="s">
        <v>523</v>
      </c>
      <c r="AB156" s="97" t="s">
        <v>297</v>
      </c>
      <c r="AC156" s="97" t="s">
        <v>261</v>
      </c>
      <c r="AD156" s="99" t="s">
        <v>347</v>
      </c>
    </row>
    <row r="157" spans="1:30" hidden="1">
      <c r="A157" s="1" t="s">
        <v>104</v>
      </c>
      <c r="B157" s="96" t="s">
        <v>658</v>
      </c>
      <c r="C157" s="96" t="s">
        <v>154</v>
      </c>
      <c r="D157" s="96" t="s">
        <v>415</v>
      </c>
      <c r="E157" s="96" t="s">
        <v>671</v>
      </c>
      <c r="F157" s="96" t="s">
        <v>324</v>
      </c>
      <c r="G157" s="96" t="s">
        <v>593</v>
      </c>
      <c r="H157" s="96" t="s">
        <v>274</v>
      </c>
      <c r="I157" s="96" t="s">
        <v>605</v>
      </c>
      <c r="J157" s="96" t="s">
        <v>354</v>
      </c>
      <c r="K157" s="96" t="s">
        <v>638</v>
      </c>
      <c r="L157" s="96" t="s">
        <v>327</v>
      </c>
      <c r="M157" s="96" t="s">
        <v>568</v>
      </c>
      <c r="N157" s="96" t="s">
        <v>413</v>
      </c>
      <c r="O157" s="96" t="s">
        <v>608</v>
      </c>
      <c r="P157" s="96" t="s">
        <v>583</v>
      </c>
      <c r="Q157" s="96" t="s">
        <v>285</v>
      </c>
      <c r="R157" s="96" t="s">
        <v>606</v>
      </c>
      <c r="S157" s="96" t="s">
        <v>370</v>
      </c>
      <c r="T157" s="96" t="s">
        <v>560</v>
      </c>
      <c r="U157" s="96" t="s">
        <v>468</v>
      </c>
      <c r="V157" s="96" t="s">
        <v>374</v>
      </c>
      <c r="W157" s="96" t="s">
        <v>408</v>
      </c>
      <c r="X157" s="96" t="s">
        <v>424</v>
      </c>
      <c r="Y157" s="96" t="s">
        <v>226</v>
      </c>
      <c r="Z157" s="96" t="s">
        <v>385</v>
      </c>
      <c r="AA157" s="96" t="s">
        <v>533</v>
      </c>
      <c r="AB157" s="96" t="s">
        <v>339</v>
      </c>
      <c r="AC157" s="96" t="s">
        <v>385</v>
      </c>
      <c r="AD157" s="98" t="s">
        <v>370</v>
      </c>
    </row>
    <row r="158" spans="1:30" hidden="1">
      <c r="A158" s="2" t="s">
        <v>60</v>
      </c>
      <c r="B158" s="97" t="s">
        <v>658</v>
      </c>
      <c r="C158" s="97" t="s">
        <v>167</v>
      </c>
      <c r="D158" s="97" t="s">
        <v>473</v>
      </c>
      <c r="E158" s="97" t="s">
        <v>400</v>
      </c>
      <c r="F158" s="97" t="s">
        <v>420</v>
      </c>
      <c r="G158" s="97" t="s">
        <v>531</v>
      </c>
      <c r="H158" s="97" t="s">
        <v>250</v>
      </c>
      <c r="I158" s="97" t="s">
        <v>619</v>
      </c>
      <c r="J158" s="97" t="s">
        <v>350</v>
      </c>
      <c r="K158" s="97" t="s">
        <v>579</v>
      </c>
      <c r="L158" s="97" t="s">
        <v>231</v>
      </c>
      <c r="M158" s="97" t="s">
        <v>522</v>
      </c>
      <c r="N158" s="97" t="s">
        <v>486</v>
      </c>
      <c r="O158" s="97" t="s">
        <v>676</v>
      </c>
      <c r="P158" s="97" t="s">
        <v>467</v>
      </c>
      <c r="Q158" s="97" t="s">
        <v>525</v>
      </c>
      <c r="R158" s="97" t="s">
        <v>677</v>
      </c>
      <c r="S158" s="97" t="s">
        <v>653</v>
      </c>
      <c r="T158" s="97" t="s">
        <v>579</v>
      </c>
      <c r="U158" s="97" t="s">
        <v>79</v>
      </c>
      <c r="V158" s="97" t="s">
        <v>561</v>
      </c>
      <c r="W158" s="97" t="s">
        <v>622</v>
      </c>
      <c r="X158" s="97" t="s">
        <v>429</v>
      </c>
      <c r="Y158" s="97" t="s">
        <v>298</v>
      </c>
      <c r="Z158" s="97" t="s">
        <v>417</v>
      </c>
      <c r="AA158" s="97" t="s">
        <v>562</v>
      </c>
      <c r="AB158" s="97" t="s">
        <v>172</v>
      </c>
      <c r="AC158" s="97" t="s">
        <v>453</v>
      </c>
      <c r="AD158" s="99" t="s">
        <v>465</v>
      </c>
    </row>
    <row r="159" spans="1:30" hidden="1">
      <c r="A159" s="1" t="s">
        <v>85</v>
      </c>
      <c r="B159" s="96" t="s">
        <v>658</v>
      </c>
      <c r="C159" s="96" t="s">
        <v>167</v>
      </c>
      <c r="D159" s="96" t="s">
        <v>450</v>
      </c>
      <c r="E159" s="96" t="s">
        <v>540</v>
      </c>
      <c r="F159" s="96" t="s">
        <v>393</v>
      </c>
      <c r="G159" s="96" t="s">
        <v>573</v>
      </c>
      <c r="H159" s="96" t="s">
        <v>158</v>
      </c>
      <c r="I159" s="96" t="s">
        <v>455</v>
      </c>
      <c r="J159" s="96" t="s">
        <v>196</v>
      </c>
      <c r="K159" s="96" t="s">
        <v>464</v>
      </c>
      <c r="L159" s="96" t="s">
        <v>317</v>
      </c>
      <c r="M159" s="96" t="s">
        <v>605</v>
      </c>
      <c r="N159" s="96" t="s">
        <v>350</v>
      </c>
      <c r="O159" s="96" t="s">
        <v>613</v>
      </c>
      <c r="P159" s="96" t="s">
        <v>523</v>
      </c>
      <c r="Q159" s="96" t="s">
        <v>678</v>
      </c>
      <c r="R159" s="96" t="s">
        <v>464</v>
      </c>
      <c r="S159" s="96" t="s">
        <v>383</v>
      </c>
      <c r="T159" s="96" t="s">
        <v>558</v>
      </c>
      <c r="U159" s="96" t="s">
        <v>345</v>
      </c>
      <c r="V159" s="96" t="s">
        <v>183</v>
      </c>
      <c r="W159" s="96" t="s">
        <v>421</v>
      </c>
      <c r="X159" s="96" t="s">
        <v>406</v>
      </c>
      <c r="Y159" s="96" t="s">
        <v>214</v>
      </c>
      <c r="Z159" s="96" t="s">
        <v>359</v>
      </c>
      <c r="AA159" s="96" t="s">
        <v>467</v>
      </c>
      <c r="AB159" s="96" t="s">
        <v>291</v>
      </c>
      <c r="AC159" s="96" t="s">
        <v>265</v>
      </c>
      <c r="AD159" s="98" t="s">
        <v>336</v>
      </c>
    </row>
    <row r="160" spans="1:30" hidden="1">
      <c r="A160" s="2" t="s">
        <v>104</v>
      </c>
      <c r="B160" s="97" t="s">
        <v>658</v>
      </c>
      <c r="C160" s="97" t="s">
        <v>167</v>
      </c>
      <c r="D160" s="97" t="s">
        <v>505</v>
      </c>
      <c r="E160" s="97" t="s">
        <v>661</v>
      </c>
      <c r="F160" s="97" t="s">
        <v>326</v>
      </c>
      <c r="G160" s="97" t="s">
        <v>589</v>
      </c>
      <c r="H160" s="97" t="s">
        <v>245</v>
      </c>
      <c r="I160" s="97" t="s">
        <v>477</v>
      </c>
      <c r="J160" s="97" t="s">
        <v>393</v>
      </c>
      <c r="K160" s="97" t="s">
        <v>581</v>
      </c>
      <c r="L160" s="97" t="s">
        <v>298</v>
      </c>
      <c r="M160" s="97" t="s">
        <v>582</v>
      </c>
      <c r="N160" s="97" t="s">
        <v>403</v>
      </c>
      <c r="O160" s="97" t="s">
        <v>674</v>
      </c>
      <c r="P160" s="97" t="s">
        <v>352</v>
      </c>
      <c r="Q160" s="97" t="s">
        <v>679</v>
      </c>
      <c r="R160" s="97" t="s">
        <v>531</v>
      </c>
      <c r="S160" s="97" t="s">
        <v>429</v>
      </c>
      <c r="T160" s="97" t="s">
        <v>593</v>
      </c>
      <c r="U160" s="97" t="s">
        <v>345</v>
      </c>
      <c r="V160" s="97" t="s">
        <v>417</v>
      </c>
      <c r="W160" s="97" t="s">
        <v>427</v>
      </c>
      <c r="X160" s="97" t="s">
        <v>433</v>
      </c>
      <c r="Y160" s="97" t="s">
        <v>283</v>
      </c>
      <c r="Z160" s="97" t="s">
        <v>397</v>
      </c>
      <c r="AA160" s="97" t="s">
        <v>576</v>
      </c>
      <c r="AB160" s="97" t="s">
        <v>368</v>
      </c>
      <c r="AC160" s="97" t="s">
        <v>362</v>
      </c>
      <c r="AD160" s="99" t="s">
        <v>429</v>
      </c>
    </row>
    <row r="161" spans="1:30" hidden="1">
      <c r="A161" s="1" t="s">
        <v>60</v>
      </c>
      <c r="B161" s="96" t="s">
        <v>658</v>
      </c>
      <c r="C161" s="96" t="s">
        <v>177</v>
      </c>
      <c r="D161" s="96" t="s">
        <v>583</v>
      </c>
      <c r="E161" s="96" t="s">
        <v>666</v>
      </c>
      <c r="F161" s="96" t="s">
        <v>412</v>
      </c>
      <c r="G161" s="96" t="s">
        <v>530</v>
      </c>
      <c r="H161" s="96" t="s">
        <v>323</v>
      </c>
      <c r="I161" s="96" t="s">
        <v>638</v>
      </c>
      <c r="J161" s="96" t="s">
        <v>390</v>
      </c>
      <c r="K161" s="96" t="s">
        <v>619</v>
      </c>
      <c r="L161" s="96" t="s">
        <v>244</v>
      </c>
      <c r="M161" s="96" t="s">
        <v>583</v>
      </c>
      <c r="N161" s="96" t="s">
        <v>408</v>
      </c>
      <c r="O161" s="96" t="s">
        <v>680</v>
      </c>
      <c r="P161" s="96" t="s">
        <v>622</v>
      </c>
      <c r="Q161" s="96" t="s">
        <v>676</v>
      </c>
      <c r="R161" s="96" t="s">
        <v>649</v>
      </c>
      <c r="S161" s="96" t="s">
        <v>589</v>
      </c>
      <c r="T161" s="96" t="s">
        <v>657</v>
      </c>
      <c r="U161" s="96" t="s">
        <v>79</v>
      </c>
      <c r="V161" s="96" t="s">
        <v>576</v>
      </c>
      <c r="W161" s="96" t="s">
        <v>455</v>
      </c>
      <c r="X161" s="96" t="s">
        <v>439</v>
      </c>
      <c r="Y161" s="96" t="s">
        <v>298</v>
      </c>
      <c r="Z161" s="96" t="s">
        <v>374</v>
      </c>
      <c r="AA161" s="96" t="s">
        <v>598</v>
      </c>
      <c r="AB161" s="96" t="s">
        <v>296</v>
      </c>
      <c r="AC161" s="96" t="s">
        <v>424</v>
      </c>
      <c r="AD161" s="98" t="s">
        <v>551</v>
      </c>
    </row>
    <row r="162" spans="1:30" hidden="1">
      <c r="A162" s="2" t="s">
        <v>85</v>
      </c>
      <c r="B162" s="97" t="s">
        <v>658</v>
      </c>
      <c r="C162" s="97" t="s">
        <v>177</v>
      </c>
      <c r="D162" s="97" t="s">
        <v>505</v>
      </c>
      <c r="E162" s="97" t="s">
        <v>681</v>
      </c>
      <c r="F162" s="97" t="s">
        <v>344</v>
      </c>
      <c r="G162" s="97" t="s">
        <v>653</v>
      </c>
      <c r="H162" s="97" t="s">
        <v>251</v>
      </c>
      <c r="I162" s="97" t="s">
        <v>593</v>
      </c>
      <c r="J162" s="97" t="s">
        <v>587</v>
      </c>
      <c r="K162" s="97" t="s">
        <v>418</v>
      </c>
      <c r="L162" s="97" t="s">
        <v>323</v>
      </c>
      <c r="M162" s="97" t="s">
        <v>617</v>
      </c>
      <c r="N162" s="97" t="s">
        <v>377</v>
      </c>
      <c r="O162" s="97" t="s">
        <v>649</v>
      </c>
      <c r="P162" s="97" t="s">
        <v>632</v>
      </c>
      <c r="Q162" s="97" t="s">
        <v>682</v>
      </c>
      <c r="R162" s="97" t="s">
        <v>464</v>
      </c>
      <c r="S162" s="97" t="s">
        <v>383</v>
      </c>
      <c r="T162" s="97" t="s">
        <v>558</v>
      </c>
      <c r="U162" s="97" t="s">
        <v>429</v>
      </c>
      <c r="V162" s="97" t="s">
        <v>294</v>
      </c>
      <c r="W162" s="97" t="s">
        <v>420</v>
      </c>
      <c r="X162" s="97" t="s">
        <v>350</v>
      </c>
      <c r="Y162" s="97" t="s">
        <v>144</v>
      </c>
      <c r="Z162" s="97" t="s">
        <v>268</v>
      </c>
      <c r="AA162" s="97" t="s">
        <v>469</v>
      </c>
      <c r="AB162" s="97" t="s">
        <v>261</v>
      </c>
      <c r="AC162" s="97" t="s">
        <v>328</v>
      </c>
      <c r="AD162" s="99" t="s">
        <v>292</v>
      </c>
    </row>
    <row r="163" spans="1:30" hidden="1">
      <c r="A163" s="1" t="s">
        <v>104</v>
      </c>
      <c r="B163" s="96" t="s">
        <v>658</v>
      </c>
      <c r="C163" s="96" t="s">
        <v>177</v>
      </c>
      <c r="D163" s="96" t="s">
        <v>465</v>
      </c>
      <c r="E163" s="96" t="s">
        <v>525</v>
      </c>
      <c r="F163" s="96" t="s">
        <v>424</v>
      </c>
      <c r="G163" s="96" t="s">
        <v>569</v>
      </c>
      <c r="H163" s="96" t="s">
        <v>321</v>
      </c>
      <c r="I163" s="96" t="s">
        <v>592</v>
      </c>
      <c r="J163" s="96" t="s">
        <v>465</v>
      </c>
      <c r="K163" s="96" t="s">
        <v>647</v>
      </c>
      <c r="L163" s="96" t="s">
        <v>222</v>
      </c>
      <c r="M163" s="96" t="s">
        <v>506</v>
      </c>
      <c r="N163" s="96" t="s">
        <v>510</v>
      </c>
      <c r="O163" s="96" t="s">
        <v>660</v>
      </c>
      <c r="P163" s="96" t="s">
        <v>455</v>
      </c>
      <c r="Q163" s="96" t="s">
        <v>680</v>
      </c>
      <c r="R163" s="96" t="s">
        <v>602</v>
      </c>
      <c r="S163" s="96" t="s">
        <v>468</v>
      </c>
      <c r="T163" s="96" t="s">
        <v>342</v>
      </c>
      <c r="U163" s="96" t="s">
        <v>429</v>
      </c>
      <c r="V163" s="96" t="s">
        <v>390</v>
      </c>
      <c r="W163" s="96" t="s">
        <v>341</v>
      </c>
      <c r="X163" s="96" t="s">
        <v>280</v>
      </c>
      <c r="Y163" s="96" t="s">
        <v>272</v>
      </c>
      <c r="Z163" s="96" t="s">
        <v>340</v>
      </c>
      <c r="AA163" s="96" t="s">
        <v>564</v>
      </c>
      <c r="AB163" s="96" t="s">
        <v>354</v>
      </c>
      <c r="AC163" s="96" t="s">
        <v>319</v>
      </c>
      <c r="AD163" s="98" t="s">
        <v>498</v>
      </c>
    </row>
    <row r="164" spans="1:30" hidden="1">
      <c r="A164" s="2" t="s">
        <v>60</v>
      </c>
      <c r="B164" s="97" t="s">
        <v>658</v>
      </c>
      <c r="C164" s="97" t="s">
        <v>194</v>
      </c>
      <c r="D164" s="97" t="s">
        <v>522</v>
      </c>
      <c r="E164" s="97" t="s">
        <v>608</v>
      </c>
      <c r="F164" s="97" t="s">
        <v>374</v>
      </c>
      <c r="G164" s="97" t="s">
        <v>673</v>
      </c>
      <c r="H164" s="97" t="s">
        <v>323</v>
      </c>
      <c r="I164" s="97" t="s">
        <v>594</v>
      </c>
      <c r="J164" s="97" t="s">
        <v>683</v>
      </c>
      <c r="K164" s="97" t="s">
        <v>569</v>
      </c>
      <c r="L164" s="97" t="s">
        <v>330</v>
      </c>
      <c r="M164" s="97" t="s">
        <v>551</v>
      </c>
      <c r="N164" s="97" t="s">
        <v>429</v>
      </c>
      <c r="O164" s="97" t="s">
        <v>684</v>
      </c>
      <c r="P164" s="97" t="s">
        <v>602</v>
      </c>
      <c r="Q164" s="97" t="s">
        <v>685</v>
      </c>
      <c r="R164" s="97" t="s">
        <v>643</v>
      </c>
      <c r="S164" s="97" t="s">
        <v>569</v>
      </c>
      <c r="T164" s="97" t="s">
        <v>686</v>
      </c>
      <c r="U164" s="97" t="s">
        <v>79</v>
      </c>
      <c r="V164" s="97" t="s">
        <v>506</v>
      </c>
      <c r="W164" s="97" t="s">
        <v>633</v>
      </c>
      <c r="X164" s="97" t="s">
        <v>345</v>
      </c>
      <c r="Y164" s="97" t="s">
        <v>232</v>
      </c>
      <c r="Z164" s="97" t="s">
        <v>437</v>
      </c>
      <c r="AA164" s="97" t="s">
        <v>530</v>
      </c>
      <c r="AB164" s="97" t="s">
        <v>369</v>
      </c>
      <c r="AC164" s="97" t="s">
        <v>399</v>
      </c>
      <c r="AD164" s="99" t="s">
        <v>647</v>
      </c>
    </row>
    <row r="165" spans="1:30" hidden="1">
      <c r="A165" s="1" t="s">
        <v>85</v>
      </c>
      <c r="B165" s="96" t="s">
        <v>658</v>
      </c>
      <c r="C165" s="96" t="s">
        <v>194</v>
      </c>
      <c r="D165" s="96" t="s">
        <v>460</v>
      </c>
      <c r="E165" s="96" t="s">
        <v>687</v>
      </c>
      <c r="F165" s="96" t="s">
        <v>417</v>
      </c>
      <c r="G165" s="96" t="s">
        <v>589</v>
      </c>
      <c r="H165" s="96" t="s">
        <v>158</v>
      </c>
      <c r="I165" s="96" t="s">
        <v>671</v>
      </c>
      <c r="J165" s="96" t="s">
        <v>688</v>
      </c>
      <c r="K165" s="96" t="s">
        <v>357</v>
      </c>
      <c r="L165" s="96" t="s">
        <v>313</v>
      </c>
      <c r="M165" s="96" t="s">
        <v>615</v>
      </c>
      <c r="N165" s="96" t="s">
        <v>369</v>
      </c>
      <c r="O165" s="96" t="s">
        <v>666</v>
      </c>
      <c r="P165" s="96" t="s">
        <v>612</v>
      </c>
      <c r="Q165" s="96" t="s">
        <v>689</v>
      </c>
      <c r="R165" s="96" t="s">
        <v>524</v>
      </c>
      <c r="S165" s="96" t="s">
        <v>172</v>
      </c>
      <c r="T165" s="96" t="s">
        <v>408</v>
      </c>
      <c r="U165" s="96" t="s">
        <v>450</v>
      </c>
      <c r="V165" s="96" t="s">
        <v>338</v>
      </c>
      <c r="W165" s="96" t="s">
        <v>430</v>
      </c>
      <c r="X165" s="96" t="s">
        <v>334</v>
      </c>
      <c r="Y165" s="96" t="s">
        <v>146</v>
      </c>
      <c r="Z165" s="96" t="s">
        <v>284</v>
      </c>
      <c r="AA165" s="96" t="s">
        <v>571</v>
      </c>
      <c r="AB165" s="96" t="s">
        <v>343</v>
      </c>
      <c r="AC165" s="96" t="s">
        <v>368</v>
      </c>
      <c r="AD165" s="98" t="s">
        <v>422</v>
      </c>
    </row>
    <row r="166" spans="1:30" hidden="1">
      <c r="A166" s="2" t="s">
        <v>104</v>
      </c>
      <c r="B166" s="97" t="s">
        <v>658</v>
      </c>
      <c r="C166" s="97" t="s">
        <v>194</v>
      </c>
      <c r="D166" s="97" t="s">
        <v>523</v>
      </c>
      <c r="E166" s="97" t="s">
        <v>276</v>
      </c>
      <c r="F166" s="97" t="s">
        <v>538</v>
      </c>
      <c r="G166" s="97" t="s">
        <v>602</v>
      </c>
      <c r="H166" s="97" t="s">
        <v>245</v>
      </c>
      <c r="I166" s="97" t="s">
        <v>579</v>
      </c>
      <c r="J166" s="97" t="s">
        <v>663</v>
      </c>
      <c r="K166" s="97" t="s">
        <v>523</v>
      </c>
      <c r="L166" s="97" t="s">
        <v>279</v>
      </c>
      <c r="M166" s="97" t="s">
        <v>455</v>
      </c>
      <c r="N166" s="97" t="s">
        <v>280</v>
      </c>
      <c r="O166" s="97" t="s">
        <v>676</v>
      </c>
      <c r="P166" s="97" t="s">
        <v>673</v>
      </c>
      <c r="Q166" s="97" t="s">
        <v>690</v>
      </c>
      <c r="R166" s="97" t="s">
        <v>572</v>
      </c>
      <c r="S166" s="97" t="s">
        <v>345</v>
      </c>
      <c r="T166" s="97" t="s">
        <v>581</v>
      </c>
      <c r="U166" s="97" t="s">
        <v>450</v>
      </c>
      <c r="V166" s="97" t="s">
        <v>417</v>
      </c>
      <c r="W166" s="97" t="s">
        <v>456</v>
      </c>
      <c r="X166" s="97" t="s">
        <v>417</v>
      </c>
      <c r="Y166" s="97" t="s">
        <v>249</v>
      </c>
      <c r="Z166" s="97" t="s">
        <v>372</v>
      </c>
      <c r="AA166" s="97" t="s">
        <v>573</v>
      </c>
      <c r="AB166" s="97" t="s">
        <v>406</v>
      </c>
      <c r="AC166" s="97" t="s">
        <v>340</v>
      </c>
      <c r="AD166" s="99" t="s">
        <v>434</v>
      </c>
    </row>
    <row r="167" spans="1:30" hidden="1">
      <c r="A167" s="1" t="s">
        <v>60</v>
      </c>
      <c r="B167" s="96" t="s">
        <v>658</v>
      </c>
      <c r="C167" s="96" t="s">
        <v>213</v>
      </c>
      <c r="D167" s="96" t="s">
        <v>576</v>
      </c>
      <c r="E167" s="96" t="s">
        <v>649</v>
      </c>
      <c r="F167" s="96" t="s">
        <v>607</v>
      </c>
      <c r="G167" s="96" t="s">
        <v>671</v>
      </c>
      <c r="H167" s="96" t="s">
        <v>279</v>
      </c>
      <c r="I167" s="96" t="s">
        <v>670</v>
      </c>
      <c r="J167" s="96" t="s">
        <v>691</v>
      </c>
      <c r="K167" s="96" t="s">
        <v>462</v>
      </c>
      <c r="L167" s="96" t="s">
        <v>250</v>
      </c>
      <c r="M167" s="96" t="s">
        <v>494</v>
      </c>
      <c r="N167" s="96" t="s">
        <v>524</v>
      </c>
      <c r="O167" s="96" t="s">
        <v>681</v>
      </c>
      <c r="P167" s="96" t="s">
        <v>565</v>
      </c>
      <c r="Q167" s="96" t="s">
        <v>527</v>
      </c>
      <c r="R167" s="96" t="s">
        <v>642</v>
      </c>
      <c r="S167" s="96" t="s">
        <v>592</v>
      </c>
      <c r="T167" s="96" t="s">
        <v>674</v>
      </c>
      <c r="U167" s="96" t="s">
        <v>79</v>
      </c>
      <c r="V167" s="96" t="s">
        <v>550</v>
      </c>
      <c r="W167" s="96" t="s">
        <v>653</v>
      </c>
      <c r="X167" s="96" t="s">
        <v>415</v>
      </c>
      <c r="Y167" s="96" t="s">
        <v>325</v>
      </c>
      <c r="Z167" s="96" t="s">
        <v>464</v>
      </c>
      <c r="AA167" s="96" t="s">
        <v>619</v>
      </c>
      <c r="AB167" s="96" t="s">
        <v>378</v>
      </c>
      <c r="AC167" s="96" t="s">
        <v>360</v>
      </c>
      <c r="AD167" s="98" t="s">
        <v>615</v>
      </c>
    </row>
    <row r="168" spans="1:30" hidden="1">
      <c r="A168" s="2" t="s">
        <v>85</v>
      </c>
      <c r="B168" s="97" t="s">
        <v>658</v>
      </c>
      <c r="C168" s="97" t="s">
        <v>213</v>
      </c>
      <c r="D168" s="97" t="s">
        <v>454</v>
      </c>
      <c r="E168" s="97" t="s">
        <v>594</v>
      </c>
      <c r="F168" s="97" t="s">
        <v>344</v>
      </c>
      <c r="G168" s="97" t="s">
        <v>581</v>
      </c>
      <c r="H168" s="97" t="s">
        <v>269</v>
      </c>
      <c r="I168" s="97" t="s">
        <v>599</v>
      </c>
      <c r="J168" s="97" t="s">
        <v>692</v>
      </c>
      <c r="K168" s="97" t="s">
        <v>284</v>
      </c>
      <c r="L168" s="97" t="s">
        <v>311</v>
      </c>
      <c r="M168" s="97" t="s">
        <v>342</v>
      </c>
      <c r="N168" s="97" t="s">
        <v>386</v>
      </c>
      <c r="O168" s="97" t="s">
        <v>674</v>
      </c>
      <c r="P168" s="97" t="s">
        <v>404</v>
      </c>
      <c r="Q168" s="97" t="s">
        <v>693</v>
      </c>
      <c r="R168" s="97" t="s">
        <v>365</v>
      </c>
      <c r="S168" s="97" t="s">
        <v>381</v>
      </c>
      <c r="T168" s="97" t="s">
        <v>429</v>
      </c>
      <c r="U168" s="97" t="s">
        <v>410</v>
      </c>
      <c r="V168" s="97" t="s">
        <v>244</v>
      </c>
      <c r="W168" s="97" t="s">
        <v>333</v>
      </c>
      <c r="X168" s="97" t="s">
        <v>397</v>
      </c>
      <c r="Y168" s="97" t="s">
        <v>157</v>
      </c>
      <c r="Z168" s="97" t="s">
        <v>296</v>
      </c>
      <c r="AA168" s="97" t="s">
        <v>632</v>
      </c>
      <c r="AB168" s="97" t="s">
        <v>349</v>
      </c>
      <c r="AC168" s="97" t="s">
        <v>350</v>
      </c>
      <c r="AD168" s="99" t="s">
        <v>365</v>
      </c>
    </row>
    <row r="169" spans="1:30" hidden="1">
      <c r="A169" s="1" t="s">
        <v>104</v>
      </c>
      <c r="B169" s="96" t="s">
        <v>658</v>
      </c>
      <c r="C169" s="96" t="s">
        <v>213</v>
      </c>
      <c r="D169" s="96" t="s">
        <v>469</v>
      </c>
      <c r="E169" s="96" t="s">
        <v>694</v>
      </c>
      <c r="F169" s="96" t="s">
        <v>336</v>
      </c>
      <c r="G169" s="96" t="s">
        <v>673</v>
      </c>
      <c r="H169" s="96" t="s">
        <v>245</v>
      </c>
      <c r="I169" s="96" t="s">
        <v>525</v>
      </c>
      <c r="J169" s="96" t="s">
        <v>379</v>
      </c>
      <c r="K169" s="96" t="s">
        <v>365</v>
      </c>
      <c r="L169" s="96" t="s">
        <v>290</v>
      </c>
      <c r="M169" s="96" t="s">
        <v>447</v>
      </c>
      <c r="N169" s="96" t="s">
        <v>436</v>
      </c>
      <c r="O169" s="96" t="s">
        <v>695</v>
      </c>
      <c r="P169" s="96" t="s">
        <v>565</v>
      </c>
      <c r="Q169" s="96" t="s">
        <v>696</v>
      </c>
      <c r="R169" s="96" t="s">
        <v>400</v>
      </c>
      <c r="S169" s="96" t="s">
        <v>415</v>
      </c>
      <c r="T169" s="96" t="s">
        <v>572</v>
      </c>
      <c r="U169" s="96" t="s">
        <v>410</v>
      </c>
      <c r="V169" s="96" t="s">
        <v>374</v>
      </c>
      <c r="W169" s="96" t="s">
        <v>460</v>
      </c>
      <c r="X169" s="96" t="s">
        <v>558</v>
      </c>
      <c r="Y169" s="96" t="s">
        <v>257</v>
      </c>
      <c r="Z169" s="96" t="s">
        <v>364</v>
      </c>
      <c r="AA169" s="96" t="s">
        <v>519</v>
      </c>
      <c r="AB169" s="96" t="s">
        <v>302</v>
      </c>
      <c r="AC169" s="96" t="s">
        <v>420</v>
      </c>
      <c r="AD169" s="98" t="s">
        <v>564</v>
      </c>
    </row>
    <row r="170" spans="1:30" hidden="1">
      <c r="A170" s="2" t="s">
        <v>60</v>
      </c>
      <c r="B170" s="97" t="s">
        <v>658</v>
      </c>
      <c r="C170" s="97" t="s">
        <v>228</v>
      </c>
      <c r="D170" s="97" t="s">
        <v>455</v>
      </c>
      <c r="E170" s="97" t="s">
        <v>650</v>
      </c>
      <c r="F170" s="97" t="s">
        <v>451</v>
      </c>
      <c r="G170" s="97" t="s">
        <v>619</v>
      </c>
      <c r="H170" s="97" t="s">
        <v>307</v>
      </c>
      <c r="I170" s="97" t="s">
        <v>697</v>
      </c>
      <c r="J170" s="97" t="s">
        <v>698</v>
      </c>
      <c r="K170" s="97" t="s">
        <v>518</v>
      </c>
      <c r="L170" s="97" t="s">
        <v>317</v>
      </c>
      <c r="M170" s="97" t="s">
        <v>494</v>
      </c>
      <c r="N170" s="97" t="s">
        <v>468</v>
      </c>
      <c r="O170" s="97" t="s">
        <v>699</v>
      </c>
      <c r="P170" s="97" t="s">
        <v>639</v>
      </c>
      <c r="Q170" s="97" t="s">
        <v>696</v>
      </c>
      <c r="R170" s="97" t="s">
        <v>700</v>
      </c>
      <c r="S170" s="97" t="s">
        <v>555</v>
      </c>
      <c r="T170" s="97" t="s">
        <v>701</v>
      </c>
      <c r="U170" s="97" t="s">
        <v>79</v>
      </c>
      <c r="V170" s="97" t="s">
        <v>462</v>
      </c>
      <c r="W170" s="97" t="s">
        <v>477</v>
      </c>
      <c r="X170" s="97" t="s">
        <v>552</v>
      </c>
      <c r="Y170" s="97" t="s">
        <v>290</v>
      </c>
      <c r="Z170" s="97" t="s">
        <v>409</v>
      </c>
      <c r="AA170" s="97" t="s">
        <v>639</v>
      </c>
      <c r="AB170" s="97" t="s">
        <v>193</v>
      </c>
      <c r="AC170" s="97" t="s">
        <v>486</v>
      </c>
      <c r="AD170" s="99" t="s">
        <v>519</v>
      </c>
    </row>
    <row r="171" spans="1:30" hidden="1">
      <c r="A171" s="1" t="s">
        <v>85</v>
      </c>
      <c r="B171" s="96" t="s">
        <v>658</v>
      </c>
      <c r="C171" s="96" t="s">
        <v>228</v>
      </c>
      <c r="D171" s="96" t="s">
        <v>523</v>
      </c>
      <c r="E171" s="96" t="s">
        <v>702</v>
      </c>
      <c r="F171" s="96" t="s">
        <v>360</v>
      </c>
      <c r="G171" s="96" t="s">
        <v>601</v>
      </c>
      <c r="H171" s="96" t="s">
        <v>246</v>
      </c>
      <c r="I171" s="96" t="s">
        <v>342</v>
      </c>
      <c r="J171" s="96" t="s">
        <v>703</v>
      </c>
      <c r="K171" s="96" t="s">
        <v>302</v>
      </c>
      <c r="L171" s="96" t="s">
        <v>343</v>
      </c>
      <c r="M171" s="96" t="s">
        <v>653</v>
      </c>
      <c r="N171" s="96" t="s">
        <v>363</v>
      </c>
      <c r="O171" s="96" t="s">
        <v>655</v>
      </c>
      <c r="P171" s="96" t="s">
        <v>606</v>
      </c>
      <c r="Q171" s="96" t="s">
        <v>476</v>
      </c>
      <c r="R171" s="96" t="s">
        <v>465</v>
      </c>
      <c r="S171" s="96" t="s">
        <v>386</v>
      </c>
      <c r="T171" s="96" t="s">
        <v>498</v>
      </c>
      <c r="U171" s="96" t="s">
        <v>632</v>
      </c>
      <c r="V171" s="96" t="s">
        <v>346</v>
      </c>
      <c r="W171" s="96" t="s">
        <v>424</v>
      </c>
      <c r="X171" s="96" t="s">
        <v>324</v>
      </c>
      <c r="Y171" s="96" t="s">
        <v>229</v>
      </c>
      <c r="Z171" s="96" t="s">
        <v>302</v>
      </c>
      <c r="AA171" s="96" t="s">
        <v>539</v>
      </c>
      <c r="AB171" s="96" t="s">
        <v>369</v>
      </c>
      <c r="AC171" s="96" t="s">
        <v>302</v>
      </c>
      <c r="AD171" s="98" t="s">
        <v>514</v>
      </c>
    </row>
    <row r="172" spans="1:30" hidden="1">
      <c r="A172" s="2" t="s">
        <v>104</v>
      </c>
      <c r="B172" s="97" t="s">
        <v>658</v>
      </c>
      <c r="C172" s="97" t="s">
        <v>228</v>
      </c>
      <c r="D172" s="97" t="s">
        <v>494</v>
      </c>
      <c r="E172" s="97" t="s">
        <v>637</v>
      </c>
      <c r="F172" s="97" t="s">
        <v>558</v>
      </c>
      <c r="G172" s="97" t="s">
        <v>639</v>
      </c>
      <c r="H172" s="97" t="s">
        <v>274</v>
      </c>
      <c r="I172" s="97" t="s">
        <v>702</v>
      </c>
      <c r="J172" s="97" t="s">
        <v>704</v>
      </c>
      <c r="K172" s="97" t="s">
        <v>505</v>
      </c>
      <c r="L172" s="97" t="s">
        <v>313</v>
      </c>
      <c r="M172" s="97" t="s">
        <v>447</v>
      </c>
      <c r="N172" s="97" t="s">
        <v>390</v>
      </c>
      <c r="O172" s="97" t="s">
        <v>705</v>
      </c>
      <c r="P172" s="97" t="s">
        <v>673</v>
      </c>
      <c r="Q172" s="97" t="s">
        <v>706</v>
      </c>
      <c r="R172" s="97" t="s">
        <v>646</v>
      </c>
      <c r="S172" s="97" t="s">
        <v>552</v>
      </c>
      <c r="T172" s="97" t="s">
        <v>210</v>
      </c>
      <c r="U172" s="97" t="s">
        <v>632</v>
      </c>
      <c r="V172" s="97" t="s">
        <v>490</v>
      </c>
      <c r="W172" s="97" t="s">
        <v>465</v>
      </c>
      <c r="X172" s="97" t="s">
        <v>437</v>
      </c>
      <c r="Y172" s="97" t="s">
        <v>217</v>
      </c>
      <c r="Z172" s="97" t="s">
        <v>453</v>
      </c>
      <c r="AA172" s="97" t="s">
        <v>462</v>
      </c>
      <c r="AB172" s="97" t="s">
        <v>397</v>
      </c>
      <c r="AC172" s="97" t="s">
        <v>435</v>
      </c>
      <c r="AD172" s="99" t="s">
        <v>455</v>
      </c>
    </row>
    <row r="173" spans="1:30" hidden="1">
      <c r="A173" s="1" t="s">
        <v>60</v>
      </c>
      <c r="B173" s="96" t="s">
        <v>658</v>
      </c>
      <c r="C173" s="96" t="s">
        <v>238</v>
      </c>
      <c r="D173" s="96" t="s">
        <v>539</v>
      </c>
      <c r="E173" s="96" t="s">
        <v>652</v>
      </c>
      <c r="F173" s="96" t="s">
        <v>490</v>
      </c>
      <c r="G173" s="96" t="s">
        <v>544</v>
      </c>
      <c r="H173" s="96" t="s">
        <v>312</v>
      </c>
      <c r="I173" s="96" t="s">
        <v>457</v>
      </c>
      <c r="J173" s="96" t="s">
        <v>707</v>
      </c>
      <c r="K173" s="96" t="s">
        <v>550</v>
      </c>
      <c r="L173" s="96" t="s">
        <v>312</v>
      </c>
      <c r="M173" s="96" t="s">
        <v>447</v>
      </c>
      <c r="N173" s="96" t="s">
        <v>439</v>
      </c>
      <c r="O173" s="96" t="s">
        <v>708</v>
      </c>
      <c r="P173" s="96" t="s">
        <v>575</v>
      </c>
      <c r="Q173" s="96" t="s">
        <v>689</v>
      </c>
      <c r="R173" s="96" t="s">
        <v>709</v>
      </c>
      <c r="S173" s="96" t="s">
        <v>565</v>
      </c>
      <c r="T173" s="96" t="s">
        <v>679</v>
      </c>
      <c r="U173" s="96" t="s">
        <v>79</v>
      </c>
      <c r="V173" s="96" t="s">
        <v>569</v>
      </c>
      <c r="W173" s="96" t="s">
        <v>618</v>
      </c>
      <c r="X173" s="96" t="s">
        <v>434</v>
      </c>
      <c r="Y173" s="96" t="s">
        <v>317</v>
      </c>
      <c r="Z173" s="96" t="s">
        <v>415</v>
      </c>
      <c r="AA173" s="96" t="s">
        <v>535</v>
      </c>
      <c r="AB173" s="96" t="s">
        <v>413</v>
      </c>
      <c r="AC173" s="96" t="s">
        <v>547</v>
      </c>
      <c r="AD173" s="98" t="s">
        <v>581</v>
      </c>
    </row>
    <row r="174" spans="1:30" hidden="1">
      <c r="A174" s="2" t="s">
        <v>85</v>
      </c>
      <c r="B174" s="97" t="s">
        <v>658</v>
      </c>
      <c r="C174" s="97" t="s">
        <v>238</v>
      </c>
      <c r="D174" s="97" t="s">
        <v>551</v>
      </c>
      <c r="E174" s="97" t="s">
        <v>597</v>
      </c>
      <c r="F174" s="97" t="s">
        <v>429</v>
      </c>
      <c r="G174" s="97" t="s">
        <v>461</v>
      </c>
      <c r="H174" s="97" t="s">
        <v>191</v>
      </c>
      <c r="I174" s="97" t="s">
        <v>447</v>
      </c>
      <c r="J174" s="97" t="s">
        <v>710</v>
      </c>
      <c r="K174" s="97" t="s">
        <v>296</v>
      </c>
      <c r="L174" s="97" t="s">
        <v>265</v>
      </c>
      <c r="M174" s="97" t="s">
        <v>615</v>
      </c>
      <c r="N174" s="97" t="s">
        <v>385</v>
      </c>
      <c r="O174" s="97" t="s">
        <v>525</v>
      </c>
      <c r="P174" s="97" t="s">
        <v>555</v>
      </c>
      <c r="Q174" s="97" t="s">
        <v>711</v>
      </c>
      <c r="R174" s="97" t="s">
        <v>522</v>
      </c>
      <c r="S174" s="97" t="s">
        <v>392</v>
      </c>
      <c r="T174" s="97" t="s">
        <v>450</v>
      </c>
      <c r="U174" s="97" t="s">
        <v>653</v>
      </c>
      <c r="V174" s="97" t="s">
        <v>265</v>
      </c>
      <c r="W174" s="97" t="s">
        <v>344</v>
      </c>
      <c r="X174" s="97" t="s">
        <v>372</v>
      </c>
      <c r="Y174" s="97" t="s">
        <v>189</v>
      </c>
      <c r="Z174" s="97" t="s">
        <v>363</v>
      </c>
      <c r="AA174" s="97" t="s">
        <v>562</v>
      </c>
      <c r="AB174" s="97" t="s">
        <v>386</v>
      </c>
      <c r="AC174" s="97" t="s">
        <v>302</v>
      </c>
      <c r="AD174" s="99" t="s">
        <v>583</v>
      </c>
    </row>
    <row r="175" spans="1:30" hidden="1">
      <c r="A175" s="1" t="s">
        <v>104</v>
      </c>
      <c r="B175" s="96" t="s">
        <v>658</v>
      </c>
      <c r="C175" s="96" t="s">
        <v>238</v>
      </c>
      <c r="D175" s="96" t="s">
        <v>506</v>
      </c>
      <c r="E175" s="96" t="s">
        <v>587</v>
      </c>
      <c r="F175" s="96" t="s">
        <v>341</v>
      </c>
      <c r="G175" s="96" t="s">
        <v>565</v>
      </c>
      <c r="H175" s="96" t="s">
        <v>294</v>
      </c>
      <c r="I175" s="96" t="s">
        <v>544</v>
      </c>
      <c r="J175" s="96" t="s">
        <v>712</v>
      </c>
      <c r="K175" s="96" t="s">
        <v>409</v>
      </c>
      <c r="L175" s="96" t="s">
        <v>358</v>
      </c>
      <c r="M175" s="96" t="s">
        <v>562</v>
      </c>
      <c r="N175" s="96" t="s">
        <v>436</v>
      </c>
      <c r="O175" s="96" t="s">
        <v>458</v>
      </c>
      <c r="P175" s="96" t="s">
        <v>535</v>
      </c>
      <c r="Q175" s="96" t="s">
        <v>713</v>
      </c>
      <c r="R175" s="96" t="s">
        <v>650</v>
      </c>
      <c r="S175" s="96" t="s">
        <v>445</v>
      </c>
      <c r="T175" s="96" t="s">
        <v>466</v>
      </c>
      <c r="U175" s="96" t="s">
        <v>653</v>
      </c>
      <c r="V175" s="96" t="s">
        <v>515</v>
      </c>
      <c r="W175" s="96" t="s">
        <v>523</v>
      </c>
      <c r="X175" s="96" t="s">
        <v>439</v>
      </c>
      <c r="Y175" s="96" t="s">
        <v>199</v>
      </c>
      <c r="Z175" s="96" t="s">
        <v>433</v>
      </c>
      <c r="AA175" s="96" t="s">
        <v>477</v>
      </c>
      <c r="AB175" s="96" t="s">
        <v>414</v>
      </c>
      <c r="AC175" s="96" t="s">
        <v>333</v>
      </c>
      <c r="AD175" s="98" t="s">
        <v>633</v>
      </c>
    </row>
    <row r="176" spans="1:30" hidden="1">
      <c r="A176" s="2" t="s">
        <v>60</v>
      </c>
      <c r="B176" s="97" t="s">
        <v>658</v>
      </c>
      <c r="C176" s="97" t="s">
        <v>264</v>
      </c>
      <c r="D176" s="97" t="s">
        <v>562</v>
      </c>
      <c r="E176" s="97" t="s">
        <v>677</v>
      </c>
      <c r="F176" s="97" t="s">
        <v>404</v>
      </c>
      <c r="G176" s="97" t="s">
        <v>544</v>
      </c>
      <c r="H176" s="97" t="s">
        <v>332</v>
      </c>
      <c r="I176" s="97" t="s">
        <v>705</v>
      </c>
      <c r="J176" s="97" t="s">
        <v>714</v>
      </c>
      <c r="K176" s="97" t="s">
        <v>504</v>
      </c>
      <c r="L176" s="97" t="s">
        <v>261</v>
      </c>
      <c r="M176" s="97" t="s">
        <v>582</v>
      </c>
      <c r="N176" s="97" t="s">
        <v>456</v>
      </c>
      <c r="O176" s="97" t="s">
        <v>584</v>
      </c>
      <c r="P176" s="97" t="s">
        <v>637</v>
      </c>
      <c r="Q176" s="97" t="s">
        <v>693</v>
      </c>
      <c r="R176" s="97" t="s">
        <v>690</v>
      </c>
      <c r="S176" s="97" t="s">
        <v>544</v>
      </c>
      <c r="T176" s="97" t="s">
        <v>705</v>
      </c>
      <c r="U176" s="97" t="s">
        <v>79</v>
      </c>
      <c r="V176" s="97" t="s">
        <v>646</v>
      </c>
      <c r="W176" s="97" t="s">
        <v>671</v>
      </c>
      <c r="X176" s="97" t="s">
        <v>504</v>
      </c>
      <c r="Y176" s="97" t="s">
        <v>332</v>
      </c>
      <c r="Z176" s="97" t="s">
        <v>352</v>
      </c>
      <c r="AA176" s="97" t="s">
        <v>544</v>
      </c>
      <c r="AB176" s="97" t="s">
        <v>424</v>
      </c>
      <c r="AC176" s="97" t="s">
        <v>468</v>
      </c>
      <c r="AD176" s="99" t="s">
        <v>210</v>
      </c>
    </row>
    <row r="177" spans="1:30" hidden="1">
      <c r="A177" s="1" t="s">
        <v>85</v>
      </c>
      <c r="B177" s="96" t="s">
        <v>658</v>
      </c>
      <c r="C177" s="96" t="s">
        <v>264</v>
      </c>
      <c r="D177" s="96" t="s">
        <v>469</v>
      </c>
      <c r="E177" s="96" t="s">
        <v>488</v>
      </c>
      <c r="F177" s="96" t="s">
        <v>457</v>
      </c>
      <c r="G177" s="96" t="s">
        <v>543</v>
      </c>
      <c r="H177" s="96" t="s">
        <v>286</v>
      </c>
      <c r="I177" s="96" t="s">
        <v>550</v>
      </c>
      <c r="J177" s="96" t="s">
        <v>715</v>
      </c>
      <c r="K177" s="96" t="s">
        <v>297</v>
      </c>
      <c r="L177" s="96" t="s">
        <v>289</v>
      </c>
      <c r="M177" s="96" t="s">
        <v>581</v>
      </c>
      <c r="N177" s="96" t="s">
        <v>378</v>
      </c>
      <c r="O177" s="96" t="s">
        <v>716</v>
      </c>
      <c r="P177" s="96" t="s">
        <v>544</v>
      </c>
      <c r="Q177" s="96" t="s">
        <v>717</v>
      </c>
      <c r="R177" s="96" t="s">
        <v>561</v>
      </c>
      <c r="S177" s="96" t="s">
        <v>378</v>
      </c>
      <c r="T177" s="96" t="s">
        <v>583</v>
      </c>
      <c r="U177" s="96" t="s">
        <v>530</v>
      </c>
      <c r="V177" s="96" t="s">
        <v>397</v>
      </c>
      <c r="W177" s="96" t="s">
        <v>390</v>
      </c>
      <c r="X177" s="96" t="s">
        <v>413</v>
      </c>
      <c r="Y177" s="96" t="s">
        <v>300</v>
      </c>
      <c r="Z177" s="96" t="s">
        <v>385</v>
      </c>
      <c r="AA177" s="96" t="s">
        <v>609</v>
      </c>
      <c r="AB177" s="96" t="s">
        <v>392</v>
      </c>
      <c r="AC177" s="96" t="s">
        <v>392</v>
      </c>
      <c r="AD177" s="98" t="s">
        <v>576</v>
      </c>
    </row>
    <row r="178" spans="1:30" hidden="1">
      <c r="A178" s="2" t="s">
        <v>104</v>
      </c>
      <c r="B178" s="97" t="s">
        <v>658</v>
      </c>
      <c r="C178" s="97" t="s">
        <v>264</v>
      </c>
      <c r="D178" s="97" t="s">
        <v>632</v>
      </c>
      <c r="E178" s="97" t="s">
        <v>637</v>
      </c>
      <c r="F178" s="97" t="s">
        <v>613</v>
      </c>
      <c r="G178" s="97" t="s">
        <v>466</v>
      </c>
      <c r="H178" s="97" t="s">
        <v>200</v>
      </c>
      <c r="I178" s="97" t="s">
        <v>587</v>
      </c>
      <c r="J178" s="97" t="s">
        <v>718</v>
      </c>
      <c r="K178" s="97" t="s">
        <v>341</v>
      </c>
      <c r="L178" s="97" t="s">
        <v>368</v>
      </c>
      <c r="M178" s="97" t="s">
        <v>573</v>
      </c>
      <c r="N178" s="97" t="s">
        <v>196</v>
      </c>
      <c r="O178" s="97" t="s">
        <v>719</v>
      </c>
      <c r="P178" s="97" t="s">
        <v>488</v>
      </c>
      <c r="Q178" s="97" t="s">
        <v>394</v>
      </c>
      <c r="R178" s="97" t="s">
        <v>702</v>
      </c>
      <c r="S178" s="97" t="s">
        <v>576</v>
      </c>
      <c r="T178" s="97" t="s">
        <v>579</v>
      </c>
      <c r="U178" s="97" t="s">
        <v>530</v>
      </c>
      <c r="V178" s="97" t="s">
        <v>506</v>
      </c>
      <c r="W178" s="97" t="s">
        <v>410</v>
      </c>
      <c r="X178" s="97" t="s">
        <v>450</v>
      </c>
      <c r="Y178" s="97" t="s">
        <v>217</v>
      </c>
      <c r="Z178" s="97" t="s">
        <v>367</v>
      </c>
      <c r="AA178" s="97" t="s">
        <v>530</v>
      </c>
      <c r="AB178" s="97" t="s">
        <v>420</v>
      </c>
      <c r="AC178" s="97" t="s">
        <v>433</v>
      </c>
      <c r="AD178" s="99" t="s">
        <v>519</v>
      </c>
    </row>
    <row r="179" spans="1:30" hidden="1">
      <c r="A179" s="1" t="s">
        <v>60</v>
      </c>
      <c r="B179" s="96" t="s">
        <v>658</v>
      </c>
      <c r="C179" s="96" t="s">
        <v>273</v>
      </c>
      <c r="D179" s="96" t="s">
        <v>550</v>
      </c>
      <c r="E179" s="96" t="s">
        <v>666</v>
      </c>
      <c r="F179" s="96" t="s">
        <v>281</v>
      </c>
      <c r="G179" s="96" t="s">
        <v>652</v>
      </c>
      <c r="H179" s="96" t="s">
        <v>339</v>
      </c>
      <c r="I179" s="96" t="s">
        <v>709</v>
      </c>
      <c r="J179" s="96" t="s">
        <v>720</v>
      </c>
      <c r="K179" s="96" t="s">
        <v>467</v>
      </c>
      <c r="L179" s="96" t="s">
        <v>301</v>
      </c>
      <c r="M179" s="96" t="s">
        <v>504</v>
      </c>
      <c r="N179" s="96" t="s">
        <v>370</v>
      </c>
      <c r="O179" s="96" t="s">
        <v>584</v>
      </c>
      <c r="P179" s="96" t="s">
        <v>544</v>
      </c>
      <c r="Q179" s="96" t="s">
        <v>394</v>
      </c>
      <c r="R179" s="96" t="s">
        <v>670</v>
      </c>
      <c r="S179" s="96" t="s">
        <v>652</v>
      </c>
      <c r="T179" s="96" t="s">
        <v>709</v>
      </c>
      <c r="U179" s="96" t="s">
        <v>79</v>
      </c>
      <c r="V179" s="96" t="s">
        <v>448</v>
      </c>
      <c r="W179" s="96" t="s">
        <v>543</v>
      </c>
      <c r="X179" s="96" t="s">
        <v>633</v>
      </c>
      <c r="Y179" s="96" t="s">
        <v>291</v>
      </c>
      <c r="Z179" s="96" t="s">
        <v>552</v>
      </c>
      <c r="AA179" s="96" t="s">
        <v>646</v>
      </c>
      <c r="AB179" s="96" t="s">
        <v>510</v>
      </c>
      <c r="AC179" s="96" t="s">
        <v>456</v>
      </c>
      <c r="AD179" s="98" t="s">
        <v>612</v>
      </c>
    </row>
    <row r="180" spans="1:30" hidden="1">
      <c r="A180" s="2" t="s">
        <v>85</v>
      </c>
      <c r="B180" s="97" t="s">
        <v>658</v>
      </c>
      <c r="C180" s="97" t="s">
        <v>273</v>
      </c>
      <c r="D180" s="97" t="s">
        <v>410</v>
      </c>
      <c r="E180" s="97" t="s">
        <v>448</v>
      </c>
      <c r="F180" s="97" t="s">
        <v>721</v>
      </c>
      <c r="G180" s="97" t="s">
        <v>543</v>
      </c>
      <c r="H180" s="97" t="s">
        <v>275</v>
      </c>
      <c r="I180" s="97" t="s">
        <v>561</v>
      </c>
      <c r="J180" s="97" t="s">
        <v>722</v>
      </c>
      <c r="K180" s="97" t="s">
        <v>241</v>
      </c>
      <c r="L180" s="97" t="s">
        <v>307</v>
      </c>
      <c r="M180" s="97" t="s">
        <v>555</v>
      </c>
      <c r="N180" s="97" t="s">
        <v>397</v>
      </c>
      <c r="O180" s="97" t="s">
        <v>667</v>
      </c>
      <c r="P180" s="97" t="s">
        <v>617</v>
      </c>
      <c r="Q180" s="97" t="s">
        <v>723</v>
      </c>
      <c r="R180" s="97" t="s">
        <v>447</v>
      </c>
      <c r="S180" s="97" t="s">
        <v>393</v>
      </c>
      <c r="T180" s="97" t="s">
        <v>522</v>
      </c>
      <c r="U180" s="97" t="s">
        <v>461</v>
      </c>
      <c r="V180" s="97" t="s">
        <v>420</v>
      </c>
      <c r="W180" s="97" t="s">
        <v>336</v>
      </c>
      <c r="X180" s="97" t="s">
        <v>418</v>
      </c>
      <c r="Y180" s="97" t="s">
        <v>300</v>
      </c>
      <c r="Z180" s="97" t="s">
        <v>393</v>
      </c>
      <c r="AA180" s="97" t="s">
        <v>578</v>
      </c>
      <c r="AB180" s="97" t="s">
        <v>386</v>
      </c>
      <c r="AC180" s="97" t="s">
        <v>385</v>
      </c>
      <c r="AD180" s="99" t="s">
        <v>445</v>
      </c>
    </row>
    <row r="181" spans="1:30" hidden="1">
      <c r="A181" s="1" t="s">
        <v>104</v>
      </c>
      <c r="B181" s="96" t="s">
        <v>658</v>
      </c>
      <c r="C181" s="96" t="s">
        <v>273</v>
      </c>
      <c r="D181" s="96" t="s">
        <v>504</v>
      </c>
      <c r="E181" s="96" t="s">
        <v>724</v>
      </c>
      <c r="F181" s="96" t="s">
        <v>701</v>
      </c>
      <c r="G181" s="96" t="s">
        <v>401</v>
      </c>
      <c r="H181" s="96" t="s">
        <v>279</v>
      </c>
      <c r="I181" s="96" t="s">
        <v>544</v>
      </c>
      <c r="J181" s="96" t="s">
        <v>659</v>
      </c>
      <c r="K181" s="96" t="s">
        <v>347</v>
      </c>
      <c r="L181" s="96" t="s">
        <v>313</v>
      </c>
      <c r="M181" s="96" t="s">
        <v>518</v>
      </c>
      <c r="N181" s="96" t="s">
        <v>390</v>
      </c>
      <c r="O181" s="96" t="s">
        <v>527</v>
      </c>
      <c r="P181" s="96" t="s">
        <v>404</v>
      </c>
      <c r="Q181" s="96" t="s">
        <v>499</v>
      </c>
      <c r="R181" s="96" t="s">
        <v>649</v>
      </c>
      <c r="S181" s="96" t="s">
        <v>526</v>
      </c>
      <c r="T181" s="96" t="s">
        <v>650</v>
      </c>
      <c r="U181" s="96" t="s">
        <v>461</v>
      </c>
      <c r="V181" s="96" t="s">
        <v>609</v>
      </c>
      <c r="W181" s="96" t="s">
        <v>494</v>
      </c>
      <c r="X181" s="96" t="s">
        <v>473</v>
      </c>
      <c r="Y181" s="96" t="s">
        <v>327</v>
      </c>
      <c r="Z181" s="96" t="s">
        <v>479</v>
      </c>
      <c r="AA181" s="96" t="s">
        <v>602</v>
      </c>
      <c r="AB181" s="96" t="s">
        <v>421</v>
      </c>
      <c r="AC181" s="96" t="s">
        <v>399</v>
      </c>
      <c r="AD181" s="98" t="s">
        <v>593</v>
      </c>
    </row>
    <row r="182" spans="1:30" hidden="1">
      <c r="A182" s="2" t="s">
        <v>60</v>
      </c>
      <c r="B182" s="97" t="s">
        <v>725</v>
      </c>
      <c r="C182" s="97" t="s">
        <v>62</v>
      </c>
      <c r="D182" s="97" t="s">
        <v>609</v>
      </c>
      <c r="E182" s="97" t="s">
        <v>665</v>
      </c>
      <c r="F182" s="97" t="s">
        <v>664</v>
      </c>
      <c r="G182" s="97" t="s">
        <v>650</v>
      </c>
      <c r="H182" s="97" t="s">
        <v>383</v>
      </c>
      <c r="I182" s="97" t="s">
        <v>726</v>
      </c>
      <c r="J182" s="97" t="s">
        <v>693</v>
      </c>
      <c r="K182" s="97" t="s">
        <v>422</v>
      </c>
      <c r="L182" s="97" t="s">
        <v>337</v>
      </c>
      <c r="M182" s="97" t="s">
        <v>582</v>
      </c>
      <c r="N182" s="97" t="s">
        <v>341</v>
      </c>
      <c r="O182" s="97" t="s">
        <v>225</v>
      </c>
      <c r="P182" s="97" t="s">
        <v>575</v>
      </c>
      <c r="Q182" s="97" t="s">
        <v>476</v>
      </c>
      <c r="R182" s="97" t="s">
        <v>678</v>
      </c>
      <c r="S182" s="97" t="s">
        <v>657</v>
      </c>
      <c r="T182" s="97" t="s">
        <v>672</v>
      </c>
      <c r="U182" s="97" t="s">
        <v>79</v>
      </c>
      <c r="V182" s="97" t="s">
        <v>657</v>
      </c>
      <c r="W182" s="97" t="s">
        <v>612</v>
      </c>
      <c r="X182" s="97" t="s">
        <v>582</v>
      </c>
      <c r="Y182" s="97" t="s">
        <v>328</v>
      </c>
      <c r="Z182" s="97" t="s">
        <v>469</v>
      </c>
      <c r="AA182" s="97" t="s">
        <v>661</v>
      </c>
      <c r="AB182" s="97" t="s">
        <v>399</v>
      </c>
      <c r="AC182" s="97" t="s">
        <v>409</v>
      </c>
      <c r="AD182" s="99" t="s">
        <v>572</v>
      </c>
    </row>
    <row r="183" spans="1:30" hidden="1">
      <c r="A183" s="1" t="s">
        <v>85</v>
      </c>
      <c r="B183" s="96" t="s">
        <v>725</v>
      </c>
      <c r="C183" s="96" t="s">
        <v>62</v>
      </c>
      <c r="D183" s="96" t="s">
        <v>586</v>
      </c>
      <c r="E183" s="96" t="s">
        <v>666</v>
      </c>
      <c r="F183" s="96" t="s">
        <v>187</v>
      </c>
      <c r="G183" s="96" t="s">
        <v>639</v>
      </c>
      <c r="H183" s="96" t="s">
        <v>208</v>
      </c>
      <c r="I183" s="96" t="s">
        <v>467</v>
      </c>
      <c r="J183" s="96" t="s">
        <v>689</v>
      </c>
      <c r="K183" s="96" t="s">
        <v>274</v>
      </c>
      <c r="L183" s="96" t="s">
        <v>257</v>
      </c>
      <c r="M183" s="96" t="s">
        <v>404</v>
      </c>
      <c r="N183" s="96" t="s">
        <v>340</v>
      </c>
      <c r="O183" s="96" t="s">
        <v>695</v>
      </c>
      <c r="P183" s="96" t="s">
        <v>593</v>
      </c>
      <c r="Q183" s="96" t="s">
        <v>356</v>
      </c>
      <c r="R183" s="96" t="s">
        <v>582</v>
      </c>
      <c r="S183" s="96" t="s">
        <v>340</v>
      </c>
      <c r="T183" s="96" t="s">
        <v>410</v>
      </c>
      <c r="U183" s="96" t="s">
        <v>575</v>
      </c>
      <c r="V183" s="96" t="s">
        <v>364</v>
      </c>
      <c r="W183" s="96" t="s">
        <v>441</v>
      </c>
      <c r="X183" s="96" t="s">
        <v>479</v>
      </c>
      <c r="Y183" s="96" t="s">
        <v>239</v>
      </c>
      <c r="Z183" s="96" t="s">
        <v>414</v>
      </c>
      <c r="AA183" s="96" t="s">
        <v>518</v>
      </c>
      <c r="AB183" s="96" t="s">
        <v>319</v>
      </c>
      <c r="AC183" s="96" t="s">
        <v>335</v>
      </c>
      <c r="AD183" s="98" t="s">
        <v>445</v>
      </c>
    </row>
    <row r="184" spans="1:30" hidden="1">
      <c r="A184" s="2" t="s">
        <v>104</v>
      </c>
      <c r="B184" s="97" t="s">
        <v>725</v>
      </c>
      <c r="C184" s="97" t="s">
        <v>62</v>
      </c>
      <c r="D184" s="97" t="s">
        <v>582</v>
      </c>
      <c r="E184" s="97" t="s">
        <v>608</v>
      </c>
      <c r="F184" s="97" t="s">
        <v>666</v>
      </c>
      <c r="G184" s="97" t="s">
        <v>646</v>
      </c>
      <c r="H184" s="97" t="s">
        <v>307</v>
      </c>
      <c r="I184" s="97" t="s">
        <v>675</v>
      </c>
      <c r="J184" s="97" t="s">
        <v>713</v>
      </c>
      <c r="K184" s="97" t="s">
        <v>364</v>
      </c>
      <c r="L184" s="97" t="s">
        <v>295</v>
      </c>
      <c r="M184" s="97" t="s">
        <v>342</v>
      </c>
      <c r="N184" s="97" t="s">
        <v>479</v>
      </c>
      <c r="O184" s="97" t="s">
        <v>471</v>
      </c>
      <c r="P184" s="97" t="s">
        <v>592</v>
      </c>
      <c r="Q184" s="97" t="s">
        <v>727</v>
      </c>
      <c r="R184" s="97" t="s">
        <v>686</v>
      </c>
      <c r="S184" s="97" t="s">
        <v>571</v>
      </c>
      <c r="T184" s="97" t="s">
        <v>657</v>
      </c>
      <c r="U184" s="97" t="s">
        <v>575</v>
      </c>
      <c r="V184" s="97" t="s">
        <v>609</v>
      </c>
      <c r="W184" s="97" t="s">
        <v>622</v>
      </c>
      <c r="X184" s="97" t="s">
        <v>465</v>
      </c>
      <c r="Y184" s="97" t="s">
        <v>316</v>
      </c>
      <c r="Z184" s="97" t="s">
        <v>360</v>
      </c>
      <c r="AA184" s="97" t="s">
        <v>673</v>
      </c>
      <c r="AB184" s="97" t="s">
        <v>364</v>
      </c>
      <c r="AC184" s="97" t="s">
        <v>347</v>
      </c>
      <c r="AD184" s="99" t="s">
        <v>598</v>
      </c>
    </row>
    <row r="185" spans="1:30" hidden="1">
      <c r="A185" s="1" t="s">
        <v>60</v>
      </c>
      <c r="B185" s="96" t="s">
        <v>725</v>
      </c>
      <c r="C185" s="96" t="s">
        <v>116</v>
      </c>
      <c r="D185" s="96" t="s">
        <v>550</v>
      </c>
      <c r="E185" s="96" t="s">
        <v>666</v>
      </c>
      <c r="F185" s="96" t="s">
        <v>565</v>
      </c>
      <c r="G185" s="96" t="s">
        <v>544</v>
      </c>
      <c r="H185" s="96" t="s">
        <v>268</v>
      </c>
      <c r="I185" s="96" t="s">
        <v>728</v>
      </c>
      <c r="J185" s="96" t="s">
        <v>637</v>
      </c>
      <c r="K185" s="96" t="s">
        <v>558</v>
      </c>
      <c r="L185" s="96" t="s">
        <v>309</v>
      </c>
      <c r="M185" s="96" t="s">
        <v>447</v>
      </c>
      <c r="N185" s="96" t="s">
        <v>451</v>
      </c>
      <c r="O185" s="96" t="s">
        <v>729</v>
      </c>
      <c r="P185" s="96" t="s">
        <v>601</v>
      </c>
      <c r="Q185" s="96" t="s">
        <v>730</v>
      </c>
      <c r="R185" s="96" t="s">
        <v>681</v>
      </c>
      <c r="S185" s="96" t="s">
        <v>637</v>
      </c>
      <c r="T185" s="96" t="s">
        <v>697</v>
      </c>
      <c r="U185" s="96" t="s">
        <v>79</v>
      </c>
      <c r="V185" s="96" t="s">
        <v>637</v>
      </c>
      <c r="W185" s="96" t="s">
        <v>605</v>
      </c>
      <c r="X185" s="96" t="s">
        <v>647</v>
      </c>
      <c r="Y185" s="96" t="s">
        <v>349</v>
      </c>
      <c r="Z185" s="96" t="s">
        <v>469</v>
      </c>
      <c r="AA185" s="96" t="s">
        <v>544</v>
      </c>
      <c r="AB185" s="96" t="s">
        <v>390</v>
      </c>
      <c r="AC185" s="96" t="s">
        <v>443</v>
      </c>
      <c r="AD185" s="98" t="s">
        <v>602</v>
      </c>
    </row>
    <row r="186" spans="1:30" hidden="1">
      <c r="A186" s="2" t="s">
        <v>85</v>
      </c>
      <c r="B186" s="97" t="s">
        <v>725</v>
      </c>
      <c r="C186" s="97" t="s">
        <v>116</v>
      </c>
      <c r="D186" s="97" t="s">
        <v>576</v>
      </c>
      <c r="E186" s="97" t="s">
        <v>702</v>
      </c>
      <c r="F186" s="97" t="s">
        <v>605</v>
      </c>
      <c r="G186" s="97" t="s">
        <v>605</v>
      </c>
      <c r="H186" s="97" t="s">
        <v>258</v>
      </c>
      <c r="I186" s="97" t="s">
        <v>571</v>
      </c>
      <c r="J186" s="97" t="s">
        <v>598</v>
      </c>
      <c r="K186" s="97" t="s">
        <v>182</v>
      </c>
      <c r="L186" s="97" t="s">
        <v>169</v>
      </c>
      <c r="M186" s="97" t="s">
        <v>623</v>
      </c>
      <c r="N186" s="97" t="s">
        <v>340</v>
      </c>
      <c r="O186" s="97" t="s">
        <v>731</v>
      </c>
      <c r="P186" s="97" t="s">
        <v>447</v>
      </c>
      <c r="Q186" s="97" t="s">
        <v>732</v>
      </c>
      <c r="R186" s="97" t="s">
        <v>562</v>
      </c>
      <c r="S186" s="97" t="s">
        <v>324</v>
      </c>
      <c r="T186" s="97" t="s">
        <v>494</v>
      </c>
      <c r="U186" s="97" t="s">
        <v>675</v>
      </c>
      <c r="V186" s="97" t="s">
        <v>364</v>
      </c>
      <c r="W186" s="97" t="s">
        <v>292</v>
      </c>
      <c r="X186" s="97" t="s">
        <v>374</v>
      </c>
      <c r="Y186" s="97" t="s">
        <v>263</v>
      </c>
      <c r="Z186" s="97" t="s">
        <v>421</v>
      </c>
      <c r="AA186" s="97" t="s">
        <v>593</v>
      </c>
      <c r="AB186" s="97" t="s">
        <v>414</v>
      </c>
      <c r="AC186" s="97" t="s">
        <v>421</v>
      </c>
      <c r="AD186" s="99" t="s">
        <v>522</v>
      </c>
    </row>
    <row r="187" spans="1:30" hidden="1">
      <c r="A187" s="1" t="s">
        <v>104</v>
      </c>
      <c r="B187" s="96" t="s">
        <v>725</v>
      </c>
      <c r="C187" s="96" t="s">
        <v>116</v>
      </c>
      <c r="D187" s="96" t="s">
        <v>539</v>
      </c>
      <c r="E187" s="96" t="s">
        <v>686</v>
      </c>
      <c r="F187" s="96" t="s">
        <v>400</v>
      </c>
      <c r="G187" s="96" t="s">
        <v>638</v>
      </c>
      <c r="H187" s="96" t="s">
        <v>218</v>
      </c>
      <c r="I187" s="96" t="s">
        <v>613</v>
      </c>
      <c r="J187" s="96" t="s">
        <v>404</v>
      </c>
      <c r="K187" s="96" t="s">
        <v>335</v>
      </c>
      <c r="L187" s="96" t="s">
        <v>252</v>
      </c>
      <c r="M187" s="96" t="s">
        <v>653</v>
      </c>
      <c r="N187" s="96" t="s">
        <v>399</v>
      </c>
      <c r="O187" s="96" t="s">
        <v>733</v>
      </c>
      <c r="P187" s="96" t="s">
        <v>519</v>
      </c>
      <c r="Q187" s="96" t="s">
        <v>734</v>
      </c>
      <c r="R187" s="96" t="s">
        <v>664</v>
      </c>
      <c r="S187" s="96" t="s">
        <v>447</v>
      </c>
      <c r="T187" s="96" t="s">
        <v>448</v>
      </c>
      <c r="U187" s="96" t="s">
        <v>675</v>
      </c>
      <c r="V187" s="96" t="s">
        <v>578</v>
      </c>
      <c r="W187" s="96" t="s">
        <v>455</v>
      </c>
      <c r="X187" s="96" t="s">
        <v>467</v>
      </c>
      <c r="Y187" s="96" t="s">
        <v>255</v>
      </c>
      <c r="Z187" s="96" t="s">
        <v>292</v>
      </c>
      <c r="AA187" s="96" t="s">
        <v>673</v>
      </c>
      <c r="AB187" s="96" t="s">
        <v>333</v>
      </c>
      <c r="AC187" s="96" t="s">
        <v>538</v>
      </c>
      <c r="AD187" s="98" t="s">
        <v>550</v>
      </c>
    </row>
    <row r="188" spans="1:30" hidden="1">
      <c r="A188" s="2" t="s">
        <v>60</v>
      </c>
      <c r="B188" s="97" t="s">
        <v>725</v>
      </c>
      <c r="C188" s="97" t="s">
        <v>138</v>
      </c>
      <c r="D188" s="97" t="s">
        <v>573</v>
      </c>
      <c r="E188" s="97" t="s">
        <v>664</v>
      </c>
      <c r="F188" s="97" t="s">
        <v>210</v>
      </c>
      <c r="G188" s="97" t="s">
        <v>650</v>
      </c>
      <c r="H188" s="97" t="s">
        <v>383</v>
      </c>
      <c r="I188" s="97" t="s">
        <v>630</v>
      </c>
      <c r="J188" s="97" t="s">
        <v>606</v>
      </c>
      <c r="K188" s="97" t="s">
        <v>336</v>
      </c>
      <c r="L188" s="97" t="s">
        <v>252</v>
      </c>
      <c r="M188" s="97" t="s">
        <v>562</v>
      </c>
      <c r="N188" s="97" t="s">
        <v>341</v>
      </c>
      <c r="O188" s="97" t="s">
        <v>735</v>
      </c>
      <c r="P188" s="97" t="s">
        <v>530</v>
      </c>
      <c r="Q188" s="97" t="s">
        <v>640</v>
      </c>
      <c r="R188" s="97" t="s">
        <v>635</v>
      </c>
      <c r="S188" s="97" t="s">
        <v>702</v>
      </c>
      <c r="T188" s="97" t="s">
        <v>678</v>
      </c>
      <c r="U188" s="97" t="s">
        <v>79</v>
      </c>
      <c r="V188" s="97" t="s">
        <v>448</v>
      </c>
      <c r="W188" s="97" t="s">
        <v>605</v>
      </c>
      <c r="X188" s="97" t="s">
        <v>578</v>
      </c>
      <c r="Y188" s="97" t="s">
        <v>386</v>
      </c>
      <c r="Z188" s="97" t="s">
        <v>526</v>
      </c>
      <c r="AA188" s="97" t="s">
        <v>599</v>
      </c>
      <c r="AB188" s="97" t="s">
        <v>336</v>
      </c>
      <c r="AC188" s="97" t="s">
        <v>465</v>
      </c>
      <c r="AD188" s="99" t="s">
        <v>601</v>
      </c>
    </row>
    <row r="189" spans="1:30" hidden="1">
      <c r="A189" s="1" t="s">
        <v>85</v>
      </c>
      <c r="B189" s="96" t="s">
        <v>725</v>
      </c>
      <c r="C189" s="96" t="s">
        <v>138</v>
      </c>
      <c r="D189" s="96" t="s">
        <v>561</v>
      </c>
      <c r="E189" s="96" t="s">
        <v>649</v>
      </c>
      <c r="F189" s="96" t="s">
        <v>571</v>
      </c>
      <c r="G189" s="96" t="s">
        <v>605</v>
      </c>
      <c r="H189" s="96" t="s">
        <v>272</v>
      </c>
      <c r="I189" s="96" t="s">
        <v>602</v>
      </c>
      <c r="J189" s="96" t="s">
        <v>412</v>
      </c>
      <c r="K189" s="96" t="s">
        <v>243</v>
      </c>
      <c r="L189" s="96" t="s">
        <v>170</v>
      </c>
      <c r="M189" s="96" t="s">
        <v>623</v>
      </c>
      <c r="N189" s="96" t="s">
        <v>414</v>
      </c>
      <c r="O189" s="96" t="s">
        <v>736</v>
      </c>
      <c r="P189" s="96" t="s">
        <v>576</v>
      </c>
      <c r="Q189" s="96" t="s">
        <v>600</v>
      </c>
      <c r="R189" s="96" t="s">
        <v>578</v>
      </c>
      <c r="S189" s="96" t="s">
        <v>193</v>
      </c>
      <c r="T189" s="96" t="s">
        <v>455</v>
      </c>
      <c r="U189" s="96" t="s">
        <v>650</v>
      </c>
      <c r="V189" s="96" t="s">
        <v>351</v>
      </c>
      <c r="W189" s="96" t="s">
        <v>438</v>
      </c>
      <c r="X189" s="96" t="s">
        <v>451</v>
      </c>
      <c r="Y189" s="96" t="s">
        <v>199</v>
      </c>
      <c r="Z189" s="96" t="s">
        <v>420</v>
      </c>
      <c r="AA189" s="96" t="s">
        <v>615</v>
      </c>
      <c r="AB189" s="96" t="s">
        <v>193</v>
      </c>
      <c r="AC189" s="96" t="s">
        <v>355</v>
      </c>
      <c r="AD189" s="98" t="s">
        <v>522</v>
      </c>
    </row>
    <row r="190" spans="1:30" hidden="1">
      <c r="A190" s="2" t="s">
        <v>104</v>
      </c>
      <c r="B190" s="97" t="s">
        <v>725</v>
      </c>
      <c r="C190" s="97" t="s">
        <v>138</v>
      </c>
      <c r="D190" s="97" t="s">
        <v>647</v>
      </c>
      <c r="E190" s="97" t="s">
        <v>187</v>
      </c>
      <c r="F190" s="97" t="s">
        <v>581</v>
      </c>
      <c r="G190" s="97" t="s">
        <v>614</v>
      </c>
      <c r="H190" s="97" t="s">
        <v>307</v>
      </c>
      <c r="I190" s="97" t="s">
        <v>679</v>
      </c>
      <c r="J190" s="97" t="s">
        <v>586</v>
      </c>
      <c r="K190" s="97" t="s">
        <v>386</v>
      </c>
      <c r="L190" s="97" t="s">
        <v>308</v>
      </c>
      <c r="M190" s="97" t="s">
        <v>615</v>
      </c>
      <c r="N190" s="97" t="s">
        <v>347</v>
      </c>
      <c r="O190" s="97" t="s">
        <v>737</v>
      </c>
      <c r="P190" s="97" t="s">
        <v>593</v>
      </c>
      <c r="Q190" s="97" t="s">
        <v>738</v>
      </c>
      <c r="R190" s="97" t="s">
        <v>643</v>
      </c>
      <c r="S190" s="97" t="s">
        <v>647</v>
      </c>
      <c r="T190" s="97" t="s">
        <v>649</v>
      </c>
      <c r="U190" s="97" t="s">
        <v>650</v>
      </c>
      <c r="V190" s="97" t="s">
        <v>568</v>
      </c>
      <c r="W190" s="97" t="s">
        <v>447</v>
      </c>
      <c r="X190" s="97" t="s">
        <v>469</v>
      </c>
      <c r="Y190" s="97" t="s">
        <v>317</v>
      </c>
      <c r="Z190" s="97" t="s">
        <v>408</v>
      </c>
      <c r="AA190" s="97" t="s">
        <v>612</v>
      </c>
      <c r="AB190" s="97" t="s">
        <v>418</v>
      </c>
      <c r="AC190" s="97" t="s">
        <v>486</v>
      </c>
      <c r="AD190" s="99" t="s">
        <v>568</v>
      </c>
    </row>
    <row r="191" spans="1:30" hidden="1">
      <c r="A191" s="1" t="s">
        <v>60</v>
      </c>
      <c r="B191" s="96" t="s">
        <v>725</v>
      </c>
      <c r="C191" s="96" t="s">
        <v>154</v>
      </c>
      <c r="D191" s="96" t="s">
        <v>518</v>
      </c>
      <c r="E191" s="96" t="s">
        <v>674</v>
      </c>
      <c r="F191" s="96" t="s">
        <v>539</v>
      </c>
      <c r="G191" s="96" t="s">
        <v>637</v>
      </c>
      <c r="H191" s="96" t="s">
        <v>284</v>
      </c>
      <c r="I191" s="96" t="s">
        <v>739</v>
      </c>
      <c r="J191" s="96" t="s">
        <v>526</v>
      </c>
      <c r="K191" s="96" t="s">
        <v>433</v>
      </c>
      <c r="L191" s="96" t="s">
        <v>286</v>
      </c>
      <c r="M191" s="96" t="s">
        <v>593</v>
      </c>
      <c r="N191" s="96" t="s">
        <v>456</v>
      </c>
      <c r="O191" s="96" t="s">
        <v>740</v>
      </c>
      <c r="P191" s="96" t="s">
        <v>530</v>
      </c>
      <c r="Q191" s="96" t="s">
        <v>741</v>
      </c>
      <c r="R191" s="96" t="s">
        <v>348</v>
      </c>
      <c r="S191" s="96" t="s">
        <v>724</v>
      </c>
      <c r="T191" s="96" t="s">
        <v>742</v>
      </c>
      <c r="U191" s="96" t="s">
        <v>79</v>
      </c>
      <c r="V191" s="96" t="s">
        <v>664</v>
      </c>
      <c r="W191" s="96" t="s">
        <v>638</v>
      </c>
      <c r="X191" s="96" t="s">
        <v>519</v>
      </c>
      <c r="Y191" s="96" t="s">
        <v>362</v>
      </c>
      <c r="Z191" s="96" t="s">
        <v>582</v>
      </c>
      <c r="AA191" s="96" t="s">
        <v>666</v>
      </c>
      <c r="AB191" s="96" t="s">
        <v>408</v>
      </c>
      <c r="AC191" s="96" t="s">
        <v>434</v>
      </c>
      <c r="AD191" s="98" t="s">
        <v>461</v>
      </c>
    </row>
    <row r="192" spans="1:30" hidden="1">
      <c r="A192" s="2" t="s">
        <v>85</v>
      </c>
      <c r="B192" s="97" t="s">
        <v>725</v>
      </c>
      <c r="C192" s="97" t="s">
        <v>154</v>
      </c>
      <c r="D192" s="97" t="s">
        <v>561</v>
      </c>
      <c r="E192" s="97" t="s">
        <v>643</v>
      </c>
      <c r="F192" s="97" t="s">
        <v>438</v>
      </c>
      <c r="G192" s="97" t="s">
        <v>400</v>
      </c>
      <c r="H192" s="97" t="s">
        <v>226</v>
      </c>
      <c r="I192" s="97" t="s">
        <v>348</v>
      </c>
      <c r="J192" s="97" t="s">
        <v>403</v>
      </c>
      <c r="K192" s="97" t="s">
        <v>201</v>
      </c>
      <c r="L192" s="97" t="s">
        <v>161</v>
      </c>
      <c r="M192" s="97" t="s">
        <v>619</v>
      </c>
      <c r="N192" s="97" t="s">
        <v>421</v>
      </c>
      <c r="O192" s="97" t="s">
        <v>678</v>
      </c>
      <c r="P192" s="97" t="s">
        <v>632</v>
      </c>
      <c r="Q192" s="97" t="s">
        <v>743</v>
      </c>
      <c r="R192" s="97" t="s">
        <v>615</v>
      </c>
      <c r="S192" s="97" t="s">
        <v>413</v>
      </c>
      <c r="T192" s="97" t="s">
        <v>647</v>
      </c>
      <c r="U192" s="97" t="s">
        <v>613</v>
      </c>
      <c r="V192" s="97" t="s">
        <v>386</v>
      </c>
      <c r="W192" s="97" t="s">
        <v>422</v>
      </c>
      <c r="X192" s="97" t="s">
        <v>439</v>
      </c>
      <c r="Y192" s="97" t="s">
        <v>244</v>
      </c>
      <c r="Z192" s="97" t="s">
        <v>403</v>
      </c>
      <c r="AA192" s="97" t="s">
        <v>555</v>
      </c>
      <c r="AB192" s="97" t="s">
        <v>403</v>
      </c>
      <c r="AC192" s="97" t="s">
        <v>418</v>
      </c>
      <c r="AD192" s="99" t="s">
        <v>576</v>
      </c>
    </row>
    <row r="193" spans="1:30" hidden="1">
      <c r="A193" s="1" t="s">
        <v>104</v>
      </c>
      <c r="B193" s="96" t="s">
        <v>725</v>
      </c>
      <c r="C193" s="96" t="s">
        <v>154</v>
      </c>
      <c r="D193" s="96" t="s">
        <v>550</v>
      </c>
      <c r="E193" s="96" t="s">
        <v>665</v>
      </c>
      <c r="F193" s="96" t="s">
        <v>551</v>
      </c>
      <c r="G193" s="96" t="s">
        <v>661</v>
      </c>
      <c r="H193" s="96" t="s">
        <v>317</v>
      </c>
      <c r="I193" s="96" t="s">
        <v>470</v>
      </c>
      <c r="J193" s="96" t="s">
        <v>450</v>
      </c>
      <c r="K193" s="96" t="s">
        <v>284</v>
      </c>
      <c r="L193" s="96" t="s">
        <v>237</v>
      </c>
      <c r="M193" s="96" t="s">
        <v>531</v>
      </c>
      <c r="N193" s="96" t="s">
        <v>538</v>
      </c>
      <c r="O193" s="96" t="s">
        <v>644</v>
      </c>
      <c r="P193" s="96" t="s">
        <v>342</v>
      </c>
      <c r="Q193" s="96" t="s">
        <v>620</v>
      </c>
      <c r="R193" s="96" t="s">
        <v>642</v>
      </c>
      <c r="S193" s="96" t="s">
        <v>578</v>
      </c>
      <c r="T193" s="96" t="s">
        <v>484</v>
      </c>
      <c r="U193" s="96" t="s">
        <v>613</v>
      </c>
      <c r="V193" s="96" t="s">
        <v>568</v>
      </c>
      <c r="W193" s="96" t="s">
        <v>609</v>
      </c>
      <c r="X193" s="96" t="s">
        <v>455</v>
      </c>
      <c r="Y193" s="96" t="s">
        <v>301</v>
      </c>
      <c r="Z193" s="96" t="s">
        <v>439</v>
      </c>
      <c r="AA193" s="96" t="s">
        <v>744</v>
      </c>
      <c r="AB193" s="96" t="s">
        <v>196</v>
      </c>
      <c r="AC193" s="96" t="s">
        <v>439</v>
      </c>
      <c r="AD193" s="98" t="s">
        <v>518</v>
      </c>
    </row>
    <row r="194" spans="1:30" hidden="1">
      <c r="A194" s="2" t="s">
        <v>60</v>
      </c>
      <c r="B194" s="97" t="s">
        <v>725</v>
      </c>
      <c r="C194" s="97" t="s">
        <v>167</v>
      </c>
      <c r="D194" s="97" t="s">
        <v>462</v>
      </c>
      <c r="E194" s="97" t="s">
        <v>276</v>
      </c>
      <c r="F194" s="97" t="s">
        <v>571</v>
      </c>
      <c r="G194" s="97" t="s">
        <v>613</v>
      </c>
      <c r="H194" s="97" t="s">
        <v>406</v>
      </c>
      <c r="I194" s="97" t="s">
        <v>745</v>
      </c>
      <c r="J194" s="97" t="s">
        <v>615</v>
      </c>
      <c r="K194" s="97" t="s">
        <v>430</v>
      </c>
      <c r="L194" s="97" t="s">
        <v>260</v>
      </c>
      <c r="M194" s="97" t="s">
        <v>462</v>
      </c>
      <c r="N194" s="97" t="s">
        <v>515</v>
      </c>
      <c r="O194" s="97" t="s">
        <v>746</v>
      </c>
      <c r="P194" s="97" t="s">
        <v>461</v>
      </c>
      <c r="Q194" s="97" t="s">
        <v>723</v>
      </c>
      <c r="R194" s="97" t="s">
        <v>706</v>
      </c>
      <c r="S194" s="97" t="s">
        <v>540</v>
      </c>
      <c r="T194" s="97" t="s">
        <v>696</v>
      </c>
      <c r="U194" s="97" t="s">
        <v>79</v>
      </c>
      <c r="V194" s="97" t="s">
        <v>643</v>
      </c>
      <c r="W194" s="97" t="s">
        <v>579</v>
      </c>
      <c r="X194" s="97" t="s">
        <v>618</v>
      </c>
      <c r="Y194" s="97" t="s">
        <v>351</v>
      </c>
      <c r="Z194" s="97" t="s">
        <v>573</v>
      </c>
      <c r="AA194" s="97" t="s">
        <v>665</v>
      </c>
      <c r="AB194" s="97" t="s">
        <v>341</v>
      </c>
      <c r="AC194" s="97" t="s">
        <v>526</v>
      </c>
      <c r="AD194" s="99" t="s">
        <v>612</v>
      </c>
    </row>
    <row r="195" spans="1:30" hidden="1">
      <c r="A195" s="1" t="s">
        <v>85</v>
      </c>
      <c r="B195" s="96" t="s">
        <v>725</v>
      </c>
      <c r="C195" s="96" t="s">
        <v>167</v>
      </c>
      <c r="D195" s="96" t="s">
        <v>561</v>
      </c>
      <c r="E195" s="96" t="s">
        <v>690</v>
      </c>
      <c r="F195" s="96" t="s">
        <v>451</v>
      </c>
      <c r="G195" s="96" t="s">
        <v>623</v>
      </c>
      <c r="H195" s="96" t="s">
        <v>208</v>
      </c>
      <c r="I195" s="96" t="s">
        <v>747</v>
      </c>
      <c r="J195" s="96" t="s">
        <v>429</v>
      </c>
      <c r="K195" s="96" t="s">
        <v>132</v>
      </c>
      <c r="L195" s="96" t="s">
        <v>133</v>
      </c>
      <c r="M195" s="96" t="s">
        <v>639</v>
      </c>
      <c r="N195" s="96" t="s">
        <v>372</v>
      </c>
      <c r="O195" s="96" t="s">
        <v>681</v>
      </c>
      <c r="P195" s="96" t="s">
        <v>550</v>
      </c>
      <c r="Q195" s="96" t="s">
        <v>748</v>
      </c>
      <c r="R195" s="96" t="s">
        <v>530</v>
      </c>
      <c r="S195" s="96" t="s">
        <v>453</v>
      </c>
      <c r="T195" s="96" t="s">
        <v>560</v>
      </c>
      <c r="U195" s="96" t="s">
        <v>669</v>
      </c>
      <c r="V195" s="96" t="s">
        <v>357</v>
      </c>
      <c r="W195" s="96" t="s">
        <v>443</v>
      </c>
      <c r="X195" s="96" t="s">
        <v>498</v>
      </c>
      <c r="Y195" s="96" t="s">
        <v>241</v>
      </c>
      <c r="Z195" s="96" t="s">
        <v>412</v>
      </c>
      <c r="AA195" s="96" t="s">
        <v>575</v>
      </c>
      <c r="AB195" s="96" t="s">
        <v>424</v>
      </c>
      <c r="AC195" s="96" t="s">
        <v>367</v>
      </c>
      <c r="AD195" s="98" t="s">
        <v>564</v>
      </c>
    </row>
    <row r="196" spans="1:30" hidden="1">
      <c r="A196" s="2" t="s">
        <v>104</v>
      </c>
      <c r="B196" s="97" t="s">
        <v>725</v>
      </c>
      <c r="C196" s="97" t="s">
        <v>167</v>
      </c>
      <c r="D196" s="97" t="s">
        <v>609</v>
      </c>
      <c r="E196" s="97" t="s">
        <v>749</v>
      </c>
      <c r="F196" s="97" t="s">
        <v>523</v>
      </c>
      <c r="G196" s="97" t="s">
        <v>488</v>
      </c>
      <c r="H196" s="97" t="s">
        <v>317</v>
      </c>
      <c r="I196" s="97" t="s">
        <v>711</v>
      </c>
      <c r="J196" s="97" t="s">
        <v>447</v>
      </c>
      <c r="K196" s="97" t="s">
        <v>373</v>
      </c>
      <c r="L196" s="97" t="s">
        <v>166</v>
      </c>
      <c r="M196" s="97" t="s">
        <v>569</v>
      </c>
      <c r="N196" s="97" t="s">
        <v>292</v>
      </c>
      <c r="O196" s="97" t="s">
        <v>729</v>
      </c>
      <c r="P196" s="97" t="s">
        <v>569</v>
      </c>
      <c r="Q196" s="97" t="s">
        <v>750</v>
      </c>
      <c r="R196" s="97" t="s">
        <v>716</v>
      </c>
      <c r="S196" s="97" t="s">
        <v>462</v>
      </c>
      <c r="T196" s="97" t="s">
        <v>751</v>
      </c>
      <c r="U196" s="97" t="s">
        <v>669</v>
      </c>
      <c r="V196" s="97" t="s">
        <v>598</v>
      </c>
      <c r="W196" s="97" t="s">
        <v>462</v>
      </c>
      <c r="X196" s="97" t="s">
        <v>582</v>
      </c>
      <c r="Y196" s="97" t="s">
        <v>268</v>
      </c>
      <c r="Z196" s="97" t="s">
        <v>422</v>
      </c>
      <c r="AA196" s="97" t="s">
        <v>488</v>
      </c>
      <c r="AB196" s="97" t="s">
        <v>292</v>
      </c>
      <c r="AC196" s="97" t="s">
        <v>345</v>
      </c>
      <c r="AD196" s="99" t="s">
        <v>615</v>
      </c>
    </row>
    <row r="197" spans="1:30" hidden="1">
      <c r="A197" s="1" t="s">
        <v>60</v>
      </c>
      <c r="B197" s="96" t="s">
        <v>725</v>
      </c>
      <c r="C197" s="96" t="s">
        <v>177</v>
      </c>
      <c r="D197" s="96" t="s">
        <v>519</v>
      </c>
      <c r="E197" s="96" t="s">
        <v>458</v>
      </c>
      <c r="F197" s="96" t="s">
        <v>578</v>
      </c>
      <c r="G197" s="96" t="s">
        <v>669</v>
      </c>
      <c r="H197" s="96" t="s">
        <v>389</v>
      </c>
      <c r="I197" s="96" t="s">
        <v>752</v>
      </c>
      <c r="J197" s="96" t="s">
        <v>686</v>
      </c>
      <c r="K197" s="96" t="s">
        <v>426</v>
      </c>
      <c r="L197" s="96" t="s">
        <v>186</v>
      </c>
      <c r="M197" s="96" t="s">
        <v>519</v>
      </c>
      <c r="N197" s="96" t="s">
        <v>460</v>
      </c>
      <c r="O197" s="96" t="s">
        <v>746</v>
      </c>
      <c r="P197" s="96" t="s">
        <v>210</v>
      </c>
      <c r="Q197" s="96" t="s">
        <v>753</v>
      </c>
      <c r="R197" s="96" t="s">
        <v>747</v>
      </c>
      <c r="S197" s="96" t="s">
        <v>751</v>
      </c>
      <c r="T197" s="96" t="s">
        <v>708</v>
      </c>
      <c r="U197" s="96" t="s">
        <v>79</v>
      </c>
      <c r="V197" s="96" t="s">
        <v>474</v>
      </c>
      <c r="W197" s="96" t="s">
        <v>587</v>
      </c>
      <c r="X197" s="96" t="s">
        <v>618</v>
      </c>
      <c r="Y197" s="96" t="s">
        <v>413</v>
      </c>
      <c r="Z197" s="96" t="s">
        <v>615</v>
      </c>
      <c r="AA197" s="96" t="s">
        <v>474</v>
      </c>
      <c r="AB197" s="96" t="s">
        <v>429</v>
      </c>
      <c r="AC197" s="96" t="s">
        <v>447</v>
      </c>
      <c r="AD197" s="98" t="s">
        <v>404</v>
      </c>
    </row>
    <row r="198" spans="1:30" hidden="1">
      <c r="A198" s="2" t="s">
        <v>85</v>
      </c>
      <c r="B198" s="97" t="s">
        <v>725</v>
      </c>
      <c r="C198" s="97" t="s">
        <v>177</v>
      </c>
      <c r="D198" s="97" t="s">
        <v>506</v>
      </c>
      <c r="E198" s="97" t="s">
        <v>754</v>
      </c>
      <c r="F198" s="97" t="s">
        <v>551</v>
      </c>
      <c r="G198" s="97" t="s">
        <v>466</v>
      </c>
      <c r="H198" s="97" t="s">
        <v>226</v>
      </c>
      <c r="I198" s="97" t="s">
        <v>668</v>
      </c>
      <c r="J198" s="97" t="s">
        <v>484</v>
      </c>
      <c r="K198" s="97" t="s">
        <v>175</v>
      </c>
      <c r="L198" s="97" t="s">
        <v>105</v>
      </c>
      <c r="M198" s="97" t="s">
        <v>210</v>
      </c>
      <c r="N198" s="97" t="s">
        <v>193</v>
      </c>
      <c r="O198" s="97" t="s">
        <v>527</v>
      </c>
      <c r="P198" s="97" t="s">
        <v>618</v>
      </c>
      <c r="Q198" s="97" t="s">
        <v>720</v>
      </c>
      <c r="R198" s="97" t="s">
        <v>216</v>
      </c>
      <c r="S198" s="97" t="s">
        <v>436</v>
      </c>
      <c r="T198" s="97" t="s">
        <v>462</v>
      </c>
      <c r="U198" s="97" t="s">
        <v>677</v>
      </c>
      <c r="V198" s="97" t="s">
        <v>421</v>
      </c>
      <c r="W198" s="97" t="s">
        <v>473</v>
      </c>
      <c r="X198" s="97" t="s">
        <v>450</v>
      </c>
      <c r="Y198" s="97" t="s">
        <v>218</v>
      </c>
      <c r="Z198" s="97" t="s">
        <v>280</v>
      </c>
      <c r="AA198" s="97" t="s">
        <v>614</v>
      </c>
      <c r="AB198" s="97" t="s">
        <v>418</v>
      </c>
      <c r="AC198" s="97" t="s">
        <v>441</v>
      </c>
      <c r="AD198" s="99" t="s">
        <v>647</v>
      </c>
    </row>
    <row r="199" spans="1:30" hidden="1">
      <c r="A199" s="1" t="s">
        <v>104</v>
      </c>
      <c r="B199" s="96" t="s">
        <v>725</v>
      </c>
      <c r="C199" s="96" t="s">
        <v>177</v>
      </c>
      <c r="D199" s="96" t="s">
        <v>598</v>
      </c>
      <c r="E199" s="96" t="s">
        <v>681</v>
      </c>
      <c r="F199" s="96" t="s">
        <v>447</v>
      </c>
      <c r="G199" s="96" t="s">
        <v>657</v>
      </c>
      <c r="H199" s="96" t="s">
        <v>376</v>
      </c>
      <c r="I199" s="96" t="s">
        <v>394</v>
      </c>
      <c r="J199" s="96" t="s">
        <v>666</v>
      </c>
      <c r="K199" s="96" t="s">
        <v>312</v>
      </c>
      <c r="L199" s="96" t="s">
        <v>174</v>
      </c>
      <c r="M199" s="96" t="s">
        <v>618</v>
      </c>
      <c r="N199" s="96" t="s">
        <v>486</v>
      </c>
      <c r="O199" s="96" t="s">
        <v>225</v>
      </c>
      <c r="P199" s="96" t="s">
        <v>671</v>
      </c>
      <c r="Q199" s="96" t="s">
        <v>755</v>
      </c>
      <c r="R199" s="96" t="s">
        <v>756</v>
      </c>
      <c r="S199" s="96" t="s">
        <v>569</v>
      </c>
      <c r="T199" s="96" t="s">
        <v>701</v>
      </c>
      <c r="U199" s="96" t="s">
        <v>677</v>
      </c>
      <c r="V199" s="96" t="s">
        <v>569</v>
      </c>
      <c r="W199" s="96" t="s">
        <v>477</v>
      </c>
      <c r="X199" s="96" t="s">
        <v>647</v>
      </c>
      <c r="Y199" s="96" t="s">
        <v>172</v>
      </c>
      <c r="Z199" s="96" t="s">
        <v>450</v>
      </c>
      <c r="AA199" s="96" t="s">
        <v>597</v>
      </c>
      <c r="AB199" s="96" t="s">
        <v>442</v>
      </c>
      <c r="AC199" s="96" t="s">
        <v>450</v>
      </c>
      <c r="AD199" s="98" t="s">
        <v>602</v>
      </c>
    </row>
    <row r="200" spans="1:30" hidden="1">
      <c r="A200" s="2" t="s">
        <v>60</v>
      </c>
      <c r="B200" s="97" t="s">
        <v>725</v>
      </c>
      <c r="C200" s="97" t="s">
        <v>194</v>
      </c>
      <c r="D200" s="97" t="s">
        <v>618</v>
      </c>
      <c r="E200" s="97" t="s">
        <v>699</v>
      </c>
      <c r="F200" s="97" t="s">
        <v>572</v>
      </c>
      <c r="G200" s="97" t="s">
        <v>694</v>
      </c>
      <c r="H200" s="97" t="s">
        <v>296</v>
      </c>
      <c r="I200" s="97" t="s">
        <v>730</v>
      </c>
      <c r="J200" s="97" t="s">
        <v>499</v>
      </c>
      <c r="K200" s="97" t="s">
        <v>351</v>
      </c>
      <c r="L200" s="97" t="s">
        <v>214</v>
      </c>
      <c r="M200" s="97" t="s">
        <v>531</v>
      </c>
      <c r="N200" s="97" t="s">
        <v>460</v>
      </c>
      <c r="O200" s="97" t="s">
        <v>757</v>
      </c>
      <c r="P200" s="97" t="s">
        <v>650</v>
      </c>
      <c r="Q200" s="97" t="s">
        <v>741</v>
      </c>
      <c r="R200" s="97" t="s">
        <v>683</v>
      </c>
      <c r="S200" s="97" t="s">
        <v>474</v>
      </c>
      <c r="T200" s="97" t="s">
        <v>758</v>
      </c>
      <c r="U200" s="97" t="s">
        <v>79</v>
      </c>
      <c r="V200" s="97" t="s">
        <v>695</v>
      </c>
      <c r="W200" s="97" t="s">
        <v>649</v>
      </c>
      <c r="X200" s="97" t="s">
        <v>673</v>
      </c>
      <c r="Y200" s="97" t="s">
        <v>435</v>
      </c>
      <c r="Z200" s="97" t="s">
        <v>618</v>
      </c>
      <c r="AA200" s="97" t="s">
        <v>676</v>
      </c>
      <c r="AB200" s="97" t="s">
        <v>429</v>
      </c>
      <c r="AC200" s="97" t="s">
        <v>582</v>
      </c>
      <c r="AD200" s="99" t="s">
        <v>579</v>
      </c>
    </row>
    <row r="201" spans="1:30" hidden="1">
      <c r="A201" s="1" t="s">
        <v>85</v>
      </c>
      <c r="B201" s="96" t="s">
        <v>725</v>
      </c>
      <c r="C201" s="96" t="s">
        <v>194</v>
      </c>
      <c r="D201" s="96" t="s">
        <v>447</v>
      </c>
      <c r="E201" s="96" t="s">
        <v>682</v>
      </c>
      <c r="F201" s="96" t="s">
        <v>461</v>
      </c>
      <c r="G201" s="96" t="s">
        <v>401</v>
      </c>
      <c r="H201" s="96" t="s">
        <v>283</v>
      </c>
      <c r="I201" s="96" t="s">
        <v>754</v>
      </c>
      <c r="J201" s="96" t="s">
        <v>743</v>
      </c>
      <c r="K201" s="96" t="s">
        <v>211</v>
      </c>
      <c r="L201" s="96" t="s">
        <v>260</v>
      </c>
      <c r="M201" s="96" t="s">
        <v>400</v>
      </c>
      <c r="N201" s="96" t="s">
        <v>420</v>
      </c>
      <c r="O201" s="96" t="s">
        <v>728</v>
      </c>
      <c r="P201" s="96" t="s">
        <v>400</v>
      </c>
      <c r="Q201" s="96" t="s">
        <v>759</v>
      </c>
      <c r="R201" s="96" t="s">
        <v>639</v>
      </c>
      <c r="S201" s="96" t="s">
        <v>367</v>
      </c>
      <c r="T201" s="96" t="s">
        <v>477</v>
      </c>
      <c r="U201" s="96" t="s">
        <v>187</v>
      </c>
      <c r="V201" s="96" t="s">
        <v>424</v>
      </c>
      <c r="W201" s="96" t="s">
        <v>523</v>
      </c>
      <c r="X201" s="96" t="s">
        <v>523</v>
      </c>
      <c r="Y201" s="96" t="s">
        <v>183</v>
      </c>
      <c r="Z201" s="96" t="s">
        <v>479</v>
      </c>
      <c r="AA201" s="96" t="s">
        <v>484</v>
      </c>
      <c r="AB201" s="96" t="s">
        <v>418</v>
      </c>
      <c r="AC201" s="96" t="s">
        <v>558</v>
      </c>
      <c r="AD201" s="98" t="s">
        <v>342</v>
      </c>
    </row>
    <row r="202" spans="1:30" hidden="1">
      <c r="A202" s="2" t="s">
        <v>104</v>
      </c>
      <c r="B202" s="97" t="s">
        <v>725</v>
      </c>
      <c r="C202" s="97" t="s">
        <v>194</v>
      </c>
      <c r="D202" s="97" t="s">
        <v>342</v>
      </c>
      <c r="E202" s="97" t="s">
        <v>742</v>
      </c>
      <c r="F202" s="97" t="s">
        <v>592</v>
      </c>
      <c r="G202" s="97" t="s">
        <v>677</v>
      </c>
      <c r="H202" s="97" t="s">
        <v>312</v>
      </c>
      <c r="I202" s="97" t="s">
        <v>713</v>
      </c>
      <c r="J202" s="97" t="s">
        <v>760</v>
      </c>
      <c r="K202" s="97" t="s">
        <v>320</v>
      </c>
      <c r="L202" s="97" t="s">
        <v>251</v>
      </c>
      <c r="M202" s="97" t="s">
        <v>216</v>
      </c>
      <c r="N202" s="97" t="s">
        <v>486</v>
      </c>
      <c r="O202" s="97" t="s">
        <v>761</v>
      </c>
      <c r="P202" s="97" t="s">
        <v>744</v>
      </c>
      <c r="Q202" s="97" t="s">
        <v>745</v>
      </c>
      <c r="R202" s="97" t="s">
        <v>695</v>
      </c>
      <c r="S202" s="97" t="s">
        <v>618</v>
      </c>
      <c r="T202" s="97" t="s">
        <v>662</v>
      </c>
      <c r="U202" s="97" t="s">
        <v>187</v>
      </c>
      <c r="V202" s="97" t="s">
        <v>555</v>
      </c>
      <c r="W202" s="97" t="s">
        <v>530</v>
      </c>
      <c r="X202" s="97" t="s">
        <v>560</v>
      </c>
      <c r="Y202" s="97" t="s">
        <v>406</v>
      </c>
      <c r="Z202" s="97" t="s">
        <v>473</v>
      </c>
      <c r="AA202" s="97" t="s">
        <v>751</v>
      </c>
      <c r="AB202" s="97" t="s">
        <v>442</v>
      </c>
      <c r="AC202" s="97" t="s">
        <v>454</v>
      </c>
      <c r="AD202" s="99" t="s">
        <v>612</v>
      </c>
    </row>
    <row r="203" spans="1:30" hidden="1">
      <c r="A203" s="1" t="s">
        <v>60</v>
      </c>
      <c r="B203" s="96" t="s">
        <v>725</v>
      </c>
      <c r="C203" s="96" t="s">
        <v>213</v>
      </c>
      <c r="D203" s="96" t="s">
        <v>592</v>
      </c>
      <c r="E203" s="96" t="s">
        <v>762</v>
      </c>
      <c r="F203" s="96" t="s">
        <v>461</v>
      </c>
      <c r="G203" s="96" t="s">
        <v>686</v>
      </c>
      <c r="H203" s="96" t="s">
        <v>334</v>
      </c>
      <c r="I203" s="96" t="s">
        <v>763</v>
      </c>
      <c r="J203" s="96" t="s">
        <v>738</v>
      </c>
      <c r="K203" s="96" t="s">
        <v>420</v>
      </c>
      <c r="L203" s="96" t="s">
        <v>169</v>
      </c>
      <c r="M203" s="96" t="s">
        <v>530</v>
      </c>
      <c r="N203" s="96" t="s">
        <v>467</v>
      </c>
      <c r="O203" s="96" t="s">
        <v>511</v>
      </c>
      <c r="P203" s="96" t="s">
        <v>599</v>
      </c>
      <c r="Q203" s="96" t="s">
        <v>739</v>
      </c>
      <c r="R203" s="96" t="s">
        <v>693</v>
      </c>
      <c r="S203" s="96" t="s">
        <v>676</v>
      </c>
      <c r="T203" s="96" t="s">
        <v>747</v>
      </c>
      <c r="U203" s="96" t="s">
        <v>79</v>
      </c>
      <c r="V203" s="96" t="s">
        <v>684</v>
      </c>
      <c r="W203" s="96" t="s">
        <v>664</v>
      </c>
      <c r="X203" s="96" t="s">
        <v>671</v>
      </c>
      <c r="Y203" s="96" t="s">
        <v>344</v>
      </c>
      <c r="Z203" s="96" t="s">
        <v>530</v>
      </c>
      <c r="AA203" s="96" t="s">
        <v>764</v>
      </c>
      <c r="AB203" s="96" t="s">
        <v>439</v>
      </c>
      <c r="AC203" s="96" t="s">
        <v>609</v>
      </c>
      <c r="AD203" s="98" t="s">
        <v>677</v>
      </c>
    </row>
    <row r="204" spans="1:30" hidden="1">
      <c r="A204" s="2" t="s">
        <v>85</v>
      </c>
      <c r="B204" s="97" t="s">
        <v>725</v>
      </c>
      <c r="C204" s="97" t="s">
        <v>213</v>
      </c>
      <c r="D204" s="97" t="s">
        <v>568</v>
      </c>
      <c r="E204" s="97" t="s">
        <v>756</v>
      </c>
      <c r="F204" s="97" t="s">
        <v>609</v>
      </c>
      <c r="G204" s="97" t="s">
        <v>614</v>
      </c>
      <c r="H204" s="97" t="s">
        <v>263</v>
      </c>
      <c r="I204" s="97" t="s">
        <v>667</v>
      </c>
      <c r="J204" s="97" t="s">
        <v>753</v>
      </c>
      <c r="K204" s="97" t="s">
        <v>242</v>
      </c>
      <c r="L204" s="97" t="s">
        <v>253</v>
      </c>
      <c r="M204" s="97" t="s">
        <v>646</v>
      </c>
      <c r="N204" s="97" t="s">
        <v>413</v>
      </c>
      <c r="O204" s="97" t="s">
        <v>737</v>
      </c>
      <c r="P204" s="97" t="s">
        <v>535</v>
      </c>
      <c r="Q204" s="97" t="s">
        <v>382</v>
      </c>
      <c r="R204" s="97" t="s">
        <v>210</v>
      </c>
      <c r="S204" s="97" t="s">
        <v>479</v>
      </c>
      <c r="T204" s="97" t="s">
        <v>581</v>
      </c>
      <c r="U204" s="97" t="s">
        <v>626</v>
      </c>
      <c r="V204" s="97" t="s">
        <v>374</v>
      </c>
      <c r="W204" s="97" t="s">
        <v>410</v>
      </c>
      <c r="X204" s="97" t="s">
        <v>622</v>
      </c>
      <c r="Y204" s="97" t="s">
        <v>307</v>
      </c>
      <c r="Z204" s="97" t="s">
        <v>374</v>
      </c>
      <c r="AA204" s="97" t="s">
        <v>642</v>
      </c>
      <c r="AB204" s="97" t="s">
        <v>344</v>
      </c>
      <c r="AC204" s="97" t="s">
        <v>490</v>
      </c>
      <c r="AD204" s="99" t="s">
        <v>606</v>
      </c>
    </row>
    <row r="205" spans="1:30" hidden="1">
      <c r="A205" s="1" t="s">
        <v>104</v>
      </c>
      <c r="B205" s="96" t="s">
        <v>725</v>
      </c>
      <c r="C205" s="96" t="s">
        <v>213</v>
      </c>
      <c r="D205" s="96" t="s">
        <v>581</v>
      </c>
      <c r="E205" s="96" t="s">
        <v>670</v>
      </c>
      <c r="F205" s="96" t="s">
        <v>569</v>
      </c>
      <c r="G205" s="96" t="s">
        <v>448</v>
      </c>
      <c r="H205" s="96" t="s">
        <v>297</v>
      </c>
      <c r="I205" s="96" t="s">
        <v>758</v>
      </c>
      <c r="J205" s="96" t="s">
        <v>704</v>
      </c>
      <c r="K205" s="96" t="s">
        <v>343</v>
      </c>
      <c r="L205" s="96" t="s">
        <v>212</v>
      </c>
      <c r="M205" s="96" t="s">
        <v>671</v>
      </c>
      <c r="N205" s="96" t="s">
        <v>370</v>
      </c>
      <c r="O205" s="96" t="s">
        <v>765</v>
      </c>
      <c r="P205" s="96" t="s">
        <v>766</v>
      </c>
      <c r="Q205" s="96" t="s">
        <v>750</v>
      </c>
      <c r="R205" s="96" t="s">
        <v>705</v>
      </c>
      <c r="S205" s="96" t="s">
        <v>617</v>
      </c>
      <c r="T205" s="96" t="s">
        <v>700</v>
      </c>
      <c r="U205" s="96" t="s">
        <v>626</v>
      </c>
      <c r="V205" s="96" t="s">
        <v>638</v>
      </c>
      <c r="W205" s="96" t="s">
        <v>671</v>
      </c>
      <c r="X205" s="96" t="s">
        <v>589</v>
      </c>
      <c r="Y205" s="96" t="s">
        <v>381</v>
      </c>
      <c r="Z205" s="96" t="s">
        <v>523</v>
      </c>
      <c r="AA205" s="96" t="s">
        <v>716</v>
      </c>
      <c r="AB205" s="96" t="s">
        <v>442</v>
      </c>
      <c r="AC205" s="96" t="s">
        <v>551</v>
      </c>
      <c r="AD205" s="98" t="s">
        <v>575</v>
      </c>
    </row>
    <row r="206" spans="1:30" hidden="1">
      <c r="A206" s="2" t="s">
        <v>60</v>
      </c>
      <c r="B206" s="97" t="s">
        <v>725</v>
      </c>
      <c r="C206" s="97" t="s">
        <v>228</v>
      </c>
      <c r="D206" s="97" t="s">
        <v>671</v>
      </c>
      <c r="E206" s="97" t="s">
        <v>709</v>
      </c>
      <c r="F206" s="97" t="s">
        <v>609</v>
      </c>
      <c r="G206" s="97" t="s">
        <v>666</v>
      </c>
      <c r="H206" s="97" t="s">
        <v>386</v>
      </c>
      <c r="I206" s="97" t="s">
        <v>348</v>
      </c>
      <c r="J206" s="97" t="s">
        <v>728</v>
      </c>
      <c r="K206" s="97" t="s">
        <v>378</v>
      </c>
      <c r="L206" s="97" t="s">
        <v>262</v>
      </c>
      <c r="M206" s="97" t="s">
        <v>601</v>
      </c>
      <c r="N206" s="97" t="s">
        <v>473</v>
      </c>
      <c r="O206" s="97" t="s">
        <v>760</v>
      </c>
      <c r="P206" s="97" t="s">
        <v>675</v>
      </c>
      <c r="Q206" s="97" t="s">
        <v>356</v>
      </c>
      <c r="R206" s="97" t="s">
        <v>693</v>
      </c>
      <c r="S206" s="97" t="s">
        <v>700</v>
      </c>
      <c r="T206" s="97" t="s">
        <v>747</v>
      </c>
      <c r="U206" s="97" t="s">
        <v>79</v>
      </c>
      <c r="V206" s="97" t="s">
        <v>527</v>
      </c>
      <c r="W206" s="97" t="s">
        <v>484</v>
      </c>
      <c r="X206" s="97" t="s">
        <v>210</v>
      </c>
      <c r="Y206" s="97" t="s">
        <v>292</v>
      </c>
      <c r="Z206" s="97" t="s">
        <v>210</v>
      </c>
      <c r="AA206" s="97" t="s">
        <v>736</v>
      </c>
      <c r="AB206" s="97" t="s">
        <v>498</v>
      </c>
      <c r="AC206" s="97" t="s">
        <v>462</v>
      </c>
      <c r="AD206" s="99" t="s">
        <v>488</v>
      </c>
    </row>
    <row r="207" spans="1:30" hidden="1">
      <c r="A207" s="1" t="s">
        <v>85</v>
      </c>
      <c r="B207" s="96" t="s">
        <v>725</v>
      </c>
      <c r="C207" s="96" t="s">
        <v>228</v>
      </c>
      <c r="D207" s="96" t="s">
        <v>560</v>
      </c>
      <c r="E207" s="96" t="s">
        <v>649</v>
      </c>
      <c r="F207" s="96" t="s">
        <v>460</v>
      </c>
      <c r="G207" s="96" t="s">
        <v>544</v>
      </c>
      <c r="H207" s="96" t="s">
        <v>199</v>
      </c>
      <c r="I207" s="96" t="s">
        <v>210</v>
      </c>
      <c r="J207" s="96" t="s">
        <v>747</v>
      </c>
      <c r="K207" s="96" t="s">
        <v>251</v>
      </c>
      <c r="L207" s="96" t="s">
        <v>175</v>
      </c>
      <c r="M207" s="96" t="s">
        <v>614</v>
      </c>
      <c r="N207" s="96" t="s">
        <v>333</v>
      </c>
      <c r="O207" s="96" t="s">
        <v>747</v>
      </c>
      <c r="P207" s="96" t="s">
        <v>216</v>
      </c>
      <c r="Q207" s="96" t="s">
        <v>767</v>
      </c>
      <c r="R207" s="96" t="s">
        <v>466</v>
      </c>
      <c r="S207" s="96" t="s">
        <v>336</v>
      </c>
      <c r="T207" s="96" t="s">
        <v>461</v>
      </c>
      <c r="U207" s="96" t="s">
        <v>642</v>
      </c>
      <c r="V207" s="96" t="s">
        <v>341</v>
      </c>
      <c r="W207" s="96" t="s">
        <v>622</v>
      </c>
      <c r="X207" s="96" t="s">
        <v>632</v>
      </c>
      <c r="Y207" s="96" t="s">
        <v>261</v>
      </c>
      <c r="Z207" s="96" t="s">
        <v>558</v>
      </c>
      <c r="AA207" s="96" t="s">
        <v>701</v>
      </c>
      <c r="AB207" s="96" t="s">
        <v>336</v>
      </c>
      <c r="AC207" s="96" t="s">
        <v>456</v>
      </c>
      <c r="AD207" s="98" t="s">
        <v>569</v>
      </c>
    </row>
    <row r="208" spans="1:30" hidden="1">
      <c r="A208" s="2" t="s">
        <v>104</v>
      </c>
      <c r="B208" s="97" t="s">
        <v>725</v>
      </c>
      <c r="C208" s="97" t="s">
        <v>228</v>
      </c>
      <c r="D208" s="97" t="s">
        <v>530</v>
      </c>
      <c r="E208" s="97" t="s">
        <v>676</v>
      </c>
      <c r="F208" s="97" t="s">
        <v>526</v>
      </c>
      <c r="G208" s="97" t="s">
        <v>613</v>
      </c>
      <c r="H208" s="97" t="s">
        <v>311</v>
      </c>
      <c r="I208" s="97" t="s">
        <v>285</v>
      </c>
      <c r="J208" s="97" t="s">
        <v>496</v>
      </c>
      <c r="K208" s="97" t="s">
        <v>312</v>
      </c>
      <c r="L208" s="97" t="s">
        <v>237</v>
      </c>
      <c r="M208" s="97" t="s">
        <v>543</v>
      </c>
      <c r="N208" s="97" t="s">
        <v>438</v>
      </c>
      <c r="O208" s="97" t="s">
        <v>740</v>
      </c>
      <c r="P208" s="97" t="s">
        <v>575</v>
      </c>
      <c r="Q208" s="97" t="s">
        <v>743</v>
      </c>
      <c r="R208" s="97" t="s">
        <v>684</v>
      </c>
      <c r="S208" s="97" t="s">
        <v>461</v>
      </c>
      <c r="T208" s="97" t="s">
        <v>680</v>
      </c>
      <c r="U208" s="97" t="s">
        <v>642</v>
      </c>
      <c r="V208" s="97" t="s">
        <v>657</v>
      </c>
      <c r="W208" s="97" t="s">
        <v>555</v>
      </c>
      <c r="X208" s="97" t="s">
        <v>618</v>
      </c>
      <c r="Y208" s="97" t="s">
        <v>426</v>
      </c>
      <c r="Z208" s="97" t="s">
        <v>533</v>
      </c>
      <c r="AA208" s="97" t="s">
        <v>679</v>
      </c>
      <c r="AB208" s="97" t="s">
        <v>427</v>
      </c>
      <c r="AC208" s="97" t="s">
        <v>494</v>
      </c>
      <c r="AD208" s="99" t="s">
        <v>619</v>
      </c>
    </row>
    <row r="209" spans="1:30" hidden="1">
      <c r="A209" s="1" t="s">
        <v>60</v>
      </c>
      <c r="B209" s="96" t="s">
        <v>725</v>
      </c>
      <c r="C209" s="96" t="s">
        <v>238</v>
      </c>
      <c r="D209" s="96" t="s">
        <v>572</v>
      </c>
      <c r="E209" s="96" t="s">
        <v>736</v>
      </c>
      <c r="F209" s="96" t="s">
        <v>586</v>
      </c>
      <c r="G209" s="96" t="s">
        <v>652</v>
      </c>
      <c r="H209" s="96" t="s">
        <v>284</v>
      </c>
      <c r="I209" s="96" t="s">
        <v>674</v>
      </c>
      <c r="J209" s="96" t="s">
        <v>736</v>
      </c>
      <c r="K209" s="96" t="s">
        <v>312</v>
      </c>
      <c r="L209" s="96" t="s">
        <v>175</v>
      </c>
      <c r="M209" s="96" t="s">
        <v>543</v>
      </c>
      <c r="N209" s="96" t="s">
        <v>586</v>
      </c>
      <c r="O209" s="96" t="s">
        <v>511</v>
      </c>
      <c r="P209" s="96" t="s">
        <v>619</v>
      </c>
      <c r="Q209" s="96" t="s">
        <v>387</v>
      </c>
      <c r="R209" s="96" t="s">
        <v>634</v>
      </c>
      <c r="S209" s="96" t="s">
        <v>674</v>
      </c>
      <c r="T209" s="96" t="s">
        <v>696</v>
      </c>
      <c r="U209" s="96" t="s">
        <v>79</v>
      </c>
      <c r="V209" s="96" t="s">
        <v>754</v>
      </c>
      <c r="W209" s="96" t="s">
        <v>672</v>
      </c>
      <c r="X209" s="96" t="s">
        <v>281</v>
      </c>
      <c r="Y209" s="96" t="s">
        <v>438</v>
      </c>
      <c r="Z209" s="96" t="s">
        <v>535</v>
      </c>
      <c r="AA209" s="96" t="s">
        <v>670</v>
      </c>
      <c r="AB209" s="96" t="s">
        <v>410</v>
      </c>
      <c r="AC209" s="96" t="s">
        <v>612</v>
      </c>
      <c r="AD209" s="98" t="s">
        <v>587</v>
      </c>
    </row>
    <row r="210" spans="1:30" hidden="1">
      <c r="A210" s="2" t="s">
        <v>85</v>
      </c>
      <c r="B210" s="97" t="s">
        <v>725</v>
      </c>
      <c r="C210" s="97" t="s">
        <v>238</v>
      </c>
      <c r="D210" s="97" t="s">
        <v>519</v>
      </c>
      <c r="E210" s="97" t="s">
        <v>660</v>
      </c>
      <c r="F210" s="97" t="s">
        <v>583</v>
      </c>
      <c r="G210" s="97" t="s">
        <v>544</v>
      </c>
      <c r="H210" s="97" t="s">
        <v>179</v>
      </c>
      <c r="I210" s="97" t="s">
        <v>543</v>
      </c>
      <c r="J210" s="97" t="s">
        <v>765</v>
      </c>
      <c r="K210" s="97" t="s">
        <v>146</v>
      </c>
      <c r="L210" s="97" t="s">
        <v>132</v>
      </c>
      <c r="M210" s="97" t="s">
        <v>646</v>
      </c>
      <c r="N210" s="97" t="s">
        <v>403</v>
      </c>
      <c r="O210" s="97" t="s">
        <v>391</v>
      </c>
      <c r="P210" s="97" t="s">
        <v>671</v>
      </c>
      <c r="Q210" s="97" t="s">
        <v>768</v>
      </c>
      <c r="R210" s="97" t="s">
        <v>544</v>
      </c>
      <c r="S210" s="97" t="s">
        <v>374</v>
      </c>
      <c r="T210" s="97" t="s">
        <v>555</v>
      </c>
      <c r="U210" s="97" t="s">
        <v>667</v>
      </c>
      <c r="V210" s="97" t="s">
        <v>552</v>
      </c>
      <c r="W210" s="97" t="s">
        <v>526</v>
      </c>
      <c r="X210" s="97" t="s">
        <v>647</v>
      </c>
      <c r="Y210" s="97" t="s">
        <v>349</v>
      </c>
      <c r="Z210" s="97" t="s">
        <v>547</v>
      </c>
      <c r="AA210" s="97" t="s">
        <v>525</v>
      </c>
      <c r="AB210" s="97" t="s">
        <v>408</v>
      </c>
      <c r="AC210" s="97" t="s">
        <v>443</v>
      </c>
      <c r="AD210" s="99" t="s">
        <v>216</v>
      </c>
    </row>
    <row r="211" spans="1:30" hidden="1">
      <c r="A211" s="1" t="s">
        <v>104</v>
      </c>
      <c r="B211" s="96" t="s">
        <v>725</v>
      </c>
      <c r="C211" s="96" t="s">
        <v>238</v>
      </c>
      <c r="D211" s="96" t="s">
        <v>462</v>
      </c>
      <c r="E211" s="96" t="s">
        <v>471</v>
      </c>
      <c r="F211" s="96" t="s">
        <v>653</v>
      </c>
      <c r="G211" s="96" t="s">
        <v>652</v>
      </c>
      <c r="H211" s="96" t="s">
        <v>331</v>
      </c>
      <c r="I211" s="96" t="s">
        <v>677</v>
      </c>
      <c r="J211" s="96" t="s">
        <v>457</v>
      </c>
      <c r="K211" s="96" t="s">
        <v>232</v>
      </c>
      <c r="L211" s="96" t="s">
        <v>209</v>
      </c>
      <c r="M211" s="96" t="s">
        <v>401</v>
      </c>
      <c r="N211" s="96" t="s">
        <v>523</v>
      </c>
      <c r="O211" s="96" t="s">
        <v>698</v>
      </c>
      <c r="P211" s="96" t="s">
        <v>555</v>
      </c>
      <c r="Q211" s="96" t="s">
        <v>712</v>
      </c>
      <c r="R211" s="96" t="s">
        <v>670</v>
      </c>
      <c r="S211" s="96" t="s">
        <v>592</v>
      </c>
      <c r="T211" s="96" t="s">
        <v>695</v>
      </c>
      <c r="U211" s="96" t="s">
        <v>764</v>
      </c>
      <c r="V211" s="96" t="s">
        <v>642</v>
      </c>
      <c r="W211" s="96" t="s">
        <v>587</v>
      </c>
      <c r="X211" s="96" t="s">
        <v>488</v>
      </c>
      <c r="Y211" s="96" t="s">
        <v>319</v>
      </c>
      <c r="Z211" s="96" t="s">
        <v>568</v>
      </c>
      <c r="AA211" s="96" t="s">
        <v>697</v>
      </c>
      <c r="AB211" s="96" t="s">
        <v>498</v>
      </c>
      <c r="AC211" s="96" t="s">
        <v>562</v>
      </c>
      <c r="AD211" s="98" t="s">
        <v>466</v>
      </c>
    </row>
    <row r="212" spans="1:30" hidden="1">
      <c r="A212" s="2" t="s">
        <v>60</v>
      </c>
      <c r="B212" s="97" t="s">
        <v>725</v>
      </c>
      <c r="C212" s="97" t="s">
        <v>264</v>
      </c>
      <c r="D212" s="97" t="s">
        <v>518</v>
      </c>
      <c r="E212" s="97" t="s">
        <v>706</v>
      </c>
      <c r="F212" s="97" t="s">
        <v>578</v>
      </c>
      <c r="G212" s="97" t="s">
        <v>652</v>
      </c>
      <c r="H212" s="97" t="s">
        <v>359</v>
      </c>
      <c r="I212" s="97" t="s">
        <v>594</v>
      </c>
      <c r="J212" s="97" t="s">
        <v>672</v>
      </c>
      <c r="K212" s="97" t="s">
        <v>317</v>
      </c>
      <c r="L212" s="97" t="s">
        <v>164</v>
      </c>
      <c r="M212" s="97" t="s">
        <v>565</v>
      </c>
      <c r="N212" s="97" t="s">
        <v>342</v>
      </c>
      <c r="O212" s="97" t="s">
        <v>741</v>
      </c>
      <c r="P212" s="97" t="s">
        <v>210</v>
      </c>
      <c r="Q212" s="97" t="s">
        <v>769</v>
      </c>
      <c r="R212" s="97" t="s">
        <v>729</v>
      </c>
      <c r="S212" s="97" t="s">
        <v>525</v>
      </c>
      <c r="T212" s="97" t="s">
        <v>706</v>
      </c>
      <c r="U212" s="97" t="s">
        <v>79</v>
      </c>
      <c r="V212" s="97" t="s">
        <v>708</v>
      </c>
      <c r="W212" s="97" t="s">
        <v>670</v>
      </c>
      <c r="X212" s="97" t="s">
        <v>285</v>
      </c>
      <c r="Y212" s="97" t="s">
        <v>486</v>
      </c>
      <c r="Z212" s="97" t="s">
        <v>649</v>
      </c>
      <c r="AA212" s="97" t="s">
        <v>770</v>
      </c>
      <c r="AB212" s="97" t="s">
        <v>473</v>
      </c>
      <c r="AC212" s="97" t="s">
        <v>535</v>
      </c>
      <c r="AD212" s="99" t="s">
        <v>637</v>
      </c>
    </row>
    <row r="213" spans="1:30" hidden="1">
      <c r="A213" s="1" t="s">
        <v>85</v>
      </c>
      <c r="B213" s="96" t="s">
        <v>725</v>
      </c>
      <c r="C213" s="96" t="s">
        <v>264</v>
      </c>
      <c r="D213" s="96" t="s">
        <v>569</v>
      </c>
      <c r="E213" s="96" t="s">
        <v>667</v>
      </c>
      <c r="F213" s="96" t="s">
        <v>615</v>
      </c>
      <c r="G213" s="96" t="s">
        <v>661</v>
      </c>
      <c r="H213" s="96" t="s">
        <v>245</v>
      </c>
      <c r="I213" s="96" t="s">
        <v>544</v>
      </c>
      <c r="J213" s="96" t="s">
        <v>701</v>
      </c>
      <c r="K213" s="96" t="s">
        <v>300</v>
      </c>
      <c r="L213" s="96" t="s">
        <v>184</v>
      </c>
      <c r="M213" s="96" t="s">
        <v>744</v>
      </c>
      <c r="N213" s="96" t="s">
        <v>412</v>
      </c>
      <c r="O213" s="96" t="s">
        <v>771</v>
      </c>
      <c r="P213" s="96" t="s">
        <v>461</v>
      </c>
      <c r="Q213" s="96" t="s">
        <v>772</v>
      </c>
      <c r="R213" s="96" t="s">
        <v>637</v>
      </c>
      <c r="S213" s="96" t="s">
        <v>558</v>
      </c>
      <c r="T213" s="96" t="s">
        <v>404</v>
      </c>
      <c r="U213" s="96" t="s">
        <v>764</v>
      </c>
      <c r="V213" s="96" t="s">
        <v>578</v>
      </c>
      <c r="W213" s="96" t="s">
        <v>504</v>
      </c>
      <c r="X213" s="96" t="s">
        <v>573</v>
      </c>
      <c r="Y213" s="96" t="s">
        <v>290</v>
      </c>
      <c r="Z213" s="96" t="s">
        <v>439</v>
      </c>
      <c r="AA213" s="96" t="s">
        <v>700</v>
      </c>
      <c r="AB213" s="96" t="s">
        <v>451</v>
      </c>
      <c r="AC213" s="96" t="s">
        <v>515</v>
      </c>
      <c r="AD213" s="98" t="s">
        <v>673</v>
      </c>
    </row>
    <row r="214" spans="1:30" hidden="1">
      <c r="A214" s="2" t="s">
        <v>104</v>
      </c>
      <c r="B214" s="97" t="s">
        <v>725</v>
      </c>
      <c r="C214" s="97" t="s">
        <v>264</v>
      </c>
      <c r="D214" s="97" t="s">
        <v>462</v>
      </c>
      <c r="E214" s="97" t="s">
        <v>635</v>
      </c>
      <c r="F214" s="97" t="s">
        <v>518</v>
      </c>
      <c r="G214" s="97" t="s">
        <v>579</v>
      </c>
      <c r="H214" s="97" t="s">
        <v>331</v>
      </c>
      <c r="I214" s="97" t="s">
        <v>597</v>
      </c>
      <c r="J214" s="97" t="s">
        <v>457</v>
      </c>
      <c r="K214" s="97" t="s">
        <v>232</v>
      </c>
      <c r="L214" s="97" t="s">
        <v>209</v>
      </c>
      <c r="M214" s="97" t="s">
        <v>638</v>
      </c>
      <c r="N214" s="97" t="s">
        <v>583</v>
      </c>
      <c r="O214" s="97" t="s">
        <v>698</v>
      </c>
      <c r="P214" s="97" t="s">
        <v>555</v>
      </c>
      <c r="Q214" s="97" t="s">
        <v>712</v>
      </c>
      <c r="R214" s="97" t="s">
        <v>670</v>
      </c>
      <c r="S214" s="97" t="s">
        <v>461</v>
      </c>
      <c r="T214" s="97" t="s">
        <v>457</v>
      </c>
      <c r="U214" s="97" t="s">
        <v>764</v>
      </c>
      <c r="V214" s="97" t="s">
        <v>474</v>
      </c>
      <c r="W214" s="97" t="s">
        <v>587</v>
      </c>
      <c r="X214" s="97" t="s">
        <v>488</v>
      </c>
      <c r="Y214" s="97" t="s">
        <v>319</v>
      </c>
      <c r="Z214" s="97" t="s">
        <v>568</v>
      </c>
      <c r="AA214" s="97" t="s">
        <v>697</v>
      </c>
      <c r="AB214" s="97" t="s">
        <v>498</v>
      </c>
      <c r="AC214" s="97" t="s">
        <v>562</v>
      </c>
      <c r="AD214" s="99" t="s">
        <v>466</v>
      </c>
    </row>
    <row r="215" spans="1:30" hidden="1">
      <c r="A215" s="1" t="s">
        <v>60</v>
      </c>
      <c r="B215" s="96" t="s">
        <v>725</v>
      </c>
      <c r="C215" s="96" t="s">
        <v>273</v>
      </c>
      <c r="D215" s="96" t="s">
        <v>518</v>
      </c>
      <c r="E215" s="96" t="s">
        <v>773</v>
      </c>
      <c r="F215" s="96" t="s">
        <v>462</v>
      </c>
      <c r="G215" s="96" t="s">
        <v>637</v>
      </c>
      <c r="H215" s="96" t="s">
        <v>377</v>
      </c>
      <c r="I215" s="96" t="s">
        <v>619</v>
      </c>
      <c r="J215" s="96" t="s">
        <v>609</v>
      </c>
      <c r="K215" s="96" t="s">
        <v>323</v>
      </c>
      <c r="L215" s="96" t="s">
        <v>140</v>
      </c>
      <c r="M215" s="96" t="s">
        <v>619</v>
      </c>
      <c r="N215" s="96" t="s">
        <v>615</v>
      </c>
      <c r="O215" s="96" t="s">
        <v>481</v>
      </c>
      <c r="P215" s="96" t="s">
        <v>602</v>
      </c>
      <c r="Q215" s="96" t="s">
        <v>774</v>
      </c>
      <c r="R215" s="96" t="s">
        <v>713</v>
      </c>
      <c r="S215" s="96" t="s">
        <v>721</v>
      </c>
      <c r="T215" s="96" t="s">
        <v>706</v>
      </c>
      <c r="U215" s="96" t="s">
        <v>79</v>
      </c>
      <c r="V215" s="96" t="s">
        <v>527</v>
      </c>
      <c r="W215" s="96" t="s">
        <v>471</v>
      </c>
      <c r="X215" s="96" t="s">
        <v>733</v>
      </c>
      <c r="Y215" s="96" t="s">
        <v>367</v>
      </c>
      <c r="Z215" s="96" t="s">
        <v>724</v>
      </c>
      <c r="AA215" s="96" t="s">
        <v>640</v>
      </c>
      <c r="AB215" s="96" t="s">
        <v>454</v>
      </c>
      <c r="AC215" s="96" t="s">
        <v>661</v>
      </c>
      <c r="AD215" s="98" t="s">
        <v>652</v>
      </c>
    </row>
    <row r="216" spans="1:30" hidden="1">
      <c r="A216" s="2" t="s">
        <v>85</v>
      </c>
      <c r="B216" s="97" t="s">
        <v>725</v>
      </c>
      <c r="C216" s="97" t="s">
        <v>273</v>
      </c>
      <c r="D216" s="97" t="s">
        <v>602</v>
      </c>
      <c r="E216" s="97" t="s">
        <v>697</v>
      </c>
      <c r="F216" s="97" t="s">
        <v>646</v>
      </c>
      <c r="G216" s="97" t="s">
        <v>661</v>
      </c>
      <c r="H216" s="97" t="s">
        <v>245</v>
      </c>
      <c r="I216" s="97" t="s">
        <v>602</v>
      </c>
      <c r="J216" s="97" t="s">
        <v>514</v>
      </c>
      <c r="K216" s="97" t="s">
        <v>204</v>
      </c>
      <c r="L216" s="97" t="s">
        <v>180</v>
      </c>
      <c r="M216" s="97" t="s">
        <v>544</v>
      </c>
      <c r="N216" s="97" t="s">
        <v>424</v>
      </c>
      <c r="O216" s="97" t="s">
        <v>630</v>
      </c>
      <c r="P216" s="97" t="s">
        <v>519</v>
      </c>
      <c r="Q216" s="97" t="s">
        <v>516</v>
      </c>
      <c r="R216" s="97" t="s">
        <v>599</v>
      </c>
      <c r="S216" s="97" t="s">
        <v>486</v>
      </c>
      <c r="T216" s="97" t="s">
        <v>466</v>
      </c>
      <c r="U216" s="97" t="s">
        <v>680</v>
      </c>
      <c r="V216" s="97" t="s">
        <v>514</v>
      </c>
      <c r="W216" s="97" t="s">
        <v>647</v>
      </c>
      <c r="X216" s="97" t="s">
        <v>653</v>
      </c>
      <c r="Y216" s="97" t="s">
        <v>295</v>
      </c>
      <c r="Z216" s="97" t="s">
        <v>468</v>
      </c>
      <c r="AA216" s="97" t="s">
        <v>680</v>
      </c>
      <c r="AB216" s="97" t="s">
        <v>438</v>
      </c>
      <c r="AC216" s="97" t="s">
        <v>468</v>
      </c>
      <c r="AD216" s="99" t="s">
        <v>606</v>
      </c>
    </row>
    <row r="217" spans="1:30" hidden="1">
      <c r="A217" s="1" t="s">
        <v>104</v>
      </c>
      <c r="B217" s="96" t="s">
        <v>725</v>
      </c>
      <c r="C217" s="96" t="s">
        <v>273</v>
      </c>
      <c r="D217" s="96" t="s">
        <v>342</v>
      </c>
      <c r="E217" s="96" t="s">
        <v>689</v>
      </c>
      <c r="F217" s="96" t="s">
        <v>617</v>
      </c>
      <c r="G217" s="96" t="s">
        <v>488</v>
      </c>
      <c r="H217" s="96" t="s">
        <v>291</v>
      </c>
      <c r="I217" s="96" t="s">
        <v>671</v>
      </c>
      <c r="J217" s="96" t="s">
        <v>455</v>
      </c>
      <c r="K217" s="96" t="s">
        <v>241</v>
      </c>
      <c r="L217" s="96" t="s">
        <v>195</v>
      </c>
      <c r="M217" s="96" t="s">
        <v>565</v>
      </c>
      <c r="N217" s="96" t="s">
        <v>467</v>
      </c>
      <c r="O217" s="96" t="s">
        <v>711</v>
      </c>
      <c r="P217" s="96" t="s">
        <v>531</v>
      </c>
      <c r="Q217" s="96" t="s">
        <v>775</v>
      </c>
      <c r="R217" s="96" t="s">
        <v>458</v>
      </c>
      <c r="S217" s="96" t="s">
        <v>671</v>
      </c>
      <c r="T217" s="96" t="s">
        <v>695</v>
      </c>
      <c r="U217" s="96" t="s">
        <v>680</v>
      </c>
      <c r="V217" s="96" t="s">
        <v>599</v>
      </c>
      <c r="W217" s="96" t="s">
        <v>669</v>
      </c>
      <c r="X217" s="96" t="s">
        <v>660</v>
      </c>
      <c r="Y217" s="96" t="s">
        <v>406</v>
      </c>
      <c r="Z217" s="96" t="s">
        <v>573</v>
      </c>
      <c r="AA217" s="96" t="s">
        <v>348</v>
      </c>
      <c r="AB217" s="96" t="s">
        <v>515</v>
      </c>
      <c r="AC217" s="96" t="s">
        <v>573</v>
      </c>
      <c r="AD217" s="98" t="s">
        <v>535</v>
      </c>
    </row>
    <row r="218" spans="1:30" hidden="1">
      <c r="A218" s="2" t="s">
        <v>60</v>
      </c>
      <c r="B218" s="97" t="s">
        <v>776</v>
      </c>
      <c r="C218" s="97" t="s">
        <v>62</v>
      </c>
      <c r="D218" s="97" t="s">
        <v>609</v>
      </c>
      <c r="E218" s="97" t="s">
        <v>590</v>
      </c>
      <c r="F218" s="97" t="s">
        <v>531</v>
      </c>
      <c r="G218" s="97" t="s">
        <v>637</v>
      </c>
      <c r="H218" s="97" t="s">
        <v>289</v>
      </c>
      <c r="I218" s="97" t="s">
        <v>571</v>
      </c>
      <c r="J218" s="97" t="s">
        <v>468</v>
      </c>
      <c r="K218" s="97" t="s">
        <v>376</v>
      </c>
      <c r="L218" s="97" t="s">
        <v>105</v>
      </c>
      <c r="M218" s="97" t="s">
        <v>216</v>
      </c>
      <c r="N218" s="97" t="s">
        <v>560</v>
      </c>
      <c r="O218" s="97" t="s">
        <v>777</v>
      </c>
      <c r="P218" s="97" t="s">
        <v>462</v>
      </c>
      <c r="Q218" s="97" t="s">
        <v>570</v>
      </c>
      <c r="R218" s="97" t="s">
        <v>758</v>
      </c>
      <c r="S218" s="97" t="s">
        <v>474</v>
      </c>
      <c r="T218" s="97" t="s">
        <v>778</v>
      </c>
      <c r="U218" s="97" t="s">
        <v>79</v>
      </c>
      <c r="V218" s="97" t="s">
        <v>679</v>
      </c>
      <c r="W218" s="97" t="s">
        <v>348</v>
      </c>
      <c r="X218" s="97" t="s">
        <v>733</v>
      </c>
      <c r="Y218" s="97" t="s">
        <v>399</v>
      </c>
      <c r="Z218" s="97" t="s">
        <v>613</v>
      </c>
      <c r="AA218" s="97" t="s">
        <v>511</v>
      </c>
      <c r="AB218" s="97" t="s">
        <v>583</v>
      </c>
      <c r="AC218" s="97" t="s">
        <v>766</v>
      </c>
      <c r="AD218" s="99" t="s">
        <v>401</v>
      </c>
    </row>
    <row r="219" spans="1:30" hidden="1">
      <c r="A219" s="1" t="s">
        <v>85</v>
      </c>
      <c r="B219" s="96" t="s">
        <v>776</v>
      </c>
      <c r="C219" s="96" t="s">
        <v>62</v>
      </c>
      <c r="D219" s="96" t="s">
        <v>581</v>
      </c>
      <c r="E219" s="96" t="s">
        <v>728</v>
      </c>
      <c r="F219" s="96" t="s">
        <v>686</v>
      </c>
      <c r="G219" s="96" t="s">
        <v>766</v>
      </c>
      <c r="H219" s="96" t="s">
        <v>245</v>
      </c>
      <c r="I219" s="96" t="s">
        <v>455</v>
      </c>
      <c r="J219" s="96" t="s">
        <v>451</v>
      </c>
      <c r="K219" s="96" t="s">
        <v>321</v>
      </c>
      <c r="L219" s="96" t="s">
        <v>131</v>
      </c>
      <c r="M219" s="96" t="s">
        <v>575</v>
      </c>
      <c r="N219" s="96" t="s">
        <v>424</v>
      </c>
      <c r="O219" s="96" t="s">
        <v>394</v>
      </c>
      <c r="P219" s="96" t="s">
        <v>653</v>
      </c>
      <c r="Q219" s="96" t="s">
        <v>779</v>
      </c>
      <c r="R219" s="96" t="s">
        <v>702</v>
      </c>
      <c r="S219" s="96" t="s">
        <v>408</v>
      </c>
      <c r="T219" s="96" t="s">
        <v>646</v>
      </c>
      <c r="U219" s="96" t="s">
        <v>684</v>
      </c>
      <c r="V219" s="96" t="s">
        <v>399</v>
      </c>
      <c r="W219" s="96" t="s">
        <v>562</v>
      </c>
      <c r="X219" s="96" t="s">
        <v>615</v>
      </c>
      <c r="Y219" s="96" t="s">
        <v>231</v>
      </c>
      <c r="Z219" s="96" t="s">
        <v>456</v>
      </c>
      <c r="AA219" s="96" t="s">
        <v>749</v>
      </c>
      <c r="AB219" s="96" t="s">
        <v>468</v>
      </c>
      <c r="AC219" s="96" t="s">
        <v>422</v>
      </c>
      <c r="AD219" s="98" t="s">
        <v>606</v>
      </c>
    </row>
    <row r="220" spans="1:30" hidden="1">
      <c r="A220" s="2" t="s">
        <v>104</v>
      </c>
      <c r="B220" s="97" t="s">
        <v>776</v>
      </c>
      <c r="C220" s="97" t="s">
        <v>62</v>
      </c>
      <c r="D220" s="97" t="s">
        <v>518</v>
      </c>
      <c r="E220" s="97" t="s">
        <v>584</v>
      </c>
      <c r="F220" s="97" t="s">
        <v>619</v>
      </c>
      <c r="G220" s="97" t="s">
        <v>488</v>
      </c>
      <c r="H220" s="97" t="s">
        <v>358</v>
      </c>
      <c r="I220" s="97" t="s">
        <v>564</v>
      </c>
      <c r="J220" s="97" t="s">
        <v>439</v>
      </c>
      <c r="K220" s="97" t="s">
        <v>325</v>
      </c>
      <c r="L220" s="97" t="s">
        <v>87</v>
      </c>
      <c r="M220" s="97" t="s">
        <v>671</v>
      </c>
      <c r="N220" s="97" t="s">
        <v>465</v>
      </c>
      <c r="O220" s="97" t="s">
        <v>711</v>
      </c>
      <c r="P220" s="97" t="s">
        <v>462</v>
      </c>
      <c r="Q220" s="97" t="s">
        <v>722</v>
      </c>
      <c r="R220" s="97" t="s">
        <v>736</v>
      </c>
      <c r="S220" s="97" t="s">
        <v>673</v>
      </c>
      <c r="T220" s="97" t="s">
        <v>756</v>
      </c>
      <c r="U220" s="97" t="s">
        <v>684</v>
      </c>
      <c r="V220" s="97" t="s">
        <v>543</v>
      </c>
      <c r="W220" s="97" t="s">
        <v>187</v>
      </c>
      <c r="X220" s="97" t="s">
        <v>474</v>
      </c>
      <c r="Y220" s="97" t="s">
        <v>349</v>
      </c>
      <c r="Z220" s="97" t="s">
        <v>578</v>
      </c>
      <c r="AA220" s="97" t="s">
        <v>770</v>
      </c>
      <c r="AB220" s="97" t="s">
        <v>460</v>
      </c>
      <c r="AC220" s="97" t="s">
        <v>598</v>
      </c>
      <c r="AD220" s="99" t="s">
        <v>639</v>
      </c>
    </row>
    <row r="221" spans="1:30" hidden="1">
      <c r="A221" s="1" t="s">
        <v>60</v>
      </c>
      <c r="B221" s="96" t="s">
        <v>776</v>
      </c>
      <c r="C221" s="96" t="s">
        <v>116</v>
      </c>
      <c r="D221" s="96" t="s">
        <v>573</v>
      </c>
      <c r="E221" s="96" t="s">
        <v>765</v>
      </c>
      <c r="F221" s="96" t="s">
        <v>461</v>
      </c>
      <c r="G221" s="96" t="s">
        <v>677</v>
      </c>
      <c r="H221" s="96" t="s">
        <v>296</v>
      </c>
      <c r="I221" s="96" t="s">
        <v>504</v>
      </c>
      <c r="J221" s="96" t="s">
        <v>436</v>
      </c>
      <c r="K221" s="96" t="s">
        <v>313</v>
      </c>
      <c r="L221" s="96" t="s">
        <v>135</v>
      </c>
      <c r="M221" s="96" t="s">
        <v>592</v>
      </c>
      <c r="N221" s="96" t="s">
        <v>462</v>
      </c>
      <c r="O221" s="96" t="s">
        <v>717</v>
      </c>
      <c r="P221" s="96" t="s">
        <v>593</v>
      </c>
      <c r="Q221" s="96" t="s">
        <v>548</v>
      </c>
      <c r="R221" s="96" t="s">
        <v>689</v>
      </c>
      <c r="S221" s="96" t="s">
        <v>700</v>
      </c>
      <c r="T221" s="96" t="s">
        <v>778</v>
      </c>
      <c r="U221" s="96" t="s">
        <v>79</v>
      </c>
      <c r="V221" s="96" t="s">
        <v>642</v>
      </c>
      <c r="W221" s="96" t="s">
        <v>348</v>
      </c>
      <c r="X221" s="96" t="s">
        <v>778</v>
      </c>
      <c r="Y221" s="96" t="s">
        <v>196</v>
      </c>
      <c r="Z221" s="96" t="s">
        <v>694</v>
      </c>
      <c r="AA221" s="96" t="s">
        <v>780</v>
      </c>
      <c r="AB221" s="96" t="s">
        <v>622</v>
      </c>
      <c r="AC221" s="96" t="s">
        <v>587</v>
      </c>
      <c r="AD221" s="98" t="s">
        <v>401</v>
      </c>
    </row>
    <row r="222" spans="1:30" hidden="1">
      <c r="A222" s="2" t="s">
        <v>85</v>
      </c>
      <c r="B222" s="97" t="s">
        <v>776</v>
      </c>
      <c r="C222" s="97" t="s">
        <v>116</v>
      </c>
      <c r="D222" s="97" t="s">
        <v>671</v>
      </c>
      <c r="E222" s="97" t="s">
        <v>348</v>
      </c>
      <c r="F222" s="97" t="s">
        <v>642</v>
      </c>
      <c r="G222" s="97" t="s">
        <v>766</v>
      </c>
      <c r="H222" s="97" t="s">
        <v>274</v>
      </c>
      <c r="I222" s="97" t="s">
        <v>560</v>
      </c>
      <c r="J222" s="97" t="s">
        <v>524</v>
      </c>
      <c r="K222" s="97" t="s">
        <v>304</v>
      </c>
      <c r="L222" s="97" t="s">
        <v>131</v>
      </c>
      <c r="M222" s="97" t="s">
        <v>466</v>
      </c>
      <c r="N222" s="97" t="s">
        <v>344</v>
      </c>
      <c r="O222" s="97" t="s">
        <v>470</v>
      </c>
      <c r="P222" s="97" t="s">
        <v>606</v>
      </c>
      <c r="Q222" s="97" t="s">
        <v>240</v>
      </c>
      <c r="R222" s="97" t="s">
        <v>724</v>
      </c>
      <c r="S222" s="97" t="s">
        <v>438</v>
      </c>
      <c r="T222" s="97" t="s">
        <v>744</v>
      </c>
      <c r="U222" s="97" t="s">
        <v>781</v>
      </c>
      <c r="V222" s="97" t="s">
        <v>355</v>
      </c>
      <c r="W222" s="97" t="s">
        <v>609</v>
      </c>
      <c r="X222" s="97" t="s">
        <v>602</v>
      </c>
      <c r="Y222" s="97" t="s">
        <v>200</v>
      </c>
      <c r="Z222" s="97" t="s">
        <v>515</v>
      </c>
      <c r="AA222" s="97" t="s">
        <v>749</v>
      </c>
      <c r="AB222" s="97" t="s">
        <v>415</v>
      </c>
      <c r="AC222" s="97" t="s">
        <v>514</v>
      </c>
      <c r="AD222" s="99" t="s">
        <v>530</v>
      </c>
    </row>
    <row r="223" spans="1:30" hidden="1">
      <c r="A223" s="1" t="s">
        <v>104</v>
      </c>
      <c r="B223" s="96" t="s">
        <v>776</v>
      </c>
      <c r="C223" s="96" t="s">
        <v>116</v>
      </c>
      <c r="D223" s="96" t="s">
        <v>519</v>
      </c>
      <c r="E223" s="96" t="s">
        <v>391</v>
      </c>
      <c r="F223" s="96" t="s">
        <v>544</v>
      </c>
      <c r="G223" s="96" t="s">
        <v>587</v>
      </c>
      <c r="H223" s="96" t="s">
        <v>291</v>
      </c>
      <c r="I223" s="96" t="s">
        <v>550</v>
      </c>
      <c r="J223" s="96" t="s">
        <v>360</v>
      </c>
      <c r="K223" s="96" t="s">
        <v>317</v>
      </c>
      <c r="L223" s="96" t="s">
        <v>127</v>
      </c>
      <c r="M223" s="96" t="s">
        <v>555</v>
      </c>
      <c r="N223" s="96" t="s">
        <v>523</v>
      </c>
      <c r="O223" s="96" t="s">
        <v>734</v>
      </c>
      <c r="P223" s="96" t="s">
        <v>342</v>
      </c>
      <c r="Q223" s="96" t="s">
        <v>782</v>
      </c>
      <c r="R223" s="96" t="s">
        <v>684</v>
      </c>
      <c r="S223" s="96" t="s">
        <v>555</v>
      </c>
      <c r="T223" s="96" t="s">
        <v>680</v>
      </c>
      <c r="U223" s="96" t="s">
        <v>781</v>
      </c>
      <c r="V223" s="96" t="s">
        <v>618</v>
      </c>
      <c r="W223" s="96" t="s">
        <v>666</v>
      </c>
      <c r="X223" s="96" t="s">
        <v>662</v>
      </c>
      <c r="Y223" s="96" t="s">
        <v>289</v>
      </c>
      <c r="Z223" s="96" t="s">
        <v>518</v>
      </c>
      <c r="AA223" s="96" t="s">
        <v>708</v>
      </c>
      <c r="AB223" s="96" t="s">
        <v>445</v>
      </c>
      <c r="AC223" s="96" t="s">
        <v>462</v>
      </c>
      <c r="AD223" s="98" t="s">
        <v>605</v>
      </c>
    </row>
    <row r="224" spans="1:30" hidden="1">
      <c r="A224" s="2" t="s">
        <v>60</v>
      </c>
      <c r="B224" s="97" t="s">
        <v>776</v>
      </c>
      <c r="C224" s="97" t="s">
        <v>138</v>
      </c>
      <c r="D224" s="97" t="s">
        <v>598</v>
      </c>
      <c r="E224" s="97" t="s">
        <v>752</v>
      </c>
      <c r="F224" s="97" t="s">
        <v>601</v>
      </c>
      <c r="G224" s="97" t="s">
        <v>677</v>
      </c>
      <c r="H224" s="97" t="s">
        <v>296</v>
      </c>
      <c r="I224" s="97" t="s">
        <v>633</v>
      </c>
      <c r="J224" s="97" t="s">
        <v>418</v>
      </c>
      <c r="K224" s="97" t="s">
        <v>373</v>
      </c>
      <c r="L224" s="97" t="s">
        <v>135</v>
      </c>
      <c r="M224" s="97" t="s">
        <v>216</v>
      </c>
      <c r="N224" s="97" t="s">
        <v>462</v>
      </c>
      <c r="O224" s="97" t="s">
        <v>739</v>
      </c>
      <c r="P224" s="97" t="s">
        <v>653</v>
      </c>
      <c r="Q224" s="97" t="s">
        <v>691</v>
      </c>
      <c r="R224" s="97" t="s">
        <v>706</v>
      </c>
      <c r="S224" s="97" t="s">
        <v>700</v>
      </c>
      <c r="T224" s="97" t="s">
        <v>348</v>
      </c>
      <c r="U224" s="97" t="s">
        <v>79</v>
      </c>
      <c r="V224" s="97" t="s">
        <v>756</v>
      </c>
      <c r="W224" s="97" t="s">
        <v>496</v>
      </c>
      <c r="X224" s="97" t="s">
        <v>737</v>
      </c>
      <c r="Y224" s="97" t="s">
        <v>292</v>
      </c>
      <c r="Z224" s="97" t="s">
        <v>664</v>
      </c>
      <c r="AA224" s="97" t="s">
        <v>780</v>
      </c>
      <c r="AB224" s="97" t="s">
        <v>522</v>
      </c>
      <c r="AC224" s="97" t="s">
        <v>637</v>
      </c>
      <c r="AD224" s="99" t="s">
        <v>614</v>
      </c>
    </row>
    <row r="225" spans="1:30" hidden="1">
      <c r="A225" s="1" t="s">
        <v>85</v>
      </c>
      <c r="B225" s="96" t="s">
        <v>776</v>
      </c>
      <c r="C225" s="96" t="s">
        <v>138</v>
      </c>
      <c r="D225" s="96" t="s">
        <v>555</v>
      </c>
      <c r="E225" s="96" t="s">
        <v>783</v>
      </c>
      <c r="F225" s="96" t="s">
        <v>613</v>
      </c>
      <c r="G225" s="96" t="s">
        <v>652</v>
      </c>
      <c r="H225" s="96" t="s">
        <v>274</v>
      </c>
      <c r="I225" s="96" t="s">
        <v>671</v>
      </c>
      <c r="J225" s="96" t="s">
        <v>614</v>
      </c>
      <c r="K225" s="96" t="s">
        <v>307</v>
      </c>
      <c r="L225" s="96" t="s">
        <v>131</v>
      </c>
      <c r="M225" s="96" t="s">
        <v>623</v>
      </c>
      <c r="N225" s="96" t="s">
        <v>280</v>
      </c>
      <c r="O225" s="96" t="s">
        <v>784</v>
      </c>
      <c r="P225" s="96" t="s">
        <v>639</v>
      </c>
      <c r="Q225" s="96" t="s">
        <v>508</v>
      </c>
      <c r="R225" s="96" t="s">
        <v>686</v>
      </c>
      <c r="S225" s="96" t="s">
        <v>341</v>
      </c>
      <c r="T225" s="96" t="s">
        <v>661</v>
      </c>
      <c r="U225" s="96" t="s">
        <v>527</v>
      </c>
      <c r="V225" s="96" t="s">
        <v>390</v>
      </c>
      <c r="W225" s="96" t="s">
        <v>573</v>
      </c>
      <c r="X225" s="96" t="s">
        <v>592</v>
      </c>
      <c r="Y225" s="96" t="s">
        <v>304</v>
      </c>
      <c r="Z225" s="96" t="s">
        <v>415</v>
      </c>
      <c r="AA225" s="96" t="s">
        <v>457</v>
      </c>
      <c r="AB225" s="96" t="s">
        <v>443</v>
      </c>
      <c r="AC225" s="96" t="s">
        <v>460</v>
      </c>
      <c r="AD225" s="98" t="s">
        <v>543</v>
      </c>
    </row>
    <row r="226" spans="1:30" hidden="1">
      <c r="A226" s="2" t="s">
        <v>104</v>
      </c>
      <c r="B226" s="97" t="s">
        <v>776</v>
      </c>
      <c r="C226" s="97" t="s">
        <v>138</v>
      </c>
      <c r="D226" s="97" t="s">
        <v>615</v>
      </c>
      <c r="E226" s="97" t="s">
        <v>765</v>
      </c>
      <c r="F226" s="97" t="s">
        <v>400</v>
      </c>
      <c r="G226" s="97" t="s">
        <v>657</v>
      </c>
      <c r="H226" s="97" t="s">
        <v>291</v>
      </c>
      <c r="I226" s="97" t="s">
        <v>519</v>
      </c>
      <c r="J226" s="97" t="s">
        <v>450</v>
      </c>
      <c r="K226" s="97" t="s">
        <v>358</v>
      </c>
      <c r="L226" s="97" t="s">
        <v>127</v>
      </c>
      <c r="M226" s="97" t="s">
        <v>543</v>
      </c>
      <c r="N226" s="97" t="s">
        <v>352</v>
      </c>
      <c r="O226" s="97" t="s">
        <v>511</v>
      </c>
      <c r="P226" s="97" t="s">
        <v>569</v>
      </c>
      <c r="Q226" s="97" t="s">
        <v>624</v>
      </c>
      <c r="R226" s="97" t="s">
        <v>726</v>
      </c>
      <c r="S226" s="97" t="s">
        <v>605</v>
      </c>
      <c r="T226" s="97" t="s">
        <v>457</v>
      </c>
      <c r="U226" s="97" t="s">
        <v>527</v>
      </c>
      <c r="V226" s="97" t="s">
        <v>555</v>
      </c>
      <c r="W226" s="97" t="s">
        <v>664</v>
      </c>
      <c r="X226" s="97" t="s">
        <v>679</v>
      </c>
      <c r="Y226" s="97" t="s">
        <v>386</v>
      </c>
      <c r="Z226" s="97" t="s">
        <v>589</v>
      </c>
      <c r="AA226" s="97" t="s">
        <v>708</v>
      </c>
      <c r="AB226" s="97" t="s">
        <v>552</v>
      </c>
      <c r="AC226" s="97" t="s">
        <v>589</v>
      </c>
      <c r="AD226" s="99" t="s">
        <v>575</v>
      </c>
    </row>
    <row r="227" spans="1:30" hidden="1">
      <c r="A227" s="1" t="s">
        <v>60</v>
      </c>
      <c r="B227" s="96" t="s">
        <v>776</v>
      </c>
      <c r="C227" s="96" t="s">
        <v>167</v>
      </c>
      <c r="D227" s="96" t="s">
        <v>462</v>
      </c>
      <c r="E227" s="96" t="s">
        <v>663</v>
      </c>
      <c r="F227" s="96" t="s">
        <v>533</v>
      </c>
      <c r="G227" s="96" t="s">
        <v>448</v>
      </c>
      <c r="H227" s="96" t="s">
        <v>389</v>
      </c>
      <c r="I227" s="96" t="s">
        <v>666</v>
      </c>
      <c r="J227" s="96" t="s">
        <v>552</v>
      </c>
      <c r="K227" s="96" t="s">
        <v>385</v>
      </c>
      <c r="L227" s="96" t="s">
        <v>176</v>
      </c>
      <c r="M227" s="96" t="s">
        <v>572</v>
      </c>
      <c r="N227" s="96" t="s">
        <v>589</v>
      </c>
      <c r="O227" s="96" t="s">
        <v>739</v>
      </c>
      <c r="P227" s="96" t="s">
        <v>592</v>
      </c>
      <c r="Q227" s="96" t="s">
        <v>767</v>
      </c>
      <c r="R227" s="96" t="s">
        <v>747</v>
      </c>
      <c r="S227" s="96" t="s">
        <v>749</v>
      </c>
      <c r="T227" s="96" t="s">
        <v>634</v>
      </c>
      <c r="U227" s="96" t="s">
        <v>79</v>
      </c>
      <c r="V227" s="96" t="s">
        <v>764</v>
      </c>
      <c r="W227" s="96" t="s">
        <v>471</v>
      </c>
      <c r="X227" s="96" t="s">
        <v>747</v>
      </c>
      <c r="Y227" s="96" t="s">
        <v>558</v>
      </c>
      <c r="Z227" s="96" t="s">
        <v>721</v>
      </c>
      <c r="AA227" s="96" t="s">
        <v>785</v>
      </c>
      <c r="AB227" s="96" t="s">
        <v>551</v>
      </c>
      <c r="AC227" s="96" t="s">
        <v>613</v>
      </c>
      <c r="AD227" s="98" t="s">
        <v>637</v>
      </c>
    </row>
    <row r="228" spans="1:30" hidden="1">
      <c r="A228" s="2" t="s">
        <v>85</v>
      </c>
      <c r="B228" s="97" t="s">
        <v>776</v>
      </c>
      <c r="C228" s="97" t="s">
        <v>167</v>
      </c>
      <c r="D228" s="97" t="s">
        <v>575</v>
      </c>
      <c r="E228" s="97" t="s">
        <v>785</v>
      </c>
      <c r="F228" s="97" t="s">
        <v>581</v>
      </c>
      <c r="G228" s="97" t="s">
        <v>637</v>
      </c>
      <c r="H228" s="97" t="s">
        <v>231</v>
      </c>
      <c r="I228" s="97" t="s">
        <v>754</v>
      </c>
      <c r="J228" s="97" t="s">
        <v>786</v>
      </c>
      <c r="K228" s="97" t="s">
        <v>369</v>
      </c>
      <c r="L228" s="97" t="s">
        <v>150</v>
      </c>
      <c r="M228" s="97" t="s">
        <v>401</v>
      </c>
      <c r="N228" s="97" t="s">
        <v>367</v>
      </c>
      <c r="O228" s="97" t="s">
        <v>698</v>
      </c>
      <c r="P228" s="97" t="s">
        <v>664</v>
      </c>
      <c r="Q228" s="97" t="s">
        <v>787</v>
      </c>
      <c r="R228" s="97" t="s">
        <v>484</v>
      </c>
      <c r="S228" s="97" t="s">
        <v>468</v>
      </c>
      <c r="T228" s="97" t="s">
        <v>587</v>
      </c>
      <c r="U228" s="97" t="s">
        <v>348</v>
      </c>
      <c r="V228" s="97" t="s">
        <v>417</v>
      </c>
      <c r="W228" s="97" t="s">
        <v>593</v>
      </c>
      <c r="X228" s="97" t="s">
        <v>612</v>
      </c>
      <c r="Y228" s="97" t="s">
        <v>183</v>
      </c>
      <c r="Z228" s="97" t="s">
        <v>522</v>
      </c>
      <c r="AA228" s="97" t="s">
        <v>670</v>
      </c>
      <c r="AB228" s="97" t="s">
        <v>450</v>
      </c>
      <c r="AC228" s="97" t="s">
        <v>465</v>
      </c>
      <c r="AD228" s="99" t="s">
        <v>544</v>
      </c>
    </row>
    <row r="229" spans="1:30" hidden="1">
      <c r="A229" s="1" t="s">
        <v>104</v>
      </c>
      <c r="B229" s="96" t="s">
        <v>776</v>
      </c>
      <c r="C229" s="96" t="s">
        <v>167</v>
      </c>
      <c r="D229" s="96" t="s">
        <v>581</v>
      </c>
      <c r="E229" s="96" t="s">
        <v>788</v>
      </c>
      <c r="F229" s="96" t="s">
        <v>582</v>
      </c>
      <c r="G229" s="96" t="s">
        <v>677</v>
      </c>
      <c r="H229" s="96" t="s">
        <v>291</v>
      </c>
      <c r="I229" s="96" t="s">
        <v>680</v>
      </c>
      <c r="J229" s="96" t="s">
        <v>702</v>
      </c>
      <c r="K229" s="96" t="s">
        <v>392</v>
      </c>
      <c r="L229" s="96" t="s">
        <v>140</v>
      </c>
      <c r="M229" s="96" t="s">
        <v>605</v>
      </c>
      <c r="N229" s="96" t="s">
        <v>522</v>
      </c>
      <c r="O229" s="96" t="s">
        <v>780</v>
      </c>
      <c r="P229" s="96" t="s">
        <v>638</v>
      </c>
      <c r="Q229" s="96" t="s">
        <v>789</v>
      </c>
      <c r="R229" s="96" t="s">
        <v>687</v>
      </c>
      <c r="S229" s="96" t="s">
        <v>575</v>
      </c>
      <c r="T229" s="96" t="s">
        <v>705</v>
      </c>
      <c r="U229" s="96" t="s">
        <v>348</v>
      </c>
      <c r="V229" s="96" t="s">
        <v>400</v>
      </c>
      <c r="W229" s="96" t="s">
        <v>666</v>
      </c>
      <c r="X229" s="96" t="s">
        <v>764</v>
      </c>
      <c r="Y229" s="96" t="s">
        <v>392</v>
      </c>
      <c r="Z229" s="96" t="s">
        <v>592</v>
      </c>
      <c r="AA229" s="96" t="s">
        <v>713</v>
      </c>
      <c r="AB229" s="96" t="s">
        <v>552</v>
      </c>
      <c r="AC229" s="96" t="s">
        <v>531</v>
      </c>
      <c r="AD229" s="98" t="s">
        <v>650</v>
      </c>
    </row>
    <row r="230" spans="1:30" hidden="1">
      <c r="A230" s="2" t="s">
        <v>60</v>
      </c>
      <c r="B230" s="97" t="s">
        <v>776</v>
      </c>
      <c r="C230" s="97" t="s">
        <v>177</v>
      </c>
      <c r="D230" s="97" t="s">
        <v>615</v>
      </c>
      <c r="E230" s="97" t="s">
        <v>624</v>
      </c>
      <c r="F230" s="97" t="s">
        <v>647</v>
      </c>
      <c r="G230" s="97" t="s">
        <v>669</v>
      </c>
      <c r="H230" s="97" t="s">
        <v>381</v>
      </c>
      <c r="I230" s="97" t="s">
        <v>724</v>
      </c>
      <c r="J230" s="97" t="s">
        <v>565</v>
      </c>
      <c r="K230" s="97" t="s">
        <v>436</v>
      </c>
      <c r="L230" s="97" t="s">
        <v>161</v>
      </c>
      <c r="M230" s="97" t="s">
        <v>575</v>
      </c>
      <c r="N230" s="97" t="s">
        <v>606</v>
      </c>
      <c r="O230" s="97" t="s">
        <v>704</v>
      </c>
      <c r="P230" s="97" t="s">
        <v>401</v>
      </c>
      <c r="Q230" s="97" t="s">
        <v>790</v>
      </c>
      <c r="R230" s="97" t="s">
        <v>584</v>
      </c>
      <c r="S230" s="97" t="s">
        <v>680</v>
      </c>
      <c r="T230" s="97" t="s">
        <v>634</v>
      </c>
      <c r="U230" s="97" t="s">
        <v>79</v>
      </c>
      <c r="V230" s="97" t="s">
        <v>697</v>
      </c>
      <c r="W230" s="97" t="s">
        <v>733</v>
      </c>
      <c r="X230" s="97" t="s">
        <v>729</v>
      </c>
      <c r="Y230" s="97" t="s">
        <v>558</v>
      </c>
      <c r="Z230" s="97" t="s">
        <v>756</v>
      </c>
      <c r="AA230" s="97" t="s">
        <v>356</v>
      </c>
      <c r="AB230" s="97" t="s">
        <v>576</v>
      </c>
      <c r="AC230" s="97" t="s">
        <v>724</v>
      </c>
      <c r="AD230" s="99" t="s">
        <v>187</v>
      </c>
    </row>
    <row r="231" spans="1:30" hidden="1">
      <c r="A231" s="1" t="s">
        <v>85</v>
      </c>
      <c r="B231" s="96" t="s">
        <v>776</v>
      </c>
      <c r="C231" s="96" t="s">
        <v>177</v>
      </c>
      <c r="D231" s="96" t="s">
        <v>623</v>
      </c>
      <c r="E231" s="96" t="s">
        <v>387</v>
      </c>
      <c r="F231" s="96" t="s">
        <v>575</v>
      </c>
      <c r="G231" s="96" t="s">
        <v>694</v>
      </c>
      <c r="H231" s="96" t="s">
        <v>231</v>
      </c>
      <c r="I231" s="96" t="s">
        <v>791</v>
      </c>
      <c r="J231" s="96" t="s">
        <v>792</v>
      </c>
      <c r="K231" s="96" t="s">
        <v>413</v>
      </c>
      <c r="L231" s="96" t="s">
        <v>260</v>
      </c>
      <c r="M231" s="96" t="s">
        <v>401</v>
      </c>
      <c r="N231" s="96" t="s">
        <v>479</v>
      </c>
      <c r="O231" s="96" t="s">
        <v>640</v>
      </c>
      <c r="P231" s="96" t="s">
        <v>662</v>
      </c>
      <c r="Q231" s="96" t="s">
        <v>793</v>
      </c>
      <c r="R231" s="96" t="s">
        <v>643</v>
      </c>
      <c r="S231" s="96" t="s">
        <v>468</v>
      </c>
      <c r="T231" s="96" t="s">
        <v>637</v>
      </c>
      <c r="U231" s="96" t="s">
        <v>728</v>
      </c>
      <c r="V231" s="96" t="s">
        <v>451</v>
      </c>
      <c r="W231" s="96" t="s">
        <v>462</v>
      </c>
      <c r="X231" s="96" t="s">
        <v>400</v>
      </c>
      <c r="Y231" s="96" t="s">
        <v>222</v>
      </c>
      <c r="Z231" s="96" t="s">
        <v>469</v>
      </c>
      <c r="AA231" s="96" t="s">
        <v>719</v>
      </c>
      <c r="AB231" s="96" t="s">
        <v>352</v>
      </c>
      <c r="AC231" s="96" t="s">
        <v>523</v>
      </c>
      <c r="AD231" s="98" t="s">
        <v>488</v>
      </c>
    </row>
    <row r="232" spans="1:30" hidden="1">
      <c r="A232" s="2" t="s">
        <v>104</v>
      </c>
      <c r="B232" s="97" t="s">
        <v>776</v>
      </c>
      <c r="C232" s="97" t="s">
        <v>177</v>
      </c>
      <c r="D232" s="97" t="s">
        <v>601</v>
      </c>
      <c r="E232" s="97" t="s">
        <v>382</v>
      </c>
      <c r="F232" s="97" t="s">
        <v>615</v>
      </c>
      <c r="G232" s="97" t="s">
        <v>724</v>
      </c>
      <c r="H232" s="97" t="s">
        <v>297</v>
      </c>
      <c r="I232" s="97" t="s">
        <v>695</v>
      </c>
      <c r="J232" s="97" t="s">
        <v>689</v>
      </c>
      <c r="K232" s="97" t="s">
        <v>344</v>
      </c>
      <c r="L232" s="97" t="s">
        <v>180</v>
      </c>
      <c r="M232" s="97" t="s">
        <v>565</v>
      </c>
      <c r="N232" s="97" t="s">
        <v>434</v>
      </c>
      <c r="O232" s="97" t="s">
        <v>760</v>
      </c>
      <c r="P232" s="97" t="s">
        <v>599</v>
      </c>
      <c r="Q232" s="97" t="s">
        <v>240</v>
      </c>
      <c r="R232" s="97" t="s">
        <v>682</v>
      </c>
      <c r="S232" s="97" t="s">
        <v>575</v>
      </c>
      <c r="T232" s="97" t="s">
        <v>685</v>
      </c>
      <c r="U232" s="97" t="s">
        <v>728</v>
      </c>
      <c r="V232" s="97" t="s">
        <v>614</v>
      </c>
      <c r="W232" s="97" t="s">
        <v>664</v>
      </c>
      <c r="X232" s="97" t="s">
        <v>685</v>
      </c>
      <c r="Y232" s="97" t="s">
        <v>386</v>
      </c>
      <c r="Z232" s="97" t="s">
        <v>639</v>
      </c>
      <c r="AA232" s="97" t="s">
        <v>590</v>
      </c>
      <c r="AB232" s="97" t="s">
        <v>469</v>
      </c>
      <c r="AC232" s="97" t="s">
        <v>530</v>
      </c>
      <c r="AD232" s="99" t="s">
        <v>613</v>
      </c>
    </row>
    <row r="233" spans="1:30" hidden="1">
      <c r="A233" s="1" t="s">
        <v>60</v>
      </c>
      <c r="B233" s="96" t="s">
        <v>776</v>
      </c>
      <c r="C233" s="96" t="s">
        <v>194</v>
      </c>
      <c r="D233" s="96" t="s">
        <v>618</v>
      </c>
      <c r="E233" s="96" t="s">
        <v>768</v>
      </c>
      <c r="F233" s="96" t="s">
        <v>618</v>
      </c>
      <c r="G233" s="96" t="s">
        <v>594</v>
      </c>
      <c r="H233" s="96" t="s">
        <v>369</v>
      </c>
      <c r="I233" s="96" t="s">
        <v>756</v>
      </c>
      <c r="J233" s="96" t="s">
        <v>348</v>
      </c>
      <c r="K233" s="96" t="s">
        <v>437</v>
      </c>
      <c r="L233" s="96" t="s">
        <v>215</v>
      </c>
      <c r="M233" s="96" t="s">
        <v>766</v>
      </c>
      <c r="N233" s="96" t="s">
        <v>602</v>
      </c>
      <c r="O233" s="96" t="s">
        <v>785</v>
      </c>
      <c r="P233" s="96" t="s">
        <v>702</v>
      </c>
      <c r="Q233" s="96" t="s">
        <v>794</v>
      </c>
      <c r="R233" s="96" t="s">
        <v>713</v>
      </c>
      <c r="S233" s="96" t="s">
        <v>749</v>
      </c>
      <c r="T233" s="96" t="s">
        <v>791</v>
      </c>
      <c r="U233" s="96" t="s">
        <v>79</v>
      </c>
      <c r="V233" s="96" t="s">
        <v>695</v>
      </c>
      <c r="W233" s="96" t="s">
        <v>496</v>
      </c>
      <c r="X233" s="96" t="s">
        <v>668</v>
      </c>
      <c r="Y233" s="96" t="s">
        <v>341</v>
      </c>
      <c r="Z233" s="96" t="s">
        <v>672</v>
      </c>
      <c r="AA233" s="96" t="s">
        <v>627</v>
      </c>
      <c r="AB233" s="96" t="s">
        <v>633</v>
      </c>
      <c r="AC233" s="96" t="s">
        <v>608</v>
      </c>
      <c r="AD233" s="98" t="s">
        <v>660</v>
      </c>
    </row>
    <row r="234" spans="1:30" hidden="1">
      <c r="A234" s="2" t="s">
        <v>85</v>
      </c>
      <c r="B234" s="97" t="s">
        <v>776</v>
      </c>
      <c r="C234" s="97" t="s">
        <v>194</v>
      </c>
      <c r="D234" s="97" t="s">
        <v>744</v>
      </c>
      <c r="E234" s="97" t="s">
        <v>795</v>
      </c>
      <c r="F234" s="97" t="s">
        <v>677</v>
      </c>
      <c r="G234" s="97" t="s">
        <v>540</v>
      </c>
      <c r="H234" s="97" t="s">
        <v>316</v>
      </c>
      <c r="I234" s="97" t="s">
        <v>727</v>
      </c>
      <c r="J234" s="97" t="s">
        <v>796</v>
      </c>
      <c r="K234" s="97" t="s">
        <v>367</v>
      </c>
      <c r="L234" s="97" t="s">
        <v>260</v>
      </c>
      <c r="M234" s="97" t="s">
        <v>661</v>
      </c>
      <c r="N234" s="97" t="s">
        <v>441</v>
      </c>
      <c r="O234" s="97" t="s">
        <v>797</v>
      </c>
      <c r="P234" s="97" t="s">
        <v>684</v>
      </c>
      <c r="Q234" s="97" t="s">
        <v>798</v>
      </c>
      <c r="R234" s="97" t="s">
        <v>751</v>
      </c>
      <c r="S234" s="97" t="s">
        <v>456</v>
      </c>
      <c r="T234" s="97" t="s">
        <v>599</v>
      </c>
      <c r="U234" s="97" t="s">
        <v>758</v>
      </c>
      <c r="V234" s="97" t="s">
        <v>329</v>
      </c>
      <c r="W234" s="97" t="s">
        <v>589</v>
      </c>
      <c r="X234" s="97" t="s">
        <v>466</v>
      </c>
      <c r="Y234" s="97" t="s">
        <v>346</v>
      </c>
      <c r="Z234" s="97" t="s">
        <v>561</v>
      </c>
      <c r="AA234" s="97" t="s">
        <v>737</v>
      </c>
      <c r="AB234" s="97" t="s">
        <v>526</v>
      </c>
      <c r="AC234" s="97" t="s">
        <v>533</v>
      </c>
      <c r="AD234" s="99" t="s">
        <v>724</v>
      </c>
    </row>
    <row r="235" spans="1:30" hidden="1">
      <c r="A235" s="1" t="s">
        <v>104</v>
      </c>
      <c r="B235" s="96" t="s">
        <v>776</v>
      </c>
      <c r="C235" s="96" t="s">
        <v>194</v>
      </c>
      <c r="D235" s="96" t="s">
        <v>572</v>
      </c>
      <c r="E235" s="96" t="s">
        <v>570</v>
      </c>
      <c r="F235" s="96" t="s">
        <v>210</v>
      </c>
      <c r="G235" s="96" t="s">
        <v>484</v>
      </c>
      <c r="H235" s="96" t="s">
        <v>261</v>
      </c>
      <c r="I235" s="96" t="s">
        <v>708</v>
      </c>
      <c r="J235" s="96" t="s">
        <v>748</v>
      </c>
      <c r="K235" s="96" t="s">
        <v>607</v>
      </c>
      <c r="L235" s="96" t="s">
        <v>174</v>
      </c>
      <c r="M235" s="96" t="s">
        <v>766</v>
      </c>
      <c r="N235" s="96" t="s">
        <v>494</v>
      </c>
      <c r="O235" s="96" t="s">
        <v>717</v>
      </c>
      <c r="P235" s="96" t="s">
        <v>751</v>
      </c>
      <c r="Q235" s="96" t="s">
        <v>799</v>
      </c>
      <c r="R235" s="96" t="s">
        <v>719</v>
      </c>
      <c r="S235" s="96" t="s">
        <v>404</v>
      </c>
      <c r="T235" s="96" t="s">
        <v>736</v>
      </c>
      <c r="U235" s="96" t="s">
        <v>758</v>
      </c>
      <c r="V235" s="96" t="s">
        <v>572</v>
      </c>
      <c r="W235" s="96" t="s">
        <v>608</v>
      </c>
      <c r="X235" s="96" t="s">
        <v>726</v>
      </c>
      <c r="Y235" s="96" t="s">
        <v>393</v>
      </c>
      <c r="Z235" s="96" t="s">
        <v>404</v>
      </c>
      <c r="AA235" s="96" t="s">
        <v>230</v>
      </c>
      <c r="AB235" s="96" t="s">
        <v>632</v>
      </c>
      <c r="AC235" s="96" t="s">
        <v>543</v>
      </c>
      <c r="AD235" s="98" t="s">
        <v>608</v>
      </c>
    </row>
    <row r="236" spans="1:30" hidden="1">
      <c r="A236" s="2" t="s">
        <v>60</v>
      </c>
      <c r="B236" s="97" t="s">
        <v>776</v>
      </c>
      <c r="C236" s="97" t="s">
        <v>213</v>
      </c>
      <c r="D236" s="97" t="s">
        <v>592</v>
      </c>
      <c r="E236" s="97" t="s">
        <v>769</v>
      </c>
      <c r="F236" s="97" t="s">
        <v>518</v>
      </c>
      <c r="G236" s="97" t="s">
        <v>626</v>
      </c>
      <c r="H236" s="97" t="s">
        <v>357</v>
      </c>
      <c r="I236" s="97" t="s">
        <v>525</v>
      </c>
      <c r="J236" s="97" t="s">
        <v>717</v>
      </c>
      <c r="K236" s="97" t="s">
        <v>464</v>
      </c>
      <c r="L236" s="97" t="s">
        <v>205</v>
      </c>
      <c r="M236" s="97" t="s">
        <v>599</v>
      </c>
      <c r="N236" s="97" t="s">
        <v>602</v>
      </c>
      <c r="O236" s="97" t="s">
        <v>620</v>
      </c>
      <c r="P236" s="97" t="s">
        <v>484</v>
      </c>
      <c r="Q236" s="97" t="s">
        <v>800</v>
      </c>
      <c r="R236" s="97" t="s">
        <v>225</v>
      </c>
      <c r="S236" s="97" t="s">
        <v>749</v>
      </c>
      <c r="T236" s="97" t="s">
        <v>783</v>
      </c>
      <c r="U236" s="97" t="s">
        <v>79</v>
      </c>
      <c r="V236" s="97" t="s">
        <v>756</v>
      </c>
      <c r="W236" s="97" t="s">
        <v>770</v>
      </c>
      <c r="X236" s="97" t="s">
        <v>801</v>
      </c>
      <c r="Y236" s="97" t="s">
        <v>429</v>
      </c>
      <c r="Z236" s="97" t="s">
        <v>670</v>
      </c>
      <c r="AA236" s="97" t="s">
        <v>600</v>
      </c>
      <c r="AB236" s="97" t="s">
        <v>617</v>
      </c>
      <c r="AC236" s="97" t="s">
        <v>660</v>
      </c>
      <c r="AD236" s="99" t="s">
        <v>276</v>
      </c>
    </row>
    <row r="237" spans="1:30" hidden="1">
      <c r="A237" s="1" t="s">
        <v>85</v>
      </c>
      <c r="B237" s="96" t="s">
        <v>776</v>
      </c>
      <c r="C237" s="96" t="s">
        <v>213</v>
      </c>
      <c r="D237" s="96" t="s">
        <v>488</v>
      </c>
      <c r="E237" s="96" t="s">
        <v>755</v>
      </c>
      <c r="F237" s="96" t="s">
        <v>466</v>
      </c>
      <c r="G237" s="96" t="s">
        <v>660</v>
      </c>
      <c r="H237" s="96" t="s">
        <v>304</v>
      </c>
      <c r="I237" s="96" t="s">
        <v>784</v>
      </c>
      <c r="J237" s="96" t="s">
        <v>802</v>
      </c>
      <c r="K237" s="96" t="s">
        <v>374</v>
      </c>
      <c r="L237" s="96" t="s">
        <v>219</v>
      </c>
      <c r="M237" s="96" t="s">
        <v>677</v>
      </c>
      <c r="N237" s="96" t="s">
        <v>374</v>
      </c>
      <c r="O237" s="96" t="s">
        <v>717</v>
      </c>
      <c r="P237" s="96" t="s">
        <v>742</v>
      </c>
      <c r="Q237" s="96" t="s">
        <v>654</v>
      </c>
      <c r="R237" s="96" t="s">
        <v>655</v>
      </c>
      <c r="S237" s="96" t="s">
        <v>515</v>
      </c>
      <c r="T237" s="96" t="s">
        <v>702</v>
      </c>
      <c r="U237" s="96" t="s">
        <v>713</v>
      </c>
      <c r="V237" s="96" t="s">
        <v>319</v>
      </c>
      <c r="W237" s="96" t="s">
        <v>569</v>
      </c>
      <c r="X237" s="96" t="s">
        <v>544</v>
      </c>
      <c r="Y237" s="96" t="s">
        <v>250</v>
      </c>
      <c r="Z237" s="96" t="s">
        <v>564</v>
      </c>
      <c r="AA237" s="96" t="s">
        <v>683</v>
      </c>
      <c r="AB237" s="96" t="s">
        <v>615</v>
      </c>
      <c r="AC237" s="96" t="s">
        <v>506</v>
      </c>
      <c r="AD237" s="98" t="s">
        <v>608</v>
      </c>
    </row>
    <row r="238" spans="1:30" hidden="1">
      <c r="A238" s="2" t="s">
        <v>104</v>
      </c>
      <c r="B238" s="97" t="s">
        <v>776</v>
      </c>
      <c r="C238" s="97" t="s">
        <v>213</v>
      </c>
      <c r="D238" s="97" t="s">
        <v>535</v>
      </c>
      <c r="E238" s="97" t="s">
        <v>803</v>
      </c>
      <c r="F238" s="97" t="s">
        <v>602</v>
      </c>
      <c r="G238" s="97" t="s">
        <v>751</v>
      </c>
      <c r="H238" s="97" t="s">
        <v>268</v>
      </c>
      <c r="I238" s="97" t="s">
        <v>728</v>
      </c>
      <c r="J238" s="97" t="s">
        <v>556</v>
      </c>
      <c r="K238" s="97" t="s">
        <v>427</v>
      </c>
      <c r="L238" s="97" t="s">
        <v>236</v>
      </c>
      <c r="M238" s="97" t="s">
        <v>448</v>
      </c>
      <c r="N238" s="97" t="s">
        <v>622</v>
      </c>
      <c r="O238" s="97" t="s">
        <v>704</v>
      </c>
      <c r="P238" s="97" t="s">
        <v>721</v>
      </c>
      <c r="Q238" s="97" t="s">
        <v>501</v>
      </c>
      <c r="R238" s="97" t="s">
        <v>742</v>
      </c>
      <c r="S238" s="97" t="s">
        <v>565</v>
      </c>
      <c r="T238" s="97" t="s">
        <v>726</v>
      </c>
      <c r="U238" s="97" t="s">
        <v>713</v>
      </c>
      <c r="V238" s="97" t="s">
        <v>602</v>
      </c>
      <c r="W238" s="97" t="s">
        <v>674</v>
      </c>
      <c r="X238" s="97" t="s">
        <v>781</v>
      </c>
      <c r="Y238" s="97" t="s">
        <v>335</v>
      </c>
      <c r="Z238" s="97" t="s">
        <v>638</v>
      </c>
      <c r="AA238" s="97" t="s">
        <v>734</v>
      </c>
      <c r="AB238" s="97" t="s">
        <v>618</v>
      </c>
      <c r="AC238" s="97" t="s">
        <v>619</v>
      </c>
      <c r="AD238" s="99" t="s">
        <v>655</v>
      </c>
    </row>
    <row r="239" spans="1:30" hidden="1">
      <c r="A239" s="1" t="s">
        <v>60</v>
      </c>
      <c r="B239" s="96" t="s">
        <v>776</v>
      </c>
      <c r="C239" s="96" t="s">
        <v>228</v>
      </c>
      <c r="D239" s="96" t="s">
        <v>535</v>
      </c>
      <c r="E239" s="96" t="s">
        <v>769</v>
      </c>
      <c r="F239" s="96" t="s">
        <v>581</v>
      </c>
      <c r="G239" s="96" t="s">
        <v>276</v>
      </c>
      <c r="H239" s="96" t="s">
        <v>385</v>
      </c>
      <c r="I239" s="96" t="s">
        <v>664</v>
      </c>
      <c r="J239" s="96" t="s">
        <v>782</v>
      </c>
      <c r="K239" s="96" t="s">
        <v>515</v>
      </c>
      <c r="L239" s="96" t="s">
        <v>132</v>
      </c>
      <c r="M239" s="96" t="s">
        <v>608</v>
      </c>
      <c r="N239" s="96" t="s">
        <v>602</v>
      </c>
      <c r="O239" s="96" t="s">
        <v>804</v>
      </c>
      <c r="P239" s="96" t="s">
        <v>525</v>
      </c>
      <c r="Q239" s="96" t="s">
        <v>805</v>
      </c>
      <c r="R239" s="96" t="s">
        <v>729</v>
      </c>
      <c r="S239" s="96" t="s">
        <v>749</v>
      </c>
      <c r="T239" s="96" t="s">
        <v>806</v>
      </c>
      <c r="U239" s="96" t="s">
        <v>79</v>
      </c>
      <c r="V239" s="96" t="s">
        <v>764</v>
      </c>
      <c r="W239" s="96" t="s">
        <v>708</v>
      </c>
      <c r="X239" s="96" t="s">
        <v>807</v>
      </c>
      <c r="Y239" s="96" t="s">
        <v>524</v>
      </c>
      <c r="Z239" s="96" t="s">
        <v>678</v>
      </c>
      <c r="AA239" s="96" t="s">
        <v>795</v>
      </c>
      <c r="AB239" s="96" t="s">
        <v>619</v>
      </c>
      <c r="AC239" s="96" t="s">
        <v>285</v>
      </c>
      <c r="AD239" s="98" t="s">
        <v>457</v>
      </c>
    </row>
    <row r="240" spans="1:30" hidden="1">
      <c r="A240" s="2" t="s">
        <v>85</v>
      </c>
      <c r="B240" s="97" t="s">
        <v>776</v>
      </c>
      <c r="C240" s="97" t="s">
        <v>228</v>
      </c>
      <c r="D240" s="97" t="s">
        <v>599</v>
      </c>
      <c r="E240" s="97" t="s">
        <v>808</v>
      </c>
      <c r="F240" s="97" t="s">
        <v>661</v>
      </c>
      <c r="G240" s="97" t="s">
        <v>660</v>
      </c>
      <c r="H240" s="97" t="s">
        <v>250</v>
      </c>
      <c r="I240" s="97" t="s">
        <v>696</v>
      </c>
      <c r="J240" s="97" t="s">
        <v>809</v>
      </c>
      <c r="K240" s="97" t="s">
        <v>486</v>
      </c>
      <c r="L240" s="97" t="s">
        <v>201</v>
      </c>
      <c r="M240" s="97" t="s">
        <v>664</v>
      </c>
      <c r="N240" s="97" t="s">
        <v>607</v>
      </c>
      <c r="O240" s="97" t="s">
        <v>739</v>
      </c>
      <c r="P240" s="97" t="s">
        <v>471</v>
      </c>
      <c r="Q240" s="97" t="s">
        <v>379</v>
      </c>
      <c r="R240" s="97" t="s">
        <v>642</v>
      </c>
      <c r="S240" s="97" t="s">
        <v>515</v>
      </c>
      <c r="T240" s="97" t="s">
        <v>724</v>
      </c>
      <c r="U240" s="97" t="s">
        <v>668</v>
      </c>
      <c r="V240" s="97" t="s">
        <v>372</v>
      </c>
      <c r="W240" s="97" t="s">
        <v>581</v>
      </c>
      <c r="X240" s="97" t="s">
        <v>652</v>
      </c>
      <c r="Y240" s="97" t="s">
        <v>290</v>
      </c>
      <c r="Z240" s="97" t="s">
        <v>539</v>
      </c>
      <c r="AA240" s="97" t="s">
        <v>713</v>
      </c>
      <c r="AB240" s="97" t="s">
        <v>673</v>
      </c>
      <c r="AC240" s="97" t="s">
        <v>632</v>
      </c>
      <c r="AD240" s="99" t="s">
        <v>751</v>
      </c>
    </row>
    <row r="241" spans="1:30" hidden="1">
      <c r="A241" s="1" t="s">
        <v>104</v>
      </c>
      <c r="B241" s="96" t="s">
        <v>776</v>
      </c>
      <c r="C241" s="96" t="s">
        <v>228</v>
      </c>
      <c r="D241" s="96" t="s">
        <v>638</v>
      </c>
      <c r="E241" s="96" t="s">
        <v>512</v>
      </c>
      <c r="F241" s="96" t="s">
        <v>639</v>
      </c>
      <c r="G241" s="96" t="s">
        <v>285</v>
      </c>
      <c r="H241" s="96" t="s">
        <v>284</v>
      </c>
      <c r="I241" s="96" t="s">
        <v>749</v>
      </c>
      <c r="J241" s="96" t="s">
        <v>710</v>
      </c>
      <c r="K241" s="96" t="s">
        <v>524</v>
      </c>
      <c r="L241" s="96" t="s">
        <v>146</v>
      </c>
      <c r="M241" s="96" t="s">
        <v>540</v>
      </c>
      <c r="N241" s="96" t="s">
        <v>561</v>
      </c>
      <c r="O241" s="96" t="s">
        <v>388</v>
      </c>
      <c r="P241" s="96" t="s">
        <v>810</v>
      </c>
      <c r="Q241" s="96" t="s">
        <v>811</v>
      </c>
      <c r="R241" s="96" t="s">
        <v>635</v>
      </c>
      <c r="S241" s="96" t="s">
        <v>565</v>
      </c>
      <c r="T241" s="96" t="s">
        <v>726</v>
      </c>
      <c r="U241" s="96" t="s">
        <v>668</v>
      </c>
      <c r="V241" s="96" t="s">
        <v>592</v>
      </c>
      <c r="W241" s="96" t="s">
        <v>626</v>
      </c>
      <c r="X241" s="96" t="s">
        <v>527</v>
      </c>
      <c r="Y241" s="96" t="s">
        <v>324</v>
      </c>
      <c r="Z241" s="96" t="s">
        <v>675</v>
      </c>
      <c r="AA241" s="96" t="s">
        <v>511</v>
      </c>
      <c r="AB241" s="96" t="s">
        <v>555</v>
      </c>
      <c r="AC241" s="96" t="s">
        <v>623</v>
      </c>
      <c r="AD241" s="98" t="s">
        <v>676</v>
      </c>
    </row>
    <row r="242" spans="1:30" hidden="1">
      <c r="A242" s="2" t="s">
        <v>60</v>
      </c>
      <c r="B242" s="97" t="s">
        <v>776</v>
      </c>
      <c r="C242" s="97" t="s">
        <v>238</v>
      </c>
      <c r="D242" s="97" t="s">
        <v>401</v>
      </c>
      <c r="E242" s="97" t="s">
        <v>786</v>
      </c>
      <c r="F242" s="97" t="s">
        <v>614</v>
      </c>
      <c r="G242" s="97" t="s">
        <v>680</v>
      </c>
      <c r="H242" s="97" t="s">
        <v>393</v>
      </c>
      <c r="I242" s="97" t="s">
        <v>276</v>
      </c>
      <c r="J242" s="97" t="s">
        <v>812</v>
      </c>
      <c r="K242" s="97" t="s">
        <v>473</v>
      </c>
      <c r="L242" s="97" t="s">
        <v>242</v>
      </c>
      <c r="M242" s="97" t="s">
        <v>525</v>
      </c>
      <c r="N242" s="97" t="s">
        <v>530</v>
      </c>
      <c r="O242" s="97" t="s">
        <v>813</v>
      </c>
      <c r="P242" s="97" t="s">
        <v>678</v>
      </c>
      <c r="Q242" s="97" t="s">
        <v>814</v>
      </c>
      <c r="R242" s="97" t="s">
        <v>729</v>
      </c>
      <c r="S242" s="97" t="s">
        <v>457</v>
      </c>
      <c r="T242" s="97" t="s">
        <v>806</v>
      </c>
      <c r="U242" s="97" t="s">
        <v>79</v>
      </c>
      <c r="V242" s="97" t="s">
        <v>684</v>
      </c>
      <c r="W242" s="97" t="s">
        <v>758</v>
      </c>
      <c r="X242" s="97" t="s">
        <v>815</v>
      </c>
      <c r="Y242" s="97" t="s">
        <v>468</v>
      </c>
      <c r="Z242" s="97" t="s">
        <v>681</v>
      </c>
      <c r="AA242" s="97" t="s">
        <v>703</v>
      </c>
      <c r="AB242" s="97" t="s">
        <v>400</v>
      </c>
      <c r="AC242" s="97" t="s">
        <v>276</v>
      </c>
      <c r="AD242" s="99" t="s">
        <v>678</v>
      </c>
    </row>
    <row r="243" spans="1:30" hidden="1">
      <c r="A243" s="1" t="s">
        <v>85</v>
      </c>
      <c r="B243" s="96" t="s">
        <v>776</v>
      </c>
      <c r="C243" s="96" t="s">
        <v>238</v>
      </c>
      <c r="D243" s="96" t="s">
        <v>686</v>
      </c>
      <c r="E243" s="96" t="s">
        <v>816</v>
      </c>
      <c r="F243" s="96" t="s">
        <v>751</v>
      </c>
      <c r="G243" s="96" t="s">
        <v>662</v>
      </c>
      <c r="H243" s="96" t="s">
        <v>331</v>
      </c>
      <c r="I243" s="96" t="s">
        <v>758</v>
      </c>
      <c r="J243" s="96" t="s">
        <v>817</v>
      </c>
      <c r="K243" s="96" t="s">
        <v>341</v>
      </c>
      <c r="L243" s="96" t="s">
        <v>207</v>
      </c>
      <c r="M243" s="96" t="s">
        <v>701</v>
      </c>
      <c r="N243" s="96" t="s">
        <v>558</v>
      </c>
      <c r="O243" s="96" t="s">
        <v>388</v>
      </c>
      <c r="P243" s="96" t="s">
        <v>773</v>
      </c>
      <c r="Q243" s="96" t="s">
        <v>818</v>
      </c>
      <c r="R243" s="96" t="s">
        <v>721</v>
      </c>
      <c r="S243" s="96" t="s">
        <v>514</v>
      </c>
      <c r="T243" s="96" t="s">
        <v>594</v>
      </c>
      <c r="U243" s="96" t="s">
        <v>765</v>
      </c>
      <c r="V243" s="96" t="s">
        <v>367</v>
      </c>
      <c r="W243" s="96" t="s">
        <v>601</v>
      </c>
      <c r="X243" s="96" t="s">
        <v>637</v>
      </c>
      <c r="Y243" s="96" t="s">
        <v>313</v>
      </c>
      <c r="Z243" s="96" t="s">
        <v>647</v>
      </c>
      <c r="AA243" s="96" t="s">
        <v>729</v>
      </c>
      <c r="AB243" s="96" t="s">
        <v>543</v>
      </c>
      <c r="AC243" s="96" t="s">
        <v>582</v>
      </c>
      <c r="AD243" s="98" t="s">
        <v>716</v>
      </c>
    </row>
    <row r="244" spans="1:30" hidden="1">
      <c r="A244" s="2" t="s">
        <v>104</v>
      </c>
      <c r="B244" s="97" t="s">
        <v>776</v>
      </c>
      <c r="C244" s="97" t="s">
        <v>238</v>
      </c>
      <c r="D244" s="97" t="s">
        <v>579</v>
      </c>
      <c r="E244" s="97" t="s">
        <v>720</v>
      </c>
      <c r="F244" s="97" t="s">
        <v>448</v>
      </c>
      <c r="G244" s="97" t="s">
        <v>679</v>
      </c>
      <c r="H244" s="97" t="s">
        <v>289</v>
      </c>
      <c r="I244" s="97" t="s">
        <v>670</v>
      </c>
      <c r="J244" s="97" t="s">
        <v>611</v>
      </c>
      <c r="K244" s="97" t="s">
        <v>443</v>
      </c>
      <c r="L244" s="97" t="s">
        <v>201</v>
      </c>
      <c r="M244" s="97" t="s">
        <v>285</v>
      </c>
      <c r="N244" s="97" t="s">
        <v>526</v>
      </c>
      <c r="O244" s="97" t="s">
        <v>707</v>
      </c>
      <c r="P244" s="97" t="s">
        <v>733</v>
      </c>
      <c r="Q244" s="97" t="s">
        <v>819</v>
      </c>
      <c r="R244" s="97" t="s">
        <v>728</v>
      </c>
      <c r="S244" s="97" t="s">
        <v>466</v>
      </c>
      <c r="T244" s="97" t="s">
        <v>690</v>
      </c>
      <c r="U244" s="97" t="s">
        <v>765</v>
      </c>
      <c r="V244" s="97" t="s">
        <v>565</v>
      </c>
      <c r="W244" s="97" t="s">
        <v>655</v>
      </c>
      <c r="X244" s="97" t="s">
        <v>728</v>
      </c>
      <c r="Y244" s="97" t="s">
        <v>326</v>
      </c>
      <c r="Z244" s="97" t="s">
        <v>766</v>
      </c>
      <c r="AA244" s="97" t="s">
        <v>820</v>
      </c>
      <c r="AB244" s="97" t="s">
        <v>210</v>
      </c>
      <c r="AC244" s="97" t="s">
        <v>401</v>
      </c>
      <c r="AD244" s="99" t="s">
        <v>709</v>
      </c>
    </row>
    <row r="245" spans="1:30" hidden="1">
      <c r="A245" s="1" t="s">
        <v>60</v>
      </c>
      <c r="B245" s="96" t="s">
        <v>776</v>
      </c>
      <c r="C245" s="96" t="s">
        <v>264</v>
      </c>
      <c r="D245" s="96" t="s">
        <v>579</v>
      </c>
      <c r="E245" s="96" t="s">
        <v>821</v>
      </c>
      <c r="F245" s="96" t="s">
        <v>664</v>
      </c>
      <c r="G245" s="96" t="s">
        <v>731</v>
      </c>
      <c r="H245" s="96" t="s">
        <v>426</v>
      </c>
      <c r="I245" s="96" t="s">
        <v>679</v>
      </c>
      <c r="J245" s="96" t="s">
        <v>822</v>
      </c>
      <c r="K245" s="96" t="s">
        <v>647</v>
      </c>
      <c r="L245" s="96" t="s">
        <v>190</v>
      </c>
      <c r="M245" s="96" t="s">
        <v>705</v>
      </c>
      <c r="N245" s="96" t="s">
        <v>601</v>
      </c>
      <c r="O245" s="96" t="s">
        <v>356</v>
      </c>
      <c r="P245" s="96" t="s">
        <v>791</v>
      </c>
      <c r="Q245" s="96" t="s">
        <v>798</v>
      </c>
      <c r="R245" s="96" t="s">
        <v>761</v>
      </c>
      <c r="S245" s="96" t="s">
        <v>810</v>
      </c>
      <c r="T245" s="96" t="s">
        <v>683</v>
      </c>
      <c r="U245" s="96" t="s">
        <v>79</v>
      </c>
      <c r="V245" s="96" t="s">
        <v>687</v>
      </c>
      <c r="W245" s="96" t="s">
        <v>791</v>
      </c>
      <c r="X245" s="96" t="s">
        <v>746</v>
      </c>
      <c r="Y245" s="96" t="s">
        <v>345</v>
      </c>
      <c r="Z245" s="96" t="s">
        <v>742</v>
      </c>
      <c r="AA245" s="96" t="s">
        <v>512</v>
      </c>
      <c r="AB245" s="96" t="s">
        <v>565</v>
      </c>
      <c r="AC245" s="96" t="s">
        <v>700</v>
      </c>
      <c r="AD245" s="98" t="s">
        <v>778</v>
      </c>
    </row>
    <row r="246" spans="1:30" hidden="1">
      <c r="A246" s="2" t="s">
        <v>85</v>
      </c>
      <c r="B246" s="97" t="s">
        <v>776</v>
      </c>
      <c r="C246" s="97" t="s">
        <v>264</v>
      </c>
      <c r="D246" s="97" t="s">
        <v>540</v>
      </c>
      <c r="E246" s="97" t="s">
        <v>774</v>
      </c>
      <c r="F246" s="97" t="s">
        <v>687</v>
      </c>
      <c r="G246" s="97" t="s">
        <v>721</v>
      </c>
      <c r="H246" s="97" t="s">
        <v>313</v>
      </c>
      <c r="I246" s="97" t="s">
        <v>762</v>
      </c>
      <c r="J246" s="97" t="s">
        <v>823</v>
      </c>
      <c r="K246" s="97" t="s">
        <v>586</v>
      </c>
      <c r="L246" s="97" t="s">
        <v>189</v>
      </c>
      <c r="M246" s="97" t="s">
        <v>667</v>
      </c>
      <c r="N246" s="97" t="s">
        <v>451</v>
      </c>
      <c r="O246" s="97" t="s">
        <v>804</v>
      </c>
      <c r="P246" s="97" t="s">
        <v>476</v>
      </c>
      <c r="Q246" s="97" t="s">
        <v>824</v>
      </c>
      <c r="R246" s="97" t="s">
        <v>667</v>
      </c>
      <c r="S246" s="97" t="s">
        <v>450</v>
      </c>
      <c r="T246" s="97" t="s">
        <v>608</v>
      </c>
      <c r="U246" s="97" t="s">
        <v>470</v>
      </c>
      <c r="V246" s="97" t="s">
        <v>515</v>
      </c>
      <c r="W246" s="97" t="s">
        <v>461</v>
      </c>
      <c r="X246" s="97" t="s">
        <v>597</v>
      </c>
      <c r="Y246" s="97" t="s">
        <v>320</v>
      </c>
      <c r="Z246" s="97" t="s">
        <v>578</v>
      </c>
      <c r="AA246" s="97" t="s">
        <v>225</v>
      </c>
      <c r="AB246" s="97" t="s">
        <v>612</v>
      </c>
      <c r="AC246" s="97" t="s">
        <v>562</v>
      </c>
      <c r="AD246" s="99" t="s">
        <v>810</v>
      </c>
    </row>
    <row r="247" spans="1:30" hidden="1">
      <c r="A247" s="1" t="s">
        <v>104</v>
      </c>
      <c r="B247" s="96" t="s">
        <v>776</v>
      </c>
      <c r="C247" s="96" t="s">
        <v>264</v>
      </c>
      <c r="D247" s="96" t="s">
        <v>677</v>
      </c>
      <c r="E247" s="96" t="s">
        <v>722</v>
      </c>
      <c r="F247" s="96" t="s">
        <v>662</v>
      </c>
      <c r="G247" s="96" t="s">
        <v>457</v>
      </c>
      <c r="H247" s="96" t="s">
        <v>381</v>
      </c>
      <c r="I247" s="96" t="s">
        <v>685</v>
      </c>
      <c r="J247" s="96" t="s">
        <v>825</v>
      </c>
      <c r="K247" s="96" t="s">
        <v>632</v>
      </c>
      <c r="L247" s="96" t="s">
        <v>170</v>
      </c>
      <c r="M247" s="96" t="s">
        <v>810</v>
      </c>
      <c r="N247" s="96" t="s">
        <v>506</v>
      </c>
      <c r="O247" s="96" t="s">
        <v>745</v>
      </c>
      <c r="P247" s="96" t="s">
        <v>773</v>
      </c>
      <c r="Q247" s="96" t="s">
        <v>654</v>
      </c>
      <c r="R247" s="96" t="s">
        <v>778</v>
      </c>
      <c r="S247" s="96" t="s">
        <v>401</v>
      </c>
      <c r="T247" s="96" t="s">
        <v>682</v>
      </c>
      <c r="U247" s="96" t="s">
        <v>470</v>
      </c>
      <c r="V247" s="96" t="s">
        <v>657</v>
      </c>
      <c r="W247" s="96" t="s">
        <v>642</v>
      </c>
      <c r="X247" s="96" t="s">
        <v>778</v>
      </c>
      <c r="Y247" s="96" t="s">
        <v>372</v>
      </c>
      <c r="Z247" s="96" t="s">
        <v>488</v>
      </c>
      <c r="AA247" s="96" t="s">
        <v>780</v>
      </c>
      <c r="AB247" s="96" t="s">
        <v>400</v>
      </c>
      <c r="AC247" s="96" t="s">
        <v>675</v>
      </c>
      <c r="AD247" s="98" t="s">
        <v>682</v>
      </c>
    </row>
    <row r="248" spans="1:30" hidden="1">
      <c r="A248" s="2" t="s">
        <v>60</v>
      </c>
      <c r="B248" s="97" t="s">
        <v>776</v>
      </c>
      <c r="C248" s="97" t="s">
        <v>273</v>
      </c>
      <c r="D248" s="97" t="s">
        <v>597</v>
      </c>
      <c r="E248" s="97" t="s">
        <v>508</v>
      </c>
      <c r="F248" s="97" t="s">
        <v>471</v>
      </c>
      <c r="G248" s="97" t="s">
        <v>681</v>
      </c>
      <c r="H248" s="97" t="s">
        <v>435</v>
      </c>
      <c r="I248" s="97" t="s">
        <v>643</v>
      </c>
      <c r="J248" s="97" t="s">
        <v>826</v>
      </c>
      <c r="K248" s="97" t="s">
        <v>617</v>
      </c>
      <c r="L248" s="97" t="s">
        <v>242</v>
      </c>
      <c r="M248" s="97" t="s">
        <v>742</v>
      </c>
      <c r="N248" s="97" t="s">
        <v>572</v>
      </c>
      <c r="O248" s="97" t="s">
        <v>755</v>
      </c>
      <c r="P248" s="97" t="s">
        <v>746</v>
      </c>
      <c r="Q248" s="97" t="s">
        <v>827</v>
      </c>
      <c r="R248" s="97" t="s">
        <v>771</v>
      </c>
      <c r="S248" s="97" t="s">
        <v>705</v>
      </c>
      <c r="T248" s="97" t="s">
        <v>773</v>
      </c>
      <c r="U248" s="97" t="s">
        <v>79</v>
      </c>
      <c r="V248" s="97" t="s">
        <v>778</v>
      </c>
      <c r="W248" s="97" t="s">
        <v>644</v>
      </c>
      <c r="X248" s="97" t="s">
        <v>757</v>
      </c>
      <c r="Y248" s="97" t="s">
        <v>561</v>
      </c>
      <c r="Z248" s="97" t="s">
        <v>471</v>
      </c>
      <c r="AA248" s="97" t="s">
        <v>361</v>
      </c>
      <c r="AB248" s="97" t="s">
        <v>565</v>
      </c>
      <c r="AC248" s="97" t="s">
        <v>731</v>
      </c>
      <c r="AD248" s="99" t="s">
        <v>761</v>
      </c>
    </row>
    <row r="249" spans="1:30" hidden="1">
      <c r="A249" s="1" t="s">
        <v>85</v>
      </c>
      <c r="B249" s="96" t="s">
        <v>776</v>
      </c>
      <c r="C249" s="96" t="s">
        <v>273</v>
      </c>
      <c r="D249" s="96" t="s">
        <v>660</v>
      </c>
      <c r="E249" s="96" t="s">
        <v>794</v>
      </c>
      <c r="F249" s="96" t="s">
        <v>815</v>
      </c>
      <c r="G249" s="96" t="s">
        <v>672</v>
      </c>
      <c r="H249" s="96" t="s">
        <v>328</v>
      </c>
      <c r="I249" s="96" t="s">
        <v>709</v>
      </c>
      <c r="J249" s="96" t="s">
        <v>828</v>
      </c>
      <c r="K249" s="96" t="s">
        <v>593</v>
      </c>
      <c r="L249" s="96" t="s">
        <v>212</v>
      </c>
      <c r="M249" s="96" t="s">
        <v>670</v>
      </c>
      <c r="N249" s="96" t="s">
        <v>438</v>
      </c>
      <c r="O249" s="96" t="s">
        <v>356</v>
      </c>
      <c r="P249" s="96" t="s">
        <v>738</v>
      </c>
      <c r="Q249" s="96" t="s">
        <v>629</v>
      </c>
      <c r="R249" s="96" t="s">
        <v>695</v>
      </c>
      <c r="S249" s="96" t="s">
        <v>460</v>
      </c>
      <c r="T249" s="96" t="s">
        <v>626</v>
      </c>
      <c r="U249" s="96" t="s">
        <v>735</v>
      </c>
      <c r="V249" s="96" t="s">
        <v>523</v>
      </c>
      <c r="W249" s="96" t="s">
        <v>612</v>
      </c>
      <c r="X249" s="96" t="s">
        <v>669</v>
      </c>
      <c r="Y249" s="96" t="s">
        <v>380</v>
      </c>
      <c r="Z249" s="96" t="s">
        <v>573</v>
      </c>
      <c r="AA249" s="96" t="s">
        <v>773</v>
      </c>
      <c r="AB249" s="96" t="s">
        <v>619</v>
      </c>
      <c r="AC249" s="96" t="s">
        <v>589</v>
      </c>
      <c r="AD249" s="98" t="s">
        <v>678</v>
      </c>
    </row>
    <row r="250" spans="1:30" hidden="1">
      <c r="A250" s="2" t="s">
        <v>104</v>
      </c>
      <c r="B250" s="97" t="s">
        <v>776</v>
      </c>
      <c r="C250" s="97" t="s">
        <v>273</v>
      </c>
      <c r="D250" s="97" t="s">
        <v>686</v>
      </c>
      <c r="E250" s="97" t="s">
        <v>829</v>
      </c>
      <c r="F250" s="97" t="s">
        <v>783</v>
      </c>
      <c r="G250" s="97" t="s">
        <v>678</v>
      </c>
      <c r="H250" s="97" t="s">
        <v>397</v>
      </c>
      <c r="I250" s="97" t="s">
        <v>276</v>
      </c>
      <c r="J250" s="97" t="s">
        <v>830</v>
      </c>
      <c r="K250" s="97" t="s">
        <v>581</v>
      </c>
      <c r="L250" s="97" t="s">
        <v>201</v>
      </c>
      <c r="M250" s="97" t="s">
        <v>681</v>
      </c>
      <c r="N250" s="97" t="s">
        <v>504</v>
      </c>
      <c r="O250" s="97" t="s">
        <v>831</v>
      </c>
      <c r="P250" s="97" t="s">
        <v>832</v>
      </c>
      <c r="Q250" s="97" t="s">
        <v>491</v>
      </c>
      <c r="R250" s="97" t="s">
        <v>708</v>
      </c>
      <c r="S250" s="97" t="s">
        <v>675</v>
      </c>
      <c r="T250" s="97" t="s">
        <v>527</v>
      </c>
      <c r="U250" s="97" t="s">
        <v>735</v>
      </c>
      <c r="V250" s="97" t="s">
        <v>666</v>
      </c>
      <c r="W250" s="97" t="s">
        <v>676</v>
      </c>
      <c r="X250" s="97" t="s">
        <v>737</v>
      </c>
      <c r="Y250" s="97" t="s">
        <v>374</v>
      </c>
      <c r="Z250" s="97" t="s">
        <v>657</v>
      </c>
      <c r="AA250" s="97" t="s">
        <v>833</v>
      </c>
      <c r="AB250" s="97" t="s">
        <v>575</v>
      </c>
      <c r="AC250" s="97" t="s">
        <v>677</v>
      </c>
      <c r="AD250" s="99" t="s">
        <v>737</v>
      </c>
    </row>
    <row r="251" spans="1:30" hidden="1">
      <c r="A251" s="1" t="s">
        <v>60</v>
      </c>
      <c r="B251" s="96" t="s">
        <v>834</v>
      </c>
      <c r="C251" s="96" t="s">
        <v>62</v>
      </c>
      <c r="D251" s="96" t="s">
        <v>666</v>
      </c>
      <c r="E251" s="96" t="s">
        <v>835</v>
      </c>
      <c r="F251" s="96" t="s">
        <v>470</v>
      </c>
      <c r="G251" s="96" t="s">
        <v>689</v>
      </c>
      <c r="H251" s="96" t="s">
        <v>498</v>
      </c>
      <c r="I251" s="96" t="s">
        <v>587</v>
      </c>
      <c r="J251" s="96" t="s">
        <v>836</v>
      </c>
      <c r="K251" s="96" t="s">
        <v>646</v>
      </c>
      <c r="L251" s="96" t="s">
        <v>190</v>
      </c>
      <c r="M251" s="96" t="s">
        <v>713</v>
      </c>
      <c r="N251" s="96" t="s">
        <v>555</v>
      </c>
      <c r="O251" s="96" t="s">
        <v>808</v>
      </c>
      <c r="P251" s="96" t="s">
        <v>765</v>
      </c>
      <c r="Q251" s="96" t="s">
        <v>379</v>
      </c>
      <c r="R251" s="96" t="s">
        <v>735</v>
      </c>
      <c r="S251" s="96" t="s">
        <v>685</v>
      </c>
      <c r="T251" s="96" t="s">
        <v>693</v>
      </c>
      <c r="U251" s="96" t="s">
        <v>79</v>
      </c>
      <c r="V251" s="96" t="s">
        <v>737</v>
      </c>
      <c r="W251" s="96" t="s">
        <v>729</v>
      </c>
      <c r="X251" s="96" t="s">
        <v>833</v>
      </c>
      <c r="Y251" s="96" t="s">
        <v>562</v>
      </c>
      <c r="Z251" s="96" t="s">
        <v>348</v>
      </c>
      <c r="AA251" s="96" t="s">
        <v>659</v>
      </c>
      <c r="AB251" s="96" t="s">
        <v>677</v>
      </c>
      <c r="AC251" s="96" t="s">
        <v>458</v>
      </c>
      <c r="AD251" s="98" t="s">
        <v>773</v>
      </c>
    </row>
    <row r="252" spans="1:30" hidden="1">
      <c r="A252" s="2" t="s">
        <v>85</v>
      </c>
      <c r="B252" s="97" t="s">
        <v>834</v>
      </c>
      <c r="C252" s="97" t="s">
        <v>62</v>
      </c>
      <c r="D252" s="97" t="s">
        <v>662</v>
      </c>
      <c r="E252" s="97" t="s">
        <v>837</v>
      </c>
      <c r="F252" s="97" t="s">
        <v>723</v>
      </c>
      <c r="G252" s="97" t="s">
        <v>699</v>
      </c>
      <c r="H252" s="97" t="s">
        <v>326</v>
      </c>
      <c r="I252" s="97" t="s">
        <v>665</v>
      </c>
      <c r="J252" s="97" t="s">
        <v>838</v>
      </c>
      <c r="K252" s="97" t="s">
        <v>461</v>
      </c>
      <c r="L252" s="97" t="s">
        <v>207</v>
      </c>
      <c r="M252" s="97" t="s">
        <v>471</v>
      </c>
      <c r="N252" s="97" t="s">
        <v>370</v>
      </c>
      <c r="O252" s="97" t="s">
        <v>788</v>
      </c>
      <c r="P252" s="97" t="s">
        <v>763</v>
      </c>
      <c r="Q252" s="97" t="s">
        <v>839</v>
      </c>
      <c r="R252" s="97" t="s">
        <v>810</v>
      </c>
      <c r="S252" s="97" t="s">
        <v>454</v>
      </c>
      <c r="T252" s="97" t="s">
        <v>660</v>
      </c>
      <c r="U252" s="97" t="s">
        <v>784</v>
      </c>
      <c r="V252" s="97" t="s">
        <v>526</v>
      </c>
      <c r="W252" s="97" t="s">
        <v>535</v>
      </c>
      <c r="X252" s="97" t="s">
        <v>664</v>
      </c>
      <c r="Y252" s="97" t="s">
        <v>324</v>
      </c>
      <c r="Z252" s="97" t="s">
        <v>593</v>
      </c>
      <c r="AA252" s="97" t="s">
        <v>693</v>
      </c>
      <c r="AB252" s="97" t="s">
        <v>488</v>
      </c>
      <c r="AC252" s="97" t="s">
        <v>618</v>
      </c>
      <c r="AD252" s="99" t="s">
        <v>690</v>
      </c>
    </row>
    <row r="253" spans="1:30">
      <c r="A253" s="1" t="s">
        <v>104</v>
      </c>
      <c r="B253" s="96" t="s">
        <v>834</v>
      </c>
      <c r="C253" s="96" t="s">
        <v>62</v>
      </c>
      <c r="D253" s="96" t="s">
        <v>643</v>
      </c>
      <c r="E253" s="96" t="s">
        <v>556</v>
      </c>
      <c r="F253" s="96" t="s">
        <v>734</v>
      </c>
      <c r="G253" s="96" t="s">
        <v>348</v>
      </c>
      <c r="H253" s="96" t="s">
        <v>292</v>
      </c>
      <c r="I253" s="96" t="s">
        <v>669</v>
      </c>
      <c r="J253" s="96" t="s">
        <v>840</v>
      </c>
      <c r="K253" s="96" t="s">
        <v>575</v>
      </c>
      <c r="L253" s="96" t="s">
        <v>269</v>
      </c>
      <c r="M253" s="96" t="s">
        <v>791</v>
      </c>
      <c r="N253" s="96" t="s">
        <v>633</v>
      </c>
      <c r="O253" s="96" t="s">
        <v>841</v>
      </c>
      <c r="P253" s="96" t="s">
        <v>470</v>
      </c>
      <c r="Q253" s="96" t="s">
        <v>591</v>
      </c>
      <c r="R253" s="96" t="s">
        <v>689</v>
      </c>
      <c r="S253" s="96" t="s">
        <v>544</v>
      </c>
      <c r="T253" s="96" t="s">
        <v>635</v>
      </c>
      <c r="U253" s="96" t="s">
        <v>784</v>
      </c>
      <c r="V253" s="96" t="s">
        <v>626</v>
      </c>
      <c r="W253" s="96" t="s">
        <v>679</v>
      </c>
      <c r="X253" s="96" t="s">
        <v>644</v>
      </c>
      <c r="Y253" s="96" t="s">
        <v>427</v>
      </c>
      <c r="Z253" s="96" t="s">
        <v>597</v>
      </c>
      <c r="AA253" s="96" t="s">
        <v>741</v>
      </c>
      <c r="AB253" s="96" t="s">
        <v>657</v>
      </c>
      <c r="AC253" s="96" t="s">
        <v>694</v>
      </c>
      <c r="AD253" s="98" t="s">
        <v>770</v>
      </c>
    </row>
    <row r="254" spans="1:30" hidden="1">
      <c r="A254" s="2" t="s">
        <v>60</v>
      </c>
      <c r="B254" s="97" t="s">
        <v>834</v>
      </c>
      <c r="C254" s="97" t="s">
        <v>116</v>
      </c>
      <c r="D254" s="97" t="s">
        <v>608</v>
      </c>
      <c r="E254" s="97" t="s">
        <v>577</v>
      </c>
      <c r="F254" s="97" t="s">
        <v>791</v>
      </c>
      <c r="G254" s="97" t="s">
        <v>791</v>
      </c>
      <c r="H254" s="97" t="s">
        <v>352</v>
      </c>
      <c r="I254" s="97" t="s">
        <v>623</v>
      </c>
      <c r="J254" s="97" t="s">
        <v>800</v>
      </c>
      <c r="K254" s="97" t="s">
        <v>579</v>
      </c>
      <c r="L254" s="97" t="s">
        <v>197</v>
      </c>
      <c r="M254" s="97" t="s">
        <v>735</v>
      </c>
      <c r="N254" s="97" t="s">
        <v>535</v>
      </c>
      <c r="O254" s="97" t="s">
        <v>743</v>
      </c>
      <c r="P254" s="97" t="s">
        <v>696</v>
      </c>
      <c r="Q254" s="97" t="s">
        <v>842</v>
      </c>
      <c r="R254" s="97" t="s">
        <v>765</v>
      </c>
      <c r="S254" s="97" t="s">
        <v>672</v>
      </c>
      <c r="T254" s="97" t="s">
        <v>761</v>
      </c>
      <c r="U254" s="97" t="s">
        <v>79</v>
      </c>
      <c r="V254" s="97" t="s">
        <v>761</v>
      </c>
      <c r="W254" s="97" t="s">
        <v>225</v>
      </c>
      <c r="X254" s="97" t="s">
        <v>717</v>
      </c>
      <c r="Y254" s="97" t="s">
        <v>582</v>
      </c>
      <c r="Z254" s="97" t="s">
        <v>737</v>
      </c>
      <c r="AA254" s="97" t="s">
        <v>769</v>
      </c>
      <c r="AB254" s="97" t="s">
        <v>694</v>
      </c>
      <c r="AC254" s="97" t="s">
        <v>687</v>
      </c>
      <c r="AD254" s="99" t="s">
        <v>737</v>
      </c>
    </row>
    <row r="255" spans="1:30" hidden="1">
      <c r="A255" s="1" t="s">
        <v>85</v>
      </c>
      <c r="B255" s="96" t="s">
        <v>834</v>
      </c>
      <c r="C255" s="96" t="s">
        <v>116</v>
      </c>
      <c r="D255" s="96" t="s">
        <v>679</v>
      </c>
      <c r="E255" s="96" t="s">
        <v>837</v>
      </c>
      <c r="F255" s="96" t="s">
        <v>843</v>
      </c>
      <c r="G255" s="96" t="s">
        <v>634</v>
      </c>
      <c r="H255" s="96" t="s">
        <v>413</v>
      </c>
      <c r="I255" s="96" t="s">
        <v>649</v>
      </c>
      <c r="J255" s="96" t="s">
        <v>844</v>
      </c>
      <c r="K255" s="96" t="s">
        <v>639</v>
      </c>
      <c r="L255" s="96" t="s">
        <v>157</v>
      </c>
      <c r="M255" s="96" t="s">
        <v>737</v>
      </c>
      <c r="N255" s="96" t="s">
        <v>464</v>
      </c>
      <c r="O255" s="96" t="s">
        <v>845</v>
      </c>
      <c r="P255" s="96" t="s">
        <v>729</v>
      </c>
      <c r="Q255" s="96" t="s">
        <v>846</v>
      </c>
      <c r="R255" s="96" t="s">
        <v>705</v>
      </c>
      <c r="S255" s="96" t="s">
        <v>583</v>
      </c>
      <c r="T255" s="96" t="s">
        <v>701</v>
      </c>
      <c r="U255" s="96" t="s">
        <v>757</v>
      </c>
      <c r="V255" s="96" t="s">
        <v>216</v>
      </c>
      <c r="W255" s="96" t="s">
        <v>575</v>
      </c>
      <c r="X255" s="96" t="s">
        <v>665</v>
      </c>
      <c r="Y255" s="96" t="s">
        <v>380</v>
      </c>
      <c r="Z255" s="96" t="s">
        <v>589</v>
      </c>
      <c r="AA255" s="96" t="s">
        <v>668</v>
      </c>
      <c r="AB255" s="96" t="s">
        <v>686</v>
      </c>
      <c r="AC255" s="96" t="s">
        <v>618</v>
      </c>
      <c r="AD255" s="98" t="s">
        <v>684</v>
      </c>
    </row>
    <row r="256" spans="1:30">
      <c r="A256" s="2" t="s">
        <v>104</v>
      </c>
      <c r="B256" s="97" t="s">
        <v>834</v>
      </c>
      <c r="C256" s="97" t="s">
        <v>116</v>
      </c>
      <c r="D256" s="97" t="s">
        <v>281</v>
      </c>
      <c r="E256" s="97" t="s">
        <v>577</v>
      </c>
      <c r="F256" s="97" t="s">
        <v>225</v>
      </c>
      <c r="G256" s="97" t="s">
        <v>706</v>
      </c>
      <c r="H256" s="97" t="s">
        <v>429</v>
      </c>
      <c r="I256" s="97" t="s">
        <v>579</v>
      </c>
      <c r="J256" s="97" t="s">
        <v>545</v>
      </c>
      <c r="K256" s="97" t="s">
        <v>646</v>
      </c>
      <c r="L256" s="97" t="s">
        <v>242</v>
      </c>
      <c r="M256" s="97" t="s">
        <v>391</v>
      </c>
      <c r="N256" s="97" t="s">
        <v>568</v>
      </c>
      <c r="O256" s="97" t="s">
        <v>627</v>
      </c>
      <c r="P256" s="97" t="s">
        <v>689</v>
      </c>
      <c r="Q256" s="97" t="s">
        <v>847</v>
      </c>
      <c r="R256" s="97" t="s">
        <v>706</v>
      </c>
      <c r="S256" s="97" t="s">
        <v>766</v>
      </c>
      <c r="T256" s="97" t="s">
        <v>471</v>
      </c>
      <c r="U256" s="97" t="s">
        <v>757</v>
      </c>
      <c r="V256" s="97" t="s">
        <v>709</v>
      </c>
      <c r="W256" s="97" t="s">
        <v>756</v>
      </c>
      <c r="X256" s="97" t="s">
        <v>729</v>
      </c>
      <c r="Y256" s="97" t="s">
        <v>486</v>
      </c>
      <c r="Z256" s="97" t="s">
        <v>669</v>
      </c>
      <c r="AA256" s="97" t="s">
        <v>717</v>
      </c>
      <c r="AB256" s="97" t="s">
        <v>694</v>
      </c>
      <c r="AC256" s="97" t="s">
        <v>187</v>
      </c>
      <c r="AD256" s="99" t="s">
        <v>742</v>
      </c>
    </row>
    <row r="257" spans="1:30" hidden="1">
      <c r="A257" s="1" t="s">
        <v>60</v>
      </c>
      <c r="B257" s="96" t="s">
        <v>834</v>
      </c>
      <c r="C257" s="96" t="s">
        <v>138</v>
      </c>
      <c r="D257" s="96" t="s">
        <v>665</v>
      </c>
      <c r="E257" s="96" t="s">
        <v>848</v>
      </c>
      <c r="F257" s="96" t="s">
        <v>736</v>
      </c>
      <c r="G257" s="96" t="s">
        <v>729</v>
      </c>
      <c r="H257" s="96" t="s">
        <v>465</v>
      </c>
      <c r="I257" s="96" t="s">
        <v>579</v>
      </c>
      <c r="J257" s="96" t="s">
        <v>761</v>
      </c>
      <c r="K257" s="96" t="s">
        <v>579</v>
      </c>
      <c r="L257" s="96" t="s">
        <v>211</v>
      </c>
      <c r="M257" s="96" t="s">
        <v>230</v>
      </c>
      <c r="N257" s="96" t="s">
        <v>535</v>
      </c>
      <c r="O257" s="96" t="s">
        <v>849</v>
      </c>
      <c r="P257" s="96" t="s">
        <v>690</v>
      </c>
      <c r="Q257" s="96" t="s">
        <v>850</v>
      </c>
      <c r="R257" s="96" t="s">
        <v>807</v>
      </c>
      <c r="S257" s="96" t="s">
        <v>736</v>
      </c>
      <c r="T257" s="96" t="s">
        <v>590</v>
      </c>
      <c r="U257" s="96" t="s">
        <v>79</v>
      </c>
      <c r="V257" s="96" t="s">
        <v>807</v>
      </c>
      <c r="W257" s="96" t="s">
        <v>683</v>
      </c>
      <c r="X257" s="96" t="s">
        <v>785</v>
      </c>
      <c r="Y257" s="96" t="s">
        <v>504</v>
      </c>
      <c r="Z257" s="96" t="s">
        <v>644</v>
      </c>
      <c r="AA257" s="96" t="s">
        <v>559</v>
      </c>
      <c r="AB257" s="96" t="s">
        <v>474</v>
      </c>
      <c r="AC257" s="96" t="s">
        <v>682</v>
      </c>
      <c r="AD257" s="98" t="s">
        <v>696</v>
      </c>
    </row>
    <row r="258" spans="1:30" hidden="1">
      <c r="A258" s="2" t="s">
        <v>85</v>
      </c>
      <c r="B258" s="97" t="s">
        <v>834</v>
      </c>
      <c r="C258" s="97" t="s">
        <v>138</v>
      </c>
      <c r="D258" s="97" t="s">
        <v>680</v>
      </c>
      <c r="E258" s="97" t="s">
        <v>577</v>
      </c>
      <c r="F258" s="97" t="s">
        <v>719</v>
      </c>
      <c r="G258" s="97" t="s">
        <v>783</v>
      </c>
      <c r="H258" s="97" t="s">
        <v>435</v>
      </c>
      <c r="I258" s="97" t="s">
        <v>724</v>
      </c>
      <c r="J258" s="97" t="s">
        <v>851</v>
      </c>
      <c r="K258" s="97" t="s">
        <v>555</v>
      </c>
      <c r="L258" s="97" t="s">
        <v>262</v>
      </c>
      <c r="M258" s="97" t="s">
        <v>683</v>
      </c>
      <c r="N258" s="97" t="s">
        <v>456</v>
      </c>
      <c r="O258" s="97" t="s">
        <v>627</v>
      </c>
      <c r="P258" s="97" t="s">
        <v>348</v>
      </c>
      <c r="Q258" s="97" t="s">
        <v>852</v>
      </c>
      <c r="R258" s="97" t="s">
        <v>684</v>
      </c>
      <c r="S258" s="97" t="s">
        <v>467</v>
      </c>
      <c r="T258" s="97" t="s">
        <v>662</v>
      </c>
      <c r="U258" s="97" t="s">
        <v>698</v>
      </c>
      <c r="V258" s="97" t="s">
        <v>744</v>
      </c>
      <c r="W258" s="97" t="s">
        <v>466</v>
      </c>
      <c r="X258" s="97" t="s">
        <v>655</v>
      </c>
      <c r="Y258" s="97" t="s">
        <v>386</v>
      </c>
      <c r="Z258" s="97" t="s">
        <v>477</v>
      </c>
      <c r="AA258" s="97" t="s">
        <v>590</v>
      </c>
      <c r="AB258" s="97" t="s">
        <v>642</v>
      </c>
      <c r="AC258" s="97" t="s">
        <v>601</v>
      </c>
      <c r="AD258" s="99" t="s">
        <v>705</v>
      </c>
    </row>
    <row r="259" spans="1:30">
      <c r="A259" s="1" t="s">
        <v>104</v>
      </c>
      <c r="B259" s="96" t="s">
        <v>834</v>
      </c>
      <c r="C259" s="96" t="s">
        <v>138</v>
      </c>
      <c r="D259" s="96" t="s">
        <v>474</v>
      </c>
      <c r="E259" s="96" t="s">
        <v>851</v>
      </c>
      <c r="F259" s="96" t="s">
        <v>458</v>
      </c>
      <c r="G259" s="96" t="s">
        <v>683</v>
      </c>
      <c r="H259" s="96" t="s">
        <v>341</v>
      </c>
      <c r="I259" s="96" t="s">
        <v>677</v>
      </c>
      <c r="J259" s="96" t="s">
        <v>753</v>
      </c>
      <c r="K259" s="96" t="s">
        <v>646</v>
      </c>
      <c r="L259" s="96" t="s">
        <v>146</v>
      </c>
      <c r="M259" s="96" t="s">
        <v>394</v>
      </c>
      <c r="N259" s="96" t="s">
        <v>578</v>
      </c>
      <c r="O259" s="96" t="s">
        <v>387</v>
      </c>
      <c r="P259" s="96" t="s">
        <v>719</v>
      </c>
      <c r="Q259" s="96" t="s">
        <v>254</v>
      </c>
      <c r="R259" s="96" t="s">
        <v>644</v>
      </c>
      <c r="S259" s="96" t="s">
        <v>652</v>
      </c>
      <c r="T259" s="96" t="s">
        <v>696</v>
      </c>
      <c r="U259" s="96" t="s">
        <v>698</v>
      </c>
      <c r="V259" s="96" t="s">
        <v>719</v>
      </c>
      <c r="W259" s="96" t="s">
        <v>756</v>
      </c>
      <c r="X259" s="96" t="s">
        <v>761</v>
      </c>
      <c r="Y259" s="96" t="s">
        <v>292</v>
      </c>
      <c r="Z259" s="96" t="s">
        <v>666</v>
      </c>
      <c r="AA259" s="96" t="s">
        <v>741</v>
      </c>
      <c r="AB259" s="96" t="s">
        <v>701</v>
      </c>
      <c r="AC259" s="96" t="s">
        <v>664</v>
      </c>
      <c r="AD259" s="98" t="s">
        <v>682</v>
      </c>
    </row>
    <row r="260" spans="1:30" hidden="1">
      <c r="A260" s="2" t="s">
        <v>60</v>
      </c>
      <c r="B260" s="97" t="s">
        <v>834</v>
      </c>
      <c r="C260" s="97" t="s">
        <v>154</v>
      </c>
      <c r="D260" s="97" t="s">
        <v>709</v>
      </c>
      <c r="E260" s="97" t="s">
        <v>79</v>
      </c>
      <c r="F260" s="97" t="s">
        <v>764</v>
      </c>
      <c r="G260" s="97" t="s">
        <v>797</v>
      </c>
      <c r="H260" s="97" t="s">
        <v>518</v>
      </c>
      <c r="I260" s="97" t="s">
        <v>705</v>
      </c>
      <c r="J260" s="97" t="s">
        <v>570</v>
      </c>
      <c r="K260" s="97" t="s">
        <v>770</v>
      </c>
      <c r="L260" s="97" t="s">
        <v>241</v>
      </c>
      <c r="M260" s="97" t="s">
        <v>808</v>
      </c>
      <c r="N260" s="97" t="s">
        <v>592</v>
      </c>
      <c r="O260" s="97" t="s">
        <v>79</v>
      </c>
      <c r="P260" s="97" t="s">
        <v>348</v>
      </c>
      <c r="Q260" s="97" t="s">
        <v>79</v>
      </c>
      <c r="R260" s="97" t="s">
        <v>79</v>
      </c>
      <c r="S260" s="97" t="s">
        <v>79</v>
      </c>
      <c r="T260" s="97" t="s">
        <v>79</v>
      </c>
      <c r="U260" s="97" t="s">
        <v>79</v>
      </c>
      <c r="V260" s="97" t="s">
        <v>687</v>
      </c>
      <c r="W260" s="97" t="s">
        <v>79</v>
      </c>
      <c r="X260" s="97" t="s">
        <v>746</v>
      </c>
      <c r="Y260" s="97" t="s">
        <v>79</v>
      </c>
      <c r="Z260" s="97" t="s">
        <v>79</v>
      </c>
      <c r="AA260" s="97" t="s">
        <v>79</v>
      </c>
      <c r="AB260" s="97" t="s">
        <v>79</v>
      </c>
      <c r="AC260" s="97" t="s">
        <v>79</v>
      </c>
      <c r="AD260" s="99" t="s">
        <v>79</v>
      </c>
    </row>
    <row r="261" spans="1:30" hidden="1">
      <c r="A261" s="1" t="s">
        <v>85</v>
      </c>
      <c r="B261" s="96" t="s">
        <v>834</v>
      </c>
      <c r="C261" s="96" t="s">
        <v>154</v>
      </c>
      <c r="D261" s="96" t="s">
        <v>225</v>
      </c>
      <c r="E261" s="96" t="s">
        <v>79</v>
      </c>
      <c r="F261" s="96" t="s">
        <v>773</v>
      </c>
      <c r="G261" s="96" t="s">
        <v>780</v>
      </c>
      <c r="H261" s="96" t="s">
        <v>524</v>
      </c>
      <c r="I261" s="96" t="s">
        <v>630</v>
      </c>
      <c r="J261" s="96" t="s">
        <v>853</v>
      </c>
      <c r="K261" s="96" t="s">
        <v>706</v>
      </c>
      <c r="L261" s="96" t="s">
        <v>290</v>
      </c>
      <c r="M261" s="96" t="s">
        <v>230</v>
      </c>
      <c r="N261" s="96" t="s">
        <v>583</v>
      </c>
      <c r="O261" s="96" t="s">
        <v>79</v>
      </c>
      <c r="P261" s="96" t="s">
        <v>470</v>
      </c>
      <c r="Q261" s="96" t="s">
        <v>79</v>
      </c>
      <c r="R261" s="96" t="s">
        <v>79</v>
      </c>
      <c r="S261" s="96" t="s">
        <v>79</v>
      </c>
      <c r="T261" s="96" t="s">
        <v>79</v>
      </c>
      <c r="U261" s="96" t="s">
        <v>797</v>
      </c>
      <c r="V261" s="96" t="s">
        <v>518</v>
      </c>
      <c r="W261" s="96" t="s">
        <v>79</v>
      </c>
      <c r="X261" s="96" t="s">
        <v>281</v>
      </c>
      <c r="Y261" s="96" t="s">
        <v>79</v>
      </c>
      <c r="Z261" s="96" t="s">
        <v>79</v>
      </c>
      <c r="AA261" s="96" t="s">
        <v>79</v>
      </c>
      <c r="AB261" s="96" t="s">
        <v>79</v>
      </c>
      <c r="AC261" s="96" t="s">
        <v>79</v>
      </c>
      <c r="AD261" s="98" t="s">
        <v>79</v>
      </c>
    </row>
    <row r="262" spans="1:30">
      <c r="A262" s="2" t="s">
        <v>104</v>
      </c>
      <c r="B262" s="97" t="s">
        <v>834</v>
      </c>
      <c r="C262" s="97" t="s">
        <v>154</v>
      </c>
      <c r="D262" s="97" t="s">
        <v>681</v>
      </c>
      <c r="E262" s="97" t="s">
        <v>79</v>
      </c>
      <c r="F262" s="97" t="s">
        <v>762</v>
      </c>
      <c r="G262" s="97" t="s">
        <v>797</v>
      </c>
      <c r="H262" s="97" t="s">
        <v>526</v>
      </c>
      <c r="I262" s="97" t="s">
        <v>778</v>
      </c>
      <c r="J262" s="97" t="s">
        <v>379</v>
      </c>
      <c r="K262" s="97" t="s">
        <v>737</v>
      </c>
      <c r="L262" s="97" t="s">
        <v>325</v>
      </c>
      <c r="M262" s="97" t="s">
        <v>707</v>
      </c>
      <c r="N262" s="97" t="s">
        <v>573</v>
      </c>
      <c r="O262" s="97" t="s">
        <v>79</v>
      </c>
      <c r="P262" s="97" t="s">
        <v>584</v>
      </c>
      <c r="Q262" s="97" t="s">
        <v>79</v>
      </c>
      <c r="R262" s="97" t="s">
        <v>79</v>
      </c>
      <c r="S262" s="97" t="s">
        <v>79</v>
      </c>
      <c r="T262" s="97" t="s">
        <v>79</v>
      </c>
      <c r="U262" s="97" t="s">
        <v>797</v>
      </c>
      <c r="V262" s="97" t="s">
        <v>540</v>
      </c>
      <c r="W262" s="97" t="s">
        <v>79</v>
      </c>
      <c r="X262" s="97" t="s">
        <v>634</v>
      </c>
      <c r="Y262" s="97" t="s">
        <v>79</v>
      </c>
      <c r="Z262" s="97" t="s">
        <v>79</v>
      </c>
      <c r="AA262" s="97" t="s">
        <v>79</v>
      </c>
      <c r="AB262" s="97" t="s">
        <v>79</v>
      </c>
      <c r="AC262" s="97" t="s">
        <v>79</v>
      </c>
      <c r="AD262" s="99" t="s">
        <v>79</v>
      </c>
    </row>
    <row r="263" spans="1:30" hidden="1">
      <c r="A263" s="1" t="s">
        <v>60</v>
      </c>
      <c r="B263" s="96" t="s">
        <v>834</v>
      </c>
      <c r="C263" s="96" t="s">
        <v>167</v>
      </c>
      <c r="D263" s="96" t="s">
        <v>79</v>
      </c>
      <c r="E263" s="96" t="s">
        <v>79</v>
      </c>
      <c r="F263" s="96" t="s">
        <v>79</v>
      </c>
      <c r="G263" s="96" t="s">
        <v>79</v>
      </c>
      <c r="H263" s="96" t="s">
        <v>79</v>
      </c>
      <c r="I263" s="96" t="s">
        <v>79</v>
      </c>
      <c r="J263" s="96" t="s">
        <v>79</v>
      </c>
      <c r="K263" s="96" t="s">
        <v>79</v>
      </c>
      <c r="L263" s="96" t="s">
        <v>79</v>
      </c>
      <c r="M263" s="96" t="s">
        <v>79</v>
      </c>
      <c r="N263" s="96" t="s">
        <v>79</v>
      </c>
      <c r="O263" s="96" t="s">
        <v>79</v>
      </c>
      <c r="P263" s="96" t="s">
        <v>79</v>
      </c>
      <c r="Q263" s="96" t="s">
        <v>79</v>
      </c>
      <c r="R263" s="96" t="s">
        <v>79</v>
      </c>
      <c r="S263" s="96" t="s">
        <v>79</v>
      </c>
      <c r="T263" s="96" t="s">
        <v>79</v>
      </c>
      <c r="U263" s="96" t="s">
        <v>79</v>
      </c>
      <c r="V263" s="96" t="s">
        <v>79</v>
      </c>
      <c r="W263" s="96" t="s">
        <v>79</v>
      </c>
      <c r="X263" s="96" t="s">
        <v>79</v>
      </c>
      <c r="Y263" s="96" t="s">
        <v>79</v>
      </c>
      <c r="Z263" s="96" t="s">
        <v>79</v>
      </c>
      <c r="AA263" s="96" t="s">
        <v>79</v>
      </c>
      <c r="AB263" s="96" t="s">
        <v>79</v>
      </c>
      <c r="AC263" s="96" t="s">
        <v>79</v>
      </c>
      <c r="AD263" s="98" t="s">
        <v>79</v>
      </c>
    </row>
    <row r="264" spans="1:30" hidden="1">
      <c r="A264" s="2" t="s">
        <v>85</v>
      </c>
      <c r="B264" s="97" t="s">
        <v>834</v>
      </c>
      <c r="C264" s="97" t="s">
        <v>167</v>
      </c>
      <c r="D264" s="97" t="s">
        <v>79</v>
      </c>
      <c r="E264" s="97" t="s">
        <v>79</v>
      </c>
      <c r="F264" s="97" t="s">
        <v>79</v>
      </c>
      <c r="G264" s="97" t="s">
        <v>79</v>
      </c>
      <c r="H264" s="97" t="s">
        <v>79</v>
      </c>
      <c r="I264" s="97" t="s">
        <v>79</v>
      </c>
      <c r="J264" s="97" t="s">
        <v>79</v>
      </c>
      <c r="K264" s="97" t="s">
        <v>79</v>
      </c>
      <c r="L264" s="97" t="s">
        <v>79</v>
      </c>
      <c r="M264" s="97" t="s">
        <v>79</v>
      </c>
      <c r="N264" s="97" t="s">
        <v>79</v>
      </c>
      <c r="O264" s="97" t="s">
        <v>79</v>
      </c>
      <c r="P264" s="97" t="s">
        <v>79</v>
      </c>
      <c r="Q264" s="97" t="s">
        <v>79</v>
      </c>
      <c r="R264" s="97" t="s">
        <v>79</v>
      </c>
      <c r="S264" s="97" t="s">
        <v>79</v>
      </c>
      <c r="T264" s="97" t="s">
        <v>79</v>
      </c>
      <c r="U264" s="97" t="s">
        <v>79</v>
      </c>
      <c r="V264" s="97" t="s">
        <v>79</v>
      </c>
      <c r="W264" s="97" t="s">
        <v>79</v>
      </c>
      <c r="X264" s="97" t="s">
        <v>79</v>
      </c>
      <c r="Y264" s="97" t="s">
        <v>79</v>
      </c>
      <c r="Z264" s="97" t="s">
        <v>79</v>
      </c>
      <c r="AA264" s="97" t="s">
        <v>79</v>
      </c>
      <c r="AB264" s="97" t="s">
        <v>79</v>
      </c>
      <c r="AC264" s="97" t="s">
        <v>79</v>
      </c>
      <c r="AD264" s="99" t="s">
        <v>79</v>
      </c>
    </row>
    <row r="265" spans="1:30">
      <c r="A265" s="1" t="s">
        <v>104</v>
      </c>
      <c r="B265" s="96" t="s">
        <v>834</v>
      </c>
      <c r="C265" s="96" t="s">
        <v>167</v>
      </c>
      <c r="D265" s="96" t="s">
        <v>79</v>
      </c>
      <c r="E265" s="96" t="s">
        <v>79</v>
      </c>
      <c r="F265" s="96" t="s">
        <v>79</v>
      </c>
      <c r="G265" s="96" t="s">
        <v>79</v>
      </c>
      <c r="H265" s="96" t="s">
        <v>79</v>
      </c>
      <c r="I265" s="96" t="s">
        <v>79</v>
      </c>
      <c r="J265" s="96" t="s">
        <v>79</v>
      </c>
      <c r="K265" s="96" t="s">
        <v>79</v>
      </c>
      <c r="L265" s="96" t="s">
        <v>79</v>
      </c>
      <c r="M265" s="96" t="s">
        <v>79</v>
      </c>
      <c r="N265" s="96" t="s">
        <v>79</v>
      </c>
      <c r="O265" s="96" t="s">
        <v>79</v>
      </c>
      <c r="P265" s="96" t="s">
        <v>79</v>
      </c>
      <c r="Q265" s="96" t="s">
        <v>79</v>
      </c>
      <c r="R265" s="96" t="s">
        <v>79</v>
      </c>
      <c r="S265" s="96" t="s">
        <v>79</v>
      </c>
      <c r="T265" s="96" t="s">
        <v>79</v>
      </c>
      <c r="U265" s="96" t="s">
        <v>79</v>
      </c>
      <c r="V265" s="96" t="s">
        <v>79</v>
      </c>
      <c r="W265" s="96" t="s">
        <v>79</v>
      </c>
      <c r="X265" s="96" t="s">
        <v>79</v>
      </c>
      <c r="Y265" s="96" t="s">
        <v>79</v>
      </c>
      <c r="Z265" s="96" t="s">
        <v>79</v>
      </c>
      <c r="AA265" s="96" t="s">
        <v>79</v>
      </c>
      <c r="AB265" s="96" t="s">
        <v>79</v>
      </c>
      <c r="AC265" s="96" t="s">
        <v>79</v>
      </c>
      <c r="AD265" s="98" t="s">
        <v>79</v>
      </c>
    </row>
    <row r="266" spans="1:30" hidden="1">
      <c r="A266" s="2" t="s">
        <v>60</v>
      </c>
      <c r="B266" s="97" t="s">
        <v>834</v>
      </c>
      <c r="C266" s="97" t="s">
        <v>177</v>
      </c>
      <c r="D266" s="97" t="s">
        <v>690</v>
      </c>
      <c r="E266" s="97" t="s">
        <v>854</v>
      </c>
      <c r="F266" s="97" t="s">
        <v>728</v>
      </c>
      <c r="G266" s="97" t="s">
        <v>730</v>
      </c>
      <c r="H266" s="97" t="s">
        <v>531</v>
      </c>
      <c r="I266" s="97" t="s">
        <v>669</v>
      </c>
      <c r="J266" s="97" t="s">
        <v>719</v>
      </c>
      <c r="K266" s="97" t="s">
        <v>708</v>
      </c>
      <c r="L266" s="97" t="s">
        <v>146</v>
      </c>
      <c r="M266" s="97" t="s">
        <v>816</v>
      </c>
      <c r="N266" s="97" t="s">
        <v>488</v>
      </c>
      <c r="O266" s="97" t="s">
        <v>855</v>
      </c>
      <c r="P266" s="97" t="s">
        <v>761</v>
      </c>
      <c r="Q266" s="97" t="s">
        <v>856</v>
      </c>
      <c r="R266" s="97" t="s">
        <v>727</v>
      </c>
      <c r="S266" s="97" t="s">
        <v>496</v>
      </c>
      <c r="T266" s="97" t="s">
        <v>752</v>
      </c>
      <c r="U266" s="97" t="s">
        <v>79</v>
      </c>
      <c r="V266" s="97" t="s">
        <v>660</v>
      </c>
      <c r="W266" s="97" t="s">
        <v>729</v>
      </c>
      <c r="X266" s="97" t="s">
        <v>603</v>
      </c>
      <c r="Y266" s="97" t="s">
        <v>744</v>
      </c>
      <c r="Z266" s="97" t="s">
        <v>394</v>
      </c>
      <c r="AA266" s="97" t="s">
        <v>855</v>
      </c>
      <c r="AB266" s="97" t="s">
        <v>644</v>
      </c>
      <c r="AC266" s="97" t="s">
        <v>729</v>
      </c>
      <c r="AD266" s="99" t="s">
        <v>801</v>
      </c>
    </row>
    <row r="267" spans="1:30" hidden="1">
      <c r="A267" s="1" t="s">
        <v>85</v>
      </c>
      <c r="B267" s="96" t="s">
        <v>834</v>
      </c>
      <c r="C267" s="96" t="s">
        <v>177</v>
      </c>
      <c r="D267" s="96" t="s">
        <v>801</v>
      </c>
      <c r="E267" s="96" t="s">
        <v>840</v>
      </c>
      <c r="F267" s="96" t="s">
        <v>711</v>
      </c>
      <c r="G267" s="96" t="s">
        <v>807</v>
      </c>
      <c r="H267" s="96" t="s">
        <v>505</v>
      </c>
      <c r="I267" s="96" t="s">
        <v>225</v>
      </c>
      <c r="J267" s="96" t="s">
        <v>254</v>
      </c>
      <c r="K267" s="96" t="s">
        <v>391</v>
      </c>
      <c r="L267" s="96" t="s">
        <v>239</v>
      </c>
      <c r="M267" s="96" t="s">
        <v>375</v>
      </c>
      <c r="N267" s="96" t="s">
        <v>447</v>
      </c>
      <c r="O267" s="96" t="s">
        <v>659</v>
      </c>
      <c r="P267" s="96" t="s">
        <v>723</v>
      </c>
      <c r="Q267" s="96" t="s">
        <v>857</v>
      </c>
      <c r="R267" s="96" t="s">
        <v>742</v>
      </c>
      <c r="S267" s="96" t="s">
        <v>609</v>
      </c>
      <c r="T267" s="96" t="s">
        <v>709</v>
      </c>
      <c r="U267" s="96" t="s">
        <v>727</v>
      </c>
      <c r="V267" s="96" t="s">
        <v>518</v>
      </c>
      <c r="W267" s="96" t="s">
        <v>575</v>
      </c>
      <c r="X267" s="96" t="s">
        <v>458</v>
      </c>
      <c r="Y267" s="96" t="s">
        <v>336</v>
      </c>
      <c r="Z267" s="96" t="s">
        <v>674</v>
      </c>
      <c r="AA267" s="96" t="s">
        <v>590</v>
      </c>
      <c r="AB267" s="96" t="s">
        <v>668</v>
      </c>
      <c r="AC267" s="96" t="s">
        <v>650</v>
      </c>
      <c r="AD267" s="98" t="s">
        <v>706</v>
      </c>
    </row>
    <row r="268" spans="1:30">
      <c r="A268" s="2" t="s">
        <v>104</v>
      </c>
      <c r="B268" s="97" t="s">
        <v>834</v>
      </c>
      <c r="C268" s="97" t="s">
        <v>177</v>
      </c>
      <c r="D268" s="97" t="s">
        <v>733</v>
      </c>
      <c r="E268" s="97" t="s">
        <v>858</v>
      </c>
      <c r="F268" s="97" t="s">
        <v>584</v>
      </c>
      <c r="G268" s="97" t="s">
        <v>730</v>
      </c>
      <c r="H268" s="97" t="s">
        <v>562</v>
      </c>
      <c r="I268" s="97" t="s">
        <v>709</v>
      </c>
      <c r="J268" s="97" t="s">
        <v>859</v>
      </c>
      <c r="K268" s="97" t="s">
        <v>791</v>
      </c>
      <c r="L268" s="97" t="s">
        <v>170</v>
      </c>
      <c r="M268" s="97" t="s">
        <v>663</v>
      </c>
      <c r="N268" s="97" t="s">
        <v>671</v>
      </c>
      <c r="O268" s="97" t="s">
        <v>855</v>
      </c>
      <c r="P268" s="97" t="s">
        <v>230</v>
      </c>
      <c r="Q268" s="97" t="s">
        <v>247</v>
      </c>
      <c r="R268" s="97" t="s">
        <v>590</v>
      </c>
      <c r="S268" s="97" t="s">
        <v>665</v>
      </c>
      <c r="T268" s="97" t="s">
        <v>584</v>
      </c>
      <c r="U268" s="97" t="s">
        <v>727</v>
      </c>
      <c r="V268" s="97" t="s">
        <v>652</v>
      </c>
      <c r="W268" s="97" t="s">
        <v>756</v>
      </c>
      <c r="X268" s="97" t="s">
        <v>763</v>
      </c>
      <c r="Y268" s="97" t="s">
        <v>561</v>
      </c>
      <c r="Z268" s="97" t="s">
        <v>678</v>
      </c>
      <c r="AA268" s="97" t="s">
        <v>739</v>
      </c>
      <c r="AB268" s="97" t="s">
        <v>713</v>
      </c>
      <c r="AC268" s="97" t="s">
        <v>810</v>
      </c>
      <c r="AD268" s="99" t="s">
        <v>225</v>
      </c>
    </row>
    <row r="269" spans="1:30" hidden="1">
      <c r="A269" s="1" t="s">
        <v>60</v>
      </c>
      <c r="B269" s="96" t="s">
        <v>834</v>
      </c>
      <c r="C269" s="96" t="s">
        <v>194</v>
      </c>
      <c r="D269" s="96" t="s">
        <v>690</v>
      </c>
      <c r="E269" s="96" t="s">
        <v>854</v>
      </c>
      <c r="F269" s="96" t="s">
        <v>728</v>
      </c>
      <c r="G269" s="96" t="s">
        <v>730</v>
      </c>
      <c r="H269" s="96" t="s">
        <v>531</v>
      </c>
      <c r="I269" s="96" t="s">
        <v>669</v>
      </c>
      <c r="J269" s="96" t="s">
        <v>719</v>
      </c>
      <c r="K269" s="96" t="s">
        <v>708</v>
      </c>
      <c r="L269" s="96" t="s">
        <v>146</v>
      </c>
      <c r="M269" s="96" t="s">
        <v>816</v>
      </c>
      <c r="N269" s="96" t="s">
        <v>488</v>
      </c>
      <c r="O269" s="96" t="s">
        <v>855</v>
      </c>
      <c r="P269" s="96" t="s">
        <v>761</v>
      </c>
      <c r="Q269" s="96" t="s">
        <v>856</v>
      </c>
      <c r="R269" s="96" t="s">
        <v>727</v>
      </c>
      <c r="S269" s="96" t="s">
        <v>496</v>
      </c>
      <c r="T269" s="96" t="s">
        <v>752</v>
      </c>
      <c r="U269" s="96" t="s">
        <v>79</v>
      </c>
      <c r="V269" s="96" t="s">
        <v>660</v>
      </c>
      <c r="W269" s="96" t="s">
        <v>729</v>
      </c>
      <c r="X269" s="96" t="s">
        <v>603</v>
      </c>
      <c r="Y269" s="96" t="s">
        <v>744</v>
      </c>
      <c r="Z269" s="96" t="s">
        <v>394</v>
      </c>
      <c r="AA269" s="96" t="s">
        <v>855</v>
      </c>
      <c r="AB269" s="96" t="s">
        <v>644</v>
      </c>
      <c r="AC269" s="96" t="s">
        <v>729</v>
      </c>
      <c r="AD269" s="98" t="s">
        <v>801</v>
      </c>
    </row>
    <row r="270" spans="1:30" hidden="1">
      <c r="A270" s="2" t="s">
        <v>85</v>
      </c>
      <c r="B270" s="97" t="s">
        <v>834</v>
      </c>
      <c r="C270" s="97" t="s">
        <v>194</v>
      </c>
      <c r="D270" s="97" t="s">
        <v>801</v>
      </c>
      <c r="E270" s="97" t="s">
        <v>840</v>
      </c>
      <c r="F270" s="97" t="s">
        <v>711</v>
      </c>
      <c r="G270" s="97" t="s">
        <v>807</v>
      </c>
      <c r="H270" s="97" t="s">
        <v>505</v>
      </c>
      <c r="I270" s="97" t="s">
        <v>225</v>
      </c>
      <c r="J270" s="97" t="s">
        <v>254</v>
      </c>
      <c r="K270" s="97" t="s">
        <v>391</v>
      </c>
      <c r="L270" s="97" t="s">
        <v>239</v>
      </c>
      <c r="M270" s="97" t="s">
        <v>375</v>
      </c>
      <c r="N270" s="97" t="s">
        <v>447</v>
      </c>
      <c r="O270" s="97" t="s">
        <v>659</v>
      </c>
      <c r="P270" s="97" t="s">
        <v>723</v>
      </c>
      <c r="Q270" s="97" t="s">
        <v>857</v>
      </c>
      <c r="R270" s="97" t="s">
        <v>742</v>
      </c>
      <c r="S270" s="97" t="s">
        <v>609</v>
      </c>
      <c r="T270" s="97" t="s">
        <v>709</v>
      </c>
      <c r="U270" s="97" t="s">
        <v>727</v>
      </c>
      <c r="V270" s="97" t="s">
        <v>518</v>
      </c>
      <c r="W270" s="97" t="s">
        <v>575</v>
      </c>
      <c r="X270" s="97" t="s">
        <v>458</v>
      </c>
      <c r="Y270" s="97" t="s">
        <v>336</v>
      </c>
      <c r="Z270" s="97" t="s">
        <v>674</v>
      </c>
      <c r="AA270" s="97" t="s">
        <v>590</v>
      </c>
      <c r="AB270" s="97" t="s">
        <v>668</v>
      </c>
      <c r="AC270" s="97" t="s">
        <v>650</v>
      </c>
      <c r="AD270" s="99" t="s">
        <v>706</v>
      </c>
    </row>
    <row r="271" spans="1:30">
      <c r="A271" s="1" t="s">
        <v>104</v>
      </c>
      <c r="B271" s="96" t="s">
        <v>834</v>
      </c>
      <c r="C271" s="96" t="s">
        <v>194</v>
      </c>
      <c r="D271" s="96" t="s">
        <v>733</v>
      </c>
      <c r="E271" s="96" t="s">
        <v>858</v>
      </c>
      <c r="F271" s="96" t="s">
        <v>584</v>
      </c>
      <c r="G271" s="96" t="s">
        <v>730</v>
      </c>
      <c r="H271" s="96" t="s">
        <v>562</v>
      </c>
      <c r="I271" s="96" t="s">
        <v>709</v>
      </c>
      <c r="J271" s="96" t="s">
        <v>859</v>
      </c>
      <c r="K271" s="96" t="s">
        <v>791</v>
      </c>
      <c r="L271" s="96" t="s">
        <v>170</v>
      </c>
      <c r="M271" s="96" t="s">
        <v>663</v>
      </c>
      <c r="N271" s="96" t="s">
        <v>671</v>
      </c>
      <c r="O271" s="96" t="s">
        <v>855</v>
      </c>
      <c r="P271" s="96" t="s">
        <v>230</v>
      </c>
      <c r="Q271" s="96" t="s">
        <v>247</v>
      </c>
      <c r="R271" s="96" t="s">
        <v>590</v>
      </c>
      <c r="S271" s="96" t="s">
        <v>665</v>
      </c>
      <c r="T271" s="96" t="s">
        <v>584</v>
      </c>
      <c r="U271" s="96" t="s">
        <v>727</v>
      </c>
      <c r="V271" s="96" t="s">
        <v>652</v>
      </c>
      <c r="W271" s="96" t="s">
        <v>756</v>
      </c>
      <c r="X271" s="96" t="s">
        <v>763</v>
      </c>
      <c r="Y271" s="96" t="s">
        <v>561</v>
      </c>
      <c r="Z271" s="96" t="s">
        <v>678</v>
      </c>
      <c r="AA271" s="96" t="s">
        <v>739</v>
      </c>
      <c r="AB271" s="96" t="s">
        <v>713</v>
      </c>
      <c r="AC271" s="96" t="s">
        <v>810</v>
      </c>
      <c r="AD271" s="98" t="s">
        <v>225</v>
      </c>
    </row>
    <row r="272" spans="1:30" hidden="1">
      <c r="A272" s="2" t="s">
        <v>60</v>
      </c>
      <c r="B272" s="97" t="s">
        <v>834</v>
      </c>
      <c r="C272" s="97" t="s">
        <v>213</v>
      </c>
      <c r="D272" s="97" t="s">
        <v>736</v>
      </c>
      <c r="E272" s="97" t="s">
        <v>502</v>
      </c>
      <c r="F272" s="97" t="s">
        <v>687</v>
      </c>
      <c r="G272" s="97" t="s">
        <v>730</v>
      </c>
      <c r="H272" s="97" t="s">
        <v>612</v>
      </c>
      <c r="I272" s="97" t="s">
        <v>764</v>
      </c>
      <c r="J272" s="97" t="s">
        <v>860</v>
      </c>
      <c r="K272" s="97" t="s">
        <v>778</v>
      </c>
      <c r="L272" s="97" t="s">
        <v>170</v>
      </c>
      <c r="M272" s="97" t="s">
        <v>849</v>
      </c>
      <c r="N272" s="97" t="s">
        <v>686</v>
      </c>
      <c r="O272" s="97" t="s">
        <v>861</v>
      </c>
      <c r="P272" s="97" t="s">
        <v>384</v>
      </c>
      <c r="Q272" s="97" t="s">
        <v>862</v>
      </c>
      <c r="R272" s="97" t="s">
        <v>640</v>
      </c>
      <c r="S272" s="97" t="s">
        <v>699</v>
      </c>
      <c r="T272" s="97" t="s">
        <v>746</v>
      </c>
      <c r="U272" s="97" t="s">
        <v>79</v>
      </c>
      <c r="V272" s="97" t="s">
        <v>676</v>
      </c>
      <c r="W272" s="97" t="s">
        <v>773</v>
      </c>
      <c r="X272" s="97" t="s">
        <v>375</v>
      </c>
      <c r="Y272" s="97" t="s">
        <v>187</v>
      </c>
      <c r="Z272" s="97" t="s">
        <v>668</v>
      </c>
      <c r="AA272" s="97" t="s">
        <v>570</v>
      </c>
      <c r="AB272" s="97" t="s">
        <v>476</v>
      </c>
      <c r="AC272" s="97" t="s">
        <v>765</v>
      </c>
      <c r="AD272" s="99" t="s">
        <v>727</v>
      </c>
    </row>
    <row r="273" spans="1:30" hidden="1">
      <c r="A273" s="1" t="s">
        <v>85</v>
      </c>
      <c r="B273" s="96" t="s">
        <v>834</v>
      </c>
      <c r="C273" s="96" t="s">
        <v>213</v>
      </c>
      <c r="D273" s="96" t="s">
        <v>713</v>
      </c>
      <c r="E273" s="96" t="s">
        <v>863</v>
      </c>
      <c r="F273" s="96" t="s">
        <v>698</v>
      </c>
      <c r="G273" s="96" t="s">
        <v>807</v>
      </c>
      <c r="H273" s="96" t="s">
        <v>552</v>
      </c>
      <c r="I273" s="96" t="s">
        <v>698</v>
      </c>
      <c r="J273" s="96" t="s">
        <v>864</v>
      </c>
      <c r="K273" s="96" t="s">
        <v>747</v>
      </c>
      <c r="L273" s="96" t="s">
        <v>277</v>
      </c>
      <c r="M273" s="96" t="s">
        <v>849</v>
      </c>
      <c r="N273" s="96" t="s">
        <v>568</v>
      </c>
      <c r="O273" s="96" t="s">
        <v>767</v>
      </c>
      <c r="P273" s="96" t="s">
        <v>865</v>
      </c>
      <c r="Q273" s="96" t="s">
        <v>502</v>
      </c>
      <c r="R273" s="96" t="s">
        <v>496</v>
      </c>
      <c r="S273" s="96" t="s">
        <v>455</v>
      </c>
      <c r="T273" s="96" t="s">
        <v>697</v>
      </c>
      <c r="U273" s="96" t="s">
        <v>780</v>
      </c>
      <c r="V273" s="96" t="s">
        <v>581</v>
      </c>
      <c r="W273" s="96" t="s">
        <v>674</v>
      </c>
      <c r="X273" s="96" t="s">
        <v>681</v>
      </c>
      <c r="Y273" s="96" t="s">
        <v>551</v>
      </c>
      <c r="Z273" s="96" t="s">
        <v>614</v>
      </c>
      <c r="AA273" s="96" t="s">
        <v>780</v>
      </c>
      <c r="AB273" s="96" t="s">
        <v>511</v>
      </c>
      <c r="AC273" s="96" t="s">
        <v>281</v>
      </c>
      <c r="AD273" s="98" t="s">
        <v>630</v>
      </c>
    </row>
    <row r="274" spans="1:30">
      <c r="A274" s="2" t="s">
        <v>104</v>
      </c>
      <c r="B274" s="97" t="s">
        <v>834</v>
      </c>
      <c r="C274" s="97" t="s">
        <v>213</v>
      </c>
      <c r="D274" s="97" t="s">
        <v>719</v>
      </c>
      <c r="E274" s="97" t="s">
        <v>866</v>
      </c>
      <c r="F274" s="97" t="s">
        <v>706</v>
      </c>
      <c r="G274" s="97" t="s">
        <v>730</v>
      </c>
      <c r="H274" s="97" t="s">
        <v>462</v>
      </c>
      <c r="I274" s="97" t="s">
        <v>737</v>
      </c>
      <c r="J274" s="97" t="s">
        <v>259</v>
      </c>
      <c r="K274" s="97" t="s">
        <v>737</v>
      </c>
      <c r="L274" s="97" t="s">
        <v>305</v>
      </c>
      <c r="M274" s="97" t="s">
        <v>849</v>
      </c>
      <c r="N274" s="97" t="s">
        <v>565</v>
      </c>
      <c r="O274" s="97" t="s">
        <v>867</v>
      </c>
      <c r="P274" s="97" t="s">
        <v>723</v>
      </c>
      <c r="Q274" s="97" t="s">
        <v>868</v>
      </c>
      <c r="R274" s="97" t="s">
        <v>843</v>
      </c>
      <c r="S274" s="97" t="s">
        <v>694</v>
      </c>
      <c r="T274" s="97" t="s">
        <v>729</v>
      </c>
      <c r="U274" s="97" t="s">
        <v>780</v>
      </c>
      <c r="V274" s="97" t="s">
        <v>702</v>
      </c>
      <c r="W274" s="97" t="s">
        <v>687</v>
      </c>
      <c r="X274" s="97" t="s">
        <v>832</v>
      </c>
      <c r="Y274" s="97" t="s">
        <v>602</v>
      </c>
      <c r="Z274" s="97" t="s">
        <v>716</v>
      </c>
      <c r="AA274" s="97" t="s">
        <v>788</v>
      </c>
      <c r="AB274" s="97" t="s">
        <v>746</v>
      </c>
      <c r="AC274" s="97" t="s">
        <v>527</v>
      </c>
      <c r="AD274" s="99" t="s">
        <v>784</v>
      </c>
    </row>
    <row r="275" spans="1:30" hidden="1">
      <c r="A275" s="1" t="s">
        <v>60</v>
      </c>
      <c r="B275" s="96" t="s">
        <v>834</v>
      </c>
      <c r="C275" s="96" t="s">
        <v>228</v>
      </c>
      <c r="D275" s="96" t="s">
        <v>764</v>
      </c>
      <c r="E275" s="96" t="s">
        <v>869</v>
      </c>
      <c r="F275" s="96" t="s">
        <v>471</v>
      </c>
      <c r="G275" s="96" t="s">
        <v>807</v>
      </c>
      <c r="H275" s="96" t="s">
        <v>575</v>
      </c>
      <c r="I275" s="96" t="s">
        <v>810</v>
      </c>
      <c r="J275" s="96" t="s">
        <v>812</v>
      </c>
      <c r="K275" s="96" t="s">
        <v>699</v>
      </c>
      <c r="L275" s="96" t="s">
        <v>305</v>
      </c>
      <c r="M275" s="96" t="s">
        <v>849</v>
      </c>
      <c r="N275" s="96" t="s">
        <v>285</v>
      </c>
      <c r="O275" s="96" t="s">
        <v>786</v>
      </c>
      <c r="P275" s="96" t="s">
        <v>741</v>
      </c>
      <c r="Q275" s="96" t="s">
        <v>870</v>
      </c>
      <c r="R275" s="96" t="s">
        <v>820</v>
      </c>
      <c r="S275" s="96" t="s">
        <v>778</v>
      </c>
      <c r="T275" s="96" t="s">
        <v>711</v>
      </c>
      <c r="U275" s="96" t="s">
        <v>79</v>
      </c>
      <c r="V275" s="96" t="s">
        <v>756</v>
      </c>
      <c r="W275" s="96" t="s">
        <v>713</v>
      </c>
      <c r="X275" s="96" t="s">
        <v>627</v>
      </c>
      <c r="Y275" s="96" t="s">
        <v>626</v>
      </c>
      <c r="Z275" s="96" t="s">
        <v>735</v>
      </c>
      <c r="AA275" s="96" t="s">
        <v>361</v>
      </c>
      <c r="AB275" s="96" t="s">
        <v>813</v>
      </c>
      <c r="AC275" s="96" t="s">
        <v>815</v>
      </c>
      <c r="AD275" s="98" t="s">
        <v>820</v>
      </c>
    </row>
    <row r="276" spans="1:30" hidden="1">
      <c r="A276" s="2" t="s">
        <v>85</v>
      </c>
      <c r="B276" s="97" t="s">
        <v>834</v>
      </c>
      <c r="C276" s="97" t="s">
        <v>228</v>
      </c>
      <c r="D276" s="97" t="s">
        <v>683</v>
      </c>
      <c r="E276" s="97" t="s">
        <v>871</v>
      </c>
      <c r="F276" s="97" t="s">
        <v>753</v>
      </c>
      <c r="G276" s="97" t="s">
        <v>784</v>
      </c>
      <c r="H276" s="97" t="s">
        <v>410</v>
      </c>
      <c r="I276" s="97" t="s">
        <v>820</v>
      </c>
      <c r="J276" s="97" t="s">
        <v>872</v>
      </c>
      <c r="K276" s="97" t="s">
        <v>706</v>
      </c>
      <c r="L276" s="97" t="s">
        <v>244</v>
      </c>
      <c r="M276" s="97" t="s">
        <v>203</v>
      </c>
      <c r="N276" s="97" t="s">
        <v>589</v>
      </c>
      <c r="O276" s="97" t="s">
        <v>772</v>
      </c>
      <c r="P276" s="97" t="s">
        <v>873</v>
      </c>
      <c r="Q276" s="97" t="s">
        <v>874</v>
      </c>
      <c r="R276" s="97" t="s">
        <v>770</v>
      </c>
      <c r="S276" s="97" t="s">
        <v>562</v>
      </c>
      <c r="T276" s="97" t="s">
        <v>458</v>
      </c>
      <c r="U276" s="97" t="s">
        <v>738</v>
      </c>
      <c r="V276" s="97" t="s">
        <v>593</v>
      </c>
      <c r="W276" s="97" t="s">
        <v>285</v>
      </c>
      <c r="X276" s="97" t="s">
        <v>496</v>
      </c>
      <c r="Y276" s="97" t="s">
        <v>526</v>
      </c>
      <c r="Z276" s="97" t="s">
        <v>579</v>
      </c>
      <c r="AA276" s="97" t="s">
        <v>734</v>
      </c>
      <c r="AB276" s="97" t="s">
        <v>816</v>
      </c>
      <c r="AC276" s="97" t="s">
        <v>716</v>
      </c>
      <c r="AD276" s="99" t="s">
        <v>230</v>
      </c>
    </row>
    <row r="277" spans="1:30">
      <c r="A277" s="1" t="s">
        <v>104</v>
      </c>
      <c r="B277" s="96" t="s">
        <v>834</v>
      </c>
      <c r="C277" s="96" t="s">
        <v>228</v>
      </c>
      <c r="D277" s="96" t="s">
        <v>687</v>
      </c>
      <c r="E277" s="96" t="s">
        <v>875</v>
      </c>
      <c r="F277" s="96" t="s">
        <v>590</v>
      </c>
      <c r="G277" s="96" t="s">
        <v>476</v>
      </c>
      <c r="H277" s="96" t="s">
        <v>531</v>
      </c>
      <c r="I277" s="96" t="s">
        <v>791</v>
      </c>
      <c r="J277" s="96" t="s">
        <v>857</v>
      </c>
      <c r="K277" s="96" t="s">
        <v>696</v>
      </c>
      <c r="L277" s="96" t="s">
        <v>208</v>
      </c>
      <c r="M277" s="96" t="s">
        <v>748</v>
      </c>
      <c r="N277" s="96" t="s">
        <v>587</v>
      </c>
      <c r="O277" s="96" t="s">
        <v>691</v>
      </c>
      <c r="P277" s="96" t="s">
        <v>831</v>
      </c>
      <c r="Q277" s="96" t="s">
        <v>596</v>
      </c>
      <c r="R277" s="96" t="s">
        <v>807</v>
      </c>
      <c r="S277" s="96" t="s">
        <v>643</v>
      </c>
      <c r="T277" s="96" t="s">
        <v>391</v>
      </c>
      <c r="U277" s="96" t="s">
        <v>738</v>
      </c>
      <c r="V277" s="96" t="s">
        <v>613</v>
      </c>
      <c r="W277" s="96" t="s">
        <v>681</v>
      </c>
      <c r="X277" s="96" t="s">
        <v>797</v>
      </c>
      <c r="Y277" s="96" t="s">
        <v>639</v>
      </c>
      <c r="Z277" s="96" t="s">
        <v>749</v>
      </c>
      <c r="AA277" s="96" t="s">
        <v>745</v>
      </c>
      <c r="AB277" s="96" t="s">
        <v>520</v>
      </c>
      <c r="AC277" s="96" t="s">
        <v>496</v>
      </c>
      <c r="AD277" s="98" t="s">
        <v>727</v>
      </c>
    </row>
    <row r="278" spans="1:30" hidden="1">
      <c r="A278" s="2" t="s">
        <v>60</v>
      </c>
      <c r="B278" s="97" t="s">
        <v>834</v>
      </c>
      <c r="C278" s="97" t="s">
        <v>238</v>
      </c>
      <c r="D278" s="97" t="s">
        <v>716</v>
      </c>
      <c r="E278" s="97" t="s">
        <v>876</v>
      </c>
      <c r="F278" s="97" t="s">
        <v>743</v>
      </c>
      <c r="G278" s="97" t="s">
        <v>476</v>
      </c>
      <c r="H278" s="97" t="s">
        <v>448</v>
      </c>
      <c r="I278" s="97" t="s">
        <v>709</v>
      </c>
      <c r="J278" s="97" t="s">
        <v>877</v>
      </c>
      <c r="K278" s="97" t="s">
        <v>708</v>
      </c>
      <c r="L278" s="97" t="s">
        <v>300</v>
      </c>
      <c r="M278" s="97" t="s">
        <v>203</v>
      </c>
      <c r="N278" s="97" t="s">
        <v>685</v>
      </c>
      <c r="O278" s="97" t="s">
        <v>769</v>
      </c>
      <c r="P278" s="97" t="s">
        <v>387</v>
      </c>
      <c r="Q278" s="97" t="s">
        <v>878</v>
      </c>
      <c r="R278" s="97" t="s">
        <v>833</v>
      </c>
      <c r="S278" s="97" t="s">
        <v>758</v>
      </c>
      <c r="T278" s="97" t="s">
        <v>832</v>
      </c>
      <c r="U278" s="97" t="s">
        <v>79</v>
      </c>
      <c r="V278" s="97" t="s">
        <v>695</v>
      </c>
      <c r="W278" s="97" t="s">
        <v>391</v>
      </c>
      <c r="X278" s="97" t="s">
        <v>663</v>
      </c>
      <c r="Y278" s="97" t="s">
        <v>756</v>
      </c>
      <c r="Z278" s="97" t="s">
        <v>398</v>
      </c>
      <c r="AA278" s="97" t="s">
        <v>879</v>
      </c>
      <c r="AB278" s="97" t="s">
        <v>717</v>
      </c>
      <c r="AC278" s="97" t="s">
        <v>746</v>
      </c>
      <c r="AD278" s="99" t="s">
        <v>745</v>
      </c>
    </row>
    <row r="279" spans="1:30" hidden="1">
      <c r="A279" s="1" t="s">
        <v>85</v>
      </c>
      <c r="B279" s="96" t="s">
        <v>834</v>
      </c>
      <c r="C279" s="96" t="s">
        <v>238</v>
      </c>
      <c r="D279" s="96" t="s">
        <v>758</v>
      </c>
      <c r="E279" s="96" t="s">
        <v>880</v>
      </c>
      <c r="F279" s="96" t="s">
        <v>881</v>
      </c>
      <c r="G279" s="96" t="s">
        <v>815</v>
      </c>
      <c r="H279" s="96" t="s">
        <v>632</v>
      </c>
      <c r="I279" s="96" t="s">
        <v>833</v>
      </c>
      <c r="J279" s="96" t="s">
        <v>882</v>
      </c>
      <c r="K279" s="96" t="s">
        <v>668</v>
      </c>
      <c r="L279" s="96" t="s">
        <v>245</v>
      </c>
      <c r="M279" s="96" t="s">
        <v>873</v>
      </c>
      <c r="N279" s="96" t="s">
        <v>592</v>
      </c>
      <c r="O279" s="96" t="s">
        <v>881</v>
      </c>
      <c r="P279" s="96" t="s">
        <v>772</v>
      </c>
      <c r="Q279" s="96" t="s">
        <v>874</v>
      </c>
      <c r="R279" s="96" t="s">
        <v>689</v>
      </c>
      <c r="S279" s="96" t="s">
        <v>633</v>
      </c>
      <c r="T279" s="96" t="s">
        <v>678</v>
      </c>
      <c r="U279" s="96" t="s">
        <v>859</v>
      </c>
      <c r="V279" s="96" t="s">
        <v>518</v>
      </c>
      <c r="W279" s="96" t="s">
        <v>474</v>
      </c>
      <c r="X279" s="96" t="s">
        <v>806</v>
      </c>
      <c r="Y279" s="96" t="s">
        <v>564</v>
      </c>
      <c r="Z279" s="96" t="s">
        <v>650</v>
      </c>
      <c r="AA279" s="96" t="s">
        <v>833</v>
      </c>
      <c r="AB279" s="96" t="s">
        <v>883</v>
      </c>
      <c r="AC279" s="96" t="s">
        <v>679</v>
      </c>
      <c r="AD279" s="98" t="s">
        <v>511</v>
      </c>
    </row>
    <row r="280" spans="1:30">
      <c r="A280" s="2" t="s">
        <v>104</v>
      </c>
      <c r="B280" s="97" t="s">
        <v>834</v>
      </c>
      <c r="C280" s="97" t="s">
        <v>238</v>
      </c>
      <c r="D280" s="97" t="s">
        <v>672</v>
      </c>
      <c r="E280" s="97" t="s">
        <v>884</v>
      </c>
      <c r="F280" s="97" t="s">
        <v>759</v>
      </c>
      <c r="G280" s="97" t="s">
        <v>476</v>
      </c>
      <c r="H280" s="97" t="s">
        <v>535</v>
      </c>
      <c r="I280" s="97" t="s">
        <v>644</v>
      </c>
      <c r="J280" s="97" t="s">
        <v>885</v>
      </c>
      <c r="K280" s="97" t="s">
        <v>791</v>
      </c>
      <c r="L280" s="97" t="s">
        <v>258</v>
      </c>
      <c r="M280" s="97" t="s">
        <v>720</v>
      </c>
      <c r="N280" s="97" t="s">
        <v>484</v>
      </c>
      <c r="O280" s="97" t="s">
        <v>722</v>
      </c>
      <c r="P280" s="97" t="s">
        <v>759</v>
      </c>
      <c r="Q280" s="97" t="s">
        <v>886</v>
      </c>
      <c r="R280" s="97" t="s">
        <v>815</v>
      </c>
      <c r="S280" s="97" t="s">
        <v>626</v>
      </c>
      <c r="T280" s="97" t="s">
        <v>761</v>
      </c>
      <c r="U280" s="97" t="s">
        <v>859</v>
      </c>
      <c r="V280" s="97" t="s">
        <v>649</v>
      </c>
      <c r="W280" s="97" t="s">
        <v>681</v>
      </c>
      <c r="X280" s="97" t="s">
        <v>738</v>
      </c>
      <c r="Y280" s="97" t="s">
        <v>565</v>
      </c>
      <c r="Z280" s="97" t="s">
        <v>680</v>
      </c>
      <c r="AA280" s="97" t="s">
        <v>788</v>
      </c>
      <c r="AB280" s="97" t="s">
        <v>723</v>
      </c>
      <c r="AC280" s="97" t="s">
        <v>737</v>
      </c>
      <c r="AD280" s="99" t="s">
        <v>739</v>
      </c>
    </row>
    <row r="281" spans="1:30" hidden="1">
      <c r="A281" s="1" t="s">
        <v>60</v>
      </c>
      <c r="B281" s="96" t="s">
        <v>834</v>
      </c>
      <c r="C281" s="96" t="s">
        <v>264</v>
      </c>
      <c r="D281" s="96" t="s">
        <v>285</v>
      </c>
      <c r="E281" s="96" t="s">
        <v>887</v>
      </c>
      <c r="F281" s="96" t="s">
        <v>888</v>
      </c>
      <c r="G281" s="96" t="s">
        <v>740</v>
      </c>
      <c r="H281" s="96" t="s">
        <v>285</v>
      </c>
      <c r="I281" s="96" t="s">
        <v>680</v>
      </c>
      <c r="J281" s="96" t="s">
        <v>889</v>
      </c>
      <c r="K281" s="96" t="s">
        <v>760</v>
      </c>
      <c r="L281" s="96" t="s">
        <v>191</v>
      </c>
      <c r="M281" s="96" t="s">
        <v>890</v>
      </c>
      <c r="N281" s="96" t="s">
        <v>496</v>
      </c>
      <c r="O281" s="96" t="s">
        <v>570</v>
      </c>
      <c r="P281" s="96" t="s">
        <v>782</v>
      </c>
      <c r="Q281" s="96" t="s">
        <v>891</v>
      </c>
      <c r="R281" s="96" t="s">
        <v>738</v>
      </c>
      <c r="S281" s="96" t="s">
        <v>806</v>
      </c>
      <c r="T281" s="96" t="s">
        <v>780</v>
      </c>
      <c r="U281" s="96" t="s">
        <v>79</v>
      </c>
      <c r="V281" s="96" t="s">
        <v>672</v>
      </c>
      <c r="W281" s="96" t="s">
        <v>735</v>
      </c>
      <c r="X281" s="96" t="s">
        <v>507</v>
      </c>
      <c r="Y281" s="96" t="s">
        <v>700</v>
      </c>
      <c r="Z281" s="96" t="s">
        <v>476</v>
      </c>
      <c r="AA281" s="96" t="s">
        <v>786</v>
      </c>
      <c r="AB281" s="96" t="s">
        <v>717</v>
      </c>
      <c r="AC281" s="96" t="s">
        <v>698</v>
      </c>
      <c r="AD281" s="98" t="s">
        <v>816</v>
      </c>
    </row>
    <row r="282" spans="1:30" hidden="1">
      <c r="A282" s="2" t="s">
        <v>85</v>
      </c>
      <c r="B282" s="97" t="s">
        <v>834</v>
      </c>
      <c r="C282" s="97" t="s">
        <v>264</v>
      </c>
      <c r="D282" s="97" t="s">
        <v>754</v>
      </c>
      <c r="E282" s="97" t="s">
        <v>892</v>
      </c>
      <c r="F282" s="97" t="s">
        <v>574</v>
      </c>
      <c r="G282" s="97" t="s">
        <v>784</v>
      </c>
      <c r="H282" s="97" t="s">
        <v>606</v>
      </c>
      <c r="I282" s="97" t="s">
        <v>689</v>
      </c>
      <c r="J282" s="97" t="s">
        <v>893</v>
      </c>
      <c r="K282" s="97" t="s">
        <v>808</v>
      </c>
      <c r="L282" s="97" t="s">
        <v>224</v>
      </c>
      <c r="M282" s="97" t="s">
        <v>759</v>
      </c>
      <c r="N282" s="97" t="s">
        <v>544</v>
      </c>
      <c r="O282" s="97" t="s">
        <v>800</v>
      </c>
      <c r="P282" s="97" t="s">
        <v>851</v>
      </c>
      <c r="Q282" s="97" t="s">
        <v>894</v>
      </c>
      <c r="R282" s="97" t="s">
        <v>783</v>
      </c>
      <c r="S282" s="97" t="s">
        <v>550</v>
      </c>
      <c r="T282" s="97" t="s">
        <v>762</v>
      </c>
      <c r="U282" s="97" t="s">
        <v>831</v>
      </c>
      <c r="V282" s="97" t="s">
        <v>653</v>
      </c>
      <c r="W282" s="97" t="s">
        <v>474</v>
      </c>
      <c r="X282" s="97" t="s">
        <v>391</v>
      </c>
      <c r="Y282" s="97" t="s">
        <v>455</v>
      </c>
      <c r="Z282" s="97" t="s">
        <v>665</v>
      </c>
      <c r="AA282" s="97" t="s">
        <v>739</v>
      </c>
      <c r="AB282" s="97" t="s">
        <v>750</v>
      </c>
      <c r="AC282" s="97" t="s">
        <v>749</v>
      </c>
      <c r="AD282" s="99" t="s">
        <v>785</v>
      </c>
    </row>
    <row r="283" spans="1:30">
      <c r="A283" s="1" t="s">
        <v>104</v>
      </c>
      <c r="B283" s="96" t="s">
        <v>834</v>
      </c>
      <c r="C283" s="96" t="s">
        <v>264</v>
      </c>
      <c r="D283" s="96" t="s">
        <v>695</v>
      </c>
      <c r="E283" s="96" t="s">
        <v>895</v>
      </c>
      <c r="F283" s="96" t="s">
        <v>631</v>
      </c>
      <c r="G283" s="96" t="s">
        <v>740</v>
      </c>
      <c r="H283" s="96" t="s">
        <v>599</v>
      </c>
      <c r="I283" s="96" t="s">
        <v>687</v>
      </c>
      <c r="J283" s="96" t="s">
        <v>896</v>
      </c>
      <c r="K283" s="96" t="s">
        <v>388</v>
      </c>
      <c r="L283" s="96" t="s">
        <v>229</v>
      </c>
      <c r="M283" s="96" t="s">
        <v>855</v>
      </c>
      <c r="N283" s="96" t="s">
        <v>680</v>
      </c>
      <c r="O283" s="96" t="s">
        <v>536</v>
      </c>
      <c r="P283" s="96" t="s">
        <v>779</v>
      </c>
      <c r="Q283" s="96" t="s">
        <v>897</v>
      </c>
      <c r="R283" s="96" t="s">
        <v>746</v>
      </c>
      <c r="S283" s="96" t="s">
        <v>660</v>
      </c>
      <c r="T283" s="96" t="s">
        <v>735</v>
      </c>
      <c r="U283" s="96" t="s">
        <v>831</v>
      </c>
      <c r="V283" s="96" t="s">
        <v>187</v>
      </c>
      <c r="W283" s="96" t="s">
        <v>635</v>
      </c>
      <c r="X283" s="96" t="s">
        <v>804</v>
      </c>
      <c r="Y283" s="96" t="s">
        <v>575</v>
      </c>
      <c r="Z283" s="96" t="s">
        <v>687</v>
      </c>
      <c r="AA283" s="96" t="s">
        <v>841</v>
      </c>
      <c r="AB283" s="96" t="s">
        <v>620</v>
      </c>
      <c r="AC283" s="96" t="s">
        <v>634</v>
      </c>
      <c r="AD283" s="98" t="s">
        <v>520</v>
      </c>
    </row>
    <row r="284" spans="1:30" hidden="1">
      <c r="A284" s="2" t="s">
        <v>60</v>
      </c>
      <c r="B284" s="97" t="s">
        <v>834</v>
      </c>
      <c r="C284" s="97" t="s">
        <v>273</v>
      </c>
      <c r="D284" s="97" t="s">
        <v>626</v>
      </c>
      <c r="E284" s="97" t="s">
        <v>898</v>
      </c>
      <c r="F284" s="97" t="s">
        <v>899</v>
      </c>
      <c r="G284" s="97" t="s">
        <v>230</v>
      </c>
      <c r="H284" s="97" t="s">
        <v>496</v>
      </c>
      <c r="I284" s="97" t="s">
        <v>721</v>
      </c>
      <c r="J284" s="97" t="s">
        <v>900</v>
      </c>
      <c r="K284" s="97" t="s">
        <v>663</v>
      </c>
      <c r="L284" s="97" t="s">
        <v>262</v>
      </c>
      <c r="M284" s="97" t="s">
        <v>624</v>
      </c>
      <c r="N284" s="97" t="s">
        <v>807</v>
      </c>
      <c r="O284" s="97" t="s">
        <v>901</v>
      </c>
      <c r="P284" s="97" t="s">
        <v>794</v>
      </c>
      <c r="Q284" s="97" t="s">
        <v>902</v>
      </c>
      <c r="R284" s="97" t="s">
        <v>723</v>
      </c>
      <c r="S284" s="97" t="s">
        <v>713</v>
      </c>
      <c r="T284" s="97" t="s">
        <v>738</v>
      </c>
      <c r="U284" s="97" t="s">
        <v>79</v>
      </c>
      <c r="V284" s="97" t="s">
        <v>681</v>
      </c>
      <c r="W284" s="97" t="s">
        <v>807</v>
      </c>
      <c r="X284" s="97" t="s">
        <v>786</v>
      </c>
      <c r="Y284" s="97" t="s">
        <v>756</v>
      </c>
      <c r="Z284" s="97" t="s">
        <v>784</v>
      </c>
      <c r="AA284" s="97" t="s">
        <v>691</v>
      </c>
      <c r="AB284" s="97" t="s">
        <v>704</v>
      </c>
      <c r="AC284" s="97" t="s">
        <v>511</v>
      </c>
      <c r="AD284" s="99" t="s">
        <v>703</v>
      </c>
    </row>
    <row r="285" spans="1:30" hidden="1">
      <c r="A285" s="1" t="s">
        <v>85</v>
      </c>
      <c r="B285" s="96" t="s">
        <v>834</v>
      </c>
      <c r="C285" s="96" t="s">
        <v>273</v>
      </c>
      <c r="D285" s="96" t="s">
        <v>527</v>
      </c>
      <c r="E285" s="96" t="s">
        <v>903</v>
      </c>
      <c r="F285" s="96" t="s">
        <v>904</v>
      </c>
      <c r="G285" s="96" t="s">
        <v>499</v>
      </c>
      <c r="H285" s="96" t="s">
        <v>623</v>
      </c>
      <c r="I285" s="96" t="s">
        <v>754</v>
      </c>
      <c r="J285" s="96" t="s">
        <v>905</v>
      </c>
      <c r="K285" s="96" t="s">
        <v>861</v>
      </c>
      <c r="L285" s="96" t="s">
        <v>252</v>
      </c>
      <c r="M285" s="96" t="s">
        <v>769</v>
      </c>
      <c r="N285" s="96" t="s">
        <v>724</v>
      </c>
      <c r="O285" s="96" t="s">
        <v>906</v>
      </c>
      <c r="P285" s="96" t="s">
        <v>851</v>
      </c>
      <c r="Q285" s="96" t="s">
        <v>907</v>
      </c>
      <c r="R285" s="96" t="s">
        <v>773</v>
      </c>
      <c r="S285" s="96" t="s">
        <v>578</v>
      </c>
      <c r="T285" s="96" t="s">
        <v>733</v>
      </c>
      <c r="U285" s="96" t="s">
        <v>520</v>
      </c>
      <c r="V285" s="96" t="s">
        <v>477</v>
      </c>
      <c r="W285" s="96" t="s">
        <v>525</v>
      </c>
      <c r="X285" s="96" t="s">
        <v>630</v>
      </c>
      <c r="Y285" s="96" t="s">
        <v>571</v>
      </c>
      <c r="Z285" s="96" t="s">
        <v>643</v>
      </c>
      <c r="AA285" s="96" t="s">
        <v>620</v>
      </c>
      <c r="AB285" s="96" t="s">
        <v>750</v>
      </c>
      <c r="AC285" s="96" t="s">
        <v>764</v>
      </c>
      <c r="AD285" s="98" t="s">
        <v>620</v>
      </c>
    </row>
    <row r="286" spans="1:30">
      <c r="A286" s="2" t="s">
        <v>104</v>
      </c>
      <c r="B286" s="97" t="s">
        <v>834</v>
      </c>
      <c r="C286" s="97" t="s">
        <v>273</v>
      </c>
      <c r="D286" s="97" t="s">
        <v>716</v>
      </c>
      <c r="E286" s="97" t="s">
        <v>895</v>
      </c>
      <c r="F286" s="97" t="s">
        <v>908</v>
      </c>
      <c r="G286" s="97" t="s">
        <v>752</v>
      </c>
      <c r="H286" s="97" t="s">
        <v>749</v>
      </c>
      <c r="I286" s="97" t="s">
        <v>684</v>
      </c>
      <c r="J286" s="97" t="s">
        <v>909</v>
      </c>
      <c r="K286" s="97" t="s">
        <v>795</v>
      </c>
      <c r="L286" s="97" t="s">
        <v>300</v>
      </c>
      <c r="M286" s="97" t="s">
        <v>775</v>
      </c>
      <c r="N286" s="97" t="s">
        <v>635</v>
      </c>
      <c r="O286" s="97" t="s">
        <v>881</v>
      </c>
      <c r="P286" s="97" t="s">
        <v>492</v>
      </c>
      <c r="Q286" s="97" t="s">
        <v>910</v>
      </c>
      <c r="R286" s="97" t="s">
        <v>832</v>
      </c>
      <c r="S286" s="97" t="s">
        <v>285</v>
      </c>
      <c r="T286" s="97" t="s">
        <v>476</v>
      </c>
      <c r="U286" s="97" t="s">
        <v>520</v>
      </c>
      <c r="V286" s="97" t="s">
        <v>626</v>
      </c>
      <c r="W286" s="97" t="s">
        <v>754</v>
      </c>
      <c r="X286" s="97" t="s">
        <v>755</v>
      </c>
      <c r="Y286" s="97" t="s">
        <v>623</v>
      </c>
      <c r="Z286" s="97" t="s">
        <v>781</v>
      </c>
      <c r="AA286" s="97" t="s">
        <v>911</v>
      </c>
      <c r="AB286" s="97" t="s">
        <v>707</v>
      </c>
      <c r="AC286" s="97" t="s">
        <v>644</v>
      </c>
      <c r="AD286" s="99" t="s">
        <v>487</v>
      </c>
    </row>
    <row r="287" spans="1:30" hidden="1">
      <c r="A287" s="1" t="s">
        <v>60</v>
      </c>
      <c r="B287" s="96" t="s">
        <v>912</v>
      </c>
      <c r="C287" s="96" t="s">
        <v>62</v>
      </c>
      <c r="D287" s="96" t="s">
        <v>694</v>
      </c>
      <c r="E287" s="96" t="s">
        <v>913</v>
      </c>
      <c r="F287" s="96" t="s">
        <v>899</v>
      </c>
      <c r="G287" s="96" t="s">
        <v>230</v>
      </c>
      <c r="H287" s="96" t="s">
        <v>757</v>
      </c>
      <c r="I287" s="96" t="s">
        <v>810</v>
      </c>
      <c r="J287" s="96" t="s">
        <v>914</v>
      </c>
      <c r="K287" s="96" t="s">
        <v>663</v>
      </c>
      <c r="L287" s="96" t="s">
        <v>190</v>
      </c>
      <c r="M287" s="96" t="s">
        <v>794</v>
      </c>
      <c r="N287" s="96" t="s">
        <v>741</v>
      </c>
      <c r="O287" s="96" t="s">
        <v>566</v>
      </c>
      <c r="P287" s="96" t="s">
        <v>387</v>
      </c>
      <c r="Q287" s="96" t="s">
        <v>915</v>
      </c>
      <c r="R287" s="96" t="s">
        <v>745</v>
      </c>
      <c r="S287" s="96" t="s">
        <v>398</v>
      </c>
      <c r="T287" s="96" t="s">
        <v>388</v>
      </c>
      <c r="U287" s="96" t="s">
        <v>79</v>
      </c>
      <c r="V287" s="96" t="s">
        <v>791</v>
      </c>
      <c r="W287" s="96" t="s">
        <v>784</v>
      </c>
      <c r="X287" s="96" t="s">
        <v>879</v>
      </c>
      <c r="Y287" s="96" t="s">
        <v>672</v>
      </c>
      <c r="Z287" s="96" t="s">
        <v>640</v>
      </c>
      <c r="AA287" s="96" t="s">
        <v>624</v>
      </c>
      <c r="AB287" s="96" t="s">
        <v>717</v>
      </c>
      <c r="AC287" s="96" t="s">
        <v>760</v>
      </c>
      <c r="AD287" s="98" t="s">
        <v>788</v>
      </c>
    </row>
    <row r="288" spans="1:30" hidden="1">
      <c r="A288" s="2" t="s">
        <v>85</v>
      </c>
      <c r="B288" s="97" t="s">
        <v>912</v>
      </c>
      <c r="C288" s="97" t="s">
        <v>62</v>
      </c>
      <c r="D288" s="97" t="s">
        <v>670</v>
      </c>
      <c r="E288" s="97" t="s">
        <v>916</v>
      </c>
      <c r="F288" s="97" t="s">
        <v>917</v>
      </c>
      <c r="G288" s="97" t="s">
        <v>763</v>
      </c>
      <c r="H288" s="97" t="s">
        <v>540</v>
      </c>
      <c r="I288" s="97" t="s">
        <v>771</v>
      </c>
      <c r="J288" s="97" t="s">
        <v>918</v>
      </c>
      <c r="K288" s="97" t="s">
        <v>382</v>
      </c>
      <c r="L288" s="97" t="s">
        <v>239</v>
      </c>
      <c r="M288" s="97" t="s">
        <v>775</v>
      </c>
      <c r="N288" s="97" t="s">
        <v>721</v>
      </c>
      <c r="O288" s="97" t="s">
        <v>798</v>
      </c>
      <c r="P288" s="97" t="s">
        <v>782</v>
      </c>
      <c r="Q288" s="97" t="s">
        <v>919</v>
      </c>
      <c r="R288" s="97" t="s">
        <v>590</v>
      </c>
      <c r="S288" s="97" t="s">
        <v>653</v>
      </c>
      <c r="T288" s="97" t="s">
        <v>770</v>
      </c>
      <c r="U288" s="97" t="s">
        <v>356</v>
      </c>
      <c r="V288" s="97" t="s">
        <v>613</v>
      </c>
      <c r="W288" s="97" t="s">
        <v>276</v>
      </c>
      <c r="X288" s="97" t="s">
        <v>752</v>
      </c>
      <c r="Y288" s="97" t="s">
        <v>598</v>
      </c>
      <c r="Z288" s="97" t="s">
        <v>285</v>
      </c>
      <c r="AA288" s="97" t="s">
        <v>741</v>
      </c>
      <c r="AB288" s="97" t="s">
        <v>356</v>
      </c>
      <c r="AC288" s="97" t="s">
        <v>736</v>
      </c>
      <c r="AD288" s="99" t="s">
        <v>481</v>
      </c>
    </row>
    <row r="289" spans="1:30" hidden="1">
      <c r="A289" s="1" t="s">
        <v>104</v>
      </c>
      <c r="B289" s="96" t="s">
        <v>912</v>
      </c>
      <c r="C289" s="96" t="s">
        <v>62</v>
      </c>
      <c r="D289" s="96" t="s">
        <v>660</v>
      </c>
      <c r="E289" s="96" t="s">
        <v>528</v>
      </c>
      <c r="F289" s="96" t="s">
        <v>908</v>
      </c>
      <c r="G289" s="96" t="s">
        <v>752</v>
      </c>
      <c r="H289" s="96" t="s">
        <v>791</v>
      </c>
      <c r="I289" s="96" t="s">
        <v>733</v>
      </c>
      <c r="J289" s="96" t="s">
        <v>920</v>
      </c>
      <c r="K289" s="96" t="s">
        <v>507</v>
      </c>
      <c r="L289" s="96" t="s">
        <v>157</v>
      </c>
      <c r="M289" s="96" t="s">
        <v>768</v>
      </c>
      <c r="N289" s="96" t="s">
        <v>225</v>
      </c>
      <c r="O289" s="96" t="s">
        <v>921</v>
      </c>
      <c r="P289" s="96" t="s">
        <v>720</v>
      </c>
      <c r="Q289" s="96" t="s">
        <v>922</v>
      </c>
      <c r="R289" s="96" t="s">
        <v>780</v>
      </c>
      <c r="S289" s="96" t="s">
        <v>700</v>
      </c>
      <c r="T289" s="96" t="s">
        <v>499</v>
      </c>
      <c r="U289" s="96" t="s">
        <v>356</v>
      </c>
      <c r="V289" s="96" t="s">
        <v>726</v>
      </c>
      <c r="W289" s="96" t="s">
        <v>496</v>
      </c>
      <c r="X289" s="96" t="s">
        <v>732</v>
      </c>
      <c r="Y289" s="96" t="s">
        <v>652</v>
      </c>
      <c r="Z289" s="96" t="s">
        <v>733</v>
      </c>
      <c r="AA289" s="96" t="s">
        <v>743</v>
      </c>
      <c r="AB289" s="96" t="s">
        <v>388</v>
      </c>
      <c r="AC289" s="96" t="s">
        <v>773</v>
      </c>
      <c r="AD289" s="98" t="s">
        <v>753</v>
      </c>
    </row>
    <row r="290" spans="1:30" hidden="1">
      <c r="A290" s="2" t="s">
        <v>60</v>
      </c>
      <c r="B290" s="97" t="s">
        <v>912</v>
      </c>
      <c r="C290" s="97" t="s">
        <v>116</v>
      </c>
      <c r="D290" s="97" t="s">
        <v>597</v>
      </c>
      <c r="E290" s="97" t="s">
        <v>923</v>
      </c>
      <c r="F290" s="97" t="s">
        <v>714</v>
      </c>
      <c r="G290" s="97" t="s">
        <v>763</v>
      </c>
      <c r="H290" s="97" t="s">
        <v>775</v>
      </c>
      <c r="I290" s="97" t="s">
        <v>697</v>
      </c>
      <c r="J290" s="97" t="s">
        <v>754</v>
      </c>
      <c r="K290" s="97" t="s">
        <v>755</v>
      </c>
      <c r="L290" s="97" t="s">
        <v>260</v>
      </c>
      <c r="M290" s="97" t="s">
        <v>829</v>
      </c>
      <c r="N290" s="97" t="s">
        <v>849</v>
      </c>
      <c r="O290" s="97" t="s">
        <v>501</v>
      </c>
      <c r="P290" s="97" t="s">
        <v>727</v>
      </c>
      <c r="Q290" s="97" t="s">
        <v>922</v>
      </c>
      <c r="R290" s="97" t="s">
        <v>627</v>
      </c>
      <c r="S290" s="97" t="s">
        <v>784</v>
      </c>
      <c r="T290" s="97" t="s">
        <v>520</v>
      </c>
      <c r="U290" s="97" t="s">
        <v>79</v>
      </c>
      <c r="V290" s="97" t="s">
        <v>763</v>
      </c>
      <c r="W290" s="97" t="s">
        <v>757</v>
      </c>
      <c r="X290" s="97" t="s">
        <v>566</v>
      </c>
      <c r="Y290" s="97" t="s">
        <v>770</v>
      </c>
      <c r="Z290" s="97" t="s">
        <v>723</v>
      </c>
      <c r="AA290" s="97" t="s">
        <v>901</v>
      </c>
      <c r="AB290" s="97" t="s">
        <v>511</v>
      </c>
      <c r="AC290" s="97" t="s">
        <v>804</v>
      </c>
      <c r="AD290" s="99" t="s">
        <v>785</v>
      </c>
    </row>
    <row r="291" spans="1:30" hidden="1">
      <c r="A291" s="1" t="s">
        <v>85</v>
      </c>
      <c r="B291" s="96" t="s">
        <v>912</v>
      </c>
      <c r="C291" s="96" t="s">
        <v>116</v>
      </c>
      <c r="D291" s="96" t="s">
        <v>736</v>
      </c>
      <c r="E291" s="96" t="s">
        <v>924</v>
      </c>
      <c r="F291" s="96" t="s">
        <v>824</v>
      </c>
      <c r="G291" s="96" t="s">
        <v>640</v>
      </c>
      <c r="H291" s="96" t="s">
        <v>584</v>
      </c>
      <c r="I291" s="96" t="s">
        <v>230</v>
      </c>
      <c r="J291" s="96" t="s">
        <v>925</v>
      </c>
      <c r="K291" s="96" t="s">
        <v>816</v>
      </c>
      <c r="L291" s="96" t="s">
        <v>191</v>
      </c>
      <c r="M291" s="96" t="s">
        <v>879</v>
      </c>
      <c r="N291" s="96" t="s">
        <v>635</v>
      </c>
      <c r="O291" s="96" t="s">
        <v>842</v>
      </c>
      <c r="P291" s="96" t="s">
        <v>512</v>
      </c>
      <c r="Q291" s="96" t="s">
        <v>926</v>
      </c>
      <c r="R291" s="96" t="s">
        <v>499</v>
      </c>
      <c r="S291" s="96" t="s">
        <v>531</v>
      </c>
      <c r="T291" s="96" t="s">
        <v>225</v>
      </c>
      <c r="U291" s="96" t="s">
        <v>816</v>
      </c>
      <c r="V291" s="96" t="s">
        <v>742</v>
      </c>
      <c r="W291" s="96" t="s">
        <v>680</v>
      </c>
      <c r="X291" s="96" t="s">
        <v>738</v>
      </c>
      <c r="Y291" s="96" t="s">
        <v>404</v>
      </c>
      <c r="Z291" s="96" t="s">
        <v>705</v>
      </c>
      <c r="AA291" s="96" t="s">
        <v>704</v>
      </c>
      <c r="AB291" s="96" t="s">
        <v>785</v>
      </c>
      <c r="AC291" s="96" t="s">
        <v>699</v>
      </c>
      <c r="AD291" s="98" t="s">
        <v>859</v>
      </c>
    </row>
    <row r="292" spans="1:30" hidden="1">
      <c r="A292" s="2" t="s">
        <v>104</v>
      </c>
      <c r="B292" s="97" t="s">
        <v>912</v>
      </c>
      <c r="C292" s="97" t="s">
        <v>116</v>
      </c>
      <c r="D292" s="97" t="s">
        <v>643</v>
      </c>
      <c r="E292" s="97" t="s">
        <v>922</v>
      </c>
      <c r="F292" s="97" t="s">
        <v>656</v>
      </c>
      <c r="G292" s="97" t="s">
        <v>727</v>
      </c>
      <c r="H292" s="97" t="s">
        <v>808</v>
      </c>
      <c r="I292" s="97" t="s">
        <v>634</v>
      </c>
      <c r="J292" s="97" t="s">
        <v>849</v>
      </c>
      <c r="K292" s="97" t="s">
        <v>375</v>
      </c>
      <c r="L292" s="97" t="s">
        <v>132</v>
      </c>
      <c r="M292" s="97" t="s">
        <v>790</v>
      </c>
      <c r="N292" s="97" t="s">
        <v>780</v>
      </c>
      <c r="O292" s="97" t="s">
        <v>577</v>
      </c>
      <c r="P292" s="97" t="s">
        <v>620</v>
      </c>
      <c r="Q292" s="97" t="s">
        <v>927</v>
      </c>
      <c r="R292" s="97" t="s">
        <v>804</v>
      </c>
      <c r="S292" s="97" t="s">
        <v>685</v>
      </c>
      <c r="T292" s="97" t="s">
        <v>777</v>
      </c>
      <c r="U292" s="97" t="s">
        <v>816</v>
      </c>
      <c r="V292" s="97" t="s">
        <v>398</v>
      </c>
      <c r="W292" s="97" t="s">
        <v>791</v>
      </c>
      <c r="X292" s="97" t="s">
        <v>873</v>
      </c>
      <c r="Y292" s="97" t="s">
        <v>474</v>
      </c>
      <c r="Z292" s="97" t="s">
        <v>683</v>
      </c>
      <c r="AA292" s="97" t="s">
        <v>663</v>
      </c>
      <c r="AB292" s="97" t="s">
        <v>777</v>
      </c>
      <c r="AC292" s="97" t="s">
        <v>807</v>
      </c>
      <c r="AD292" s="99" t="s">
        <v>704</v>
      </c>
    </row>
    <row r="293" spans="1:30" hidden="1">
      <c r="A293" s="1" t="s">
        <v>60</v>
      </c>
      <c r="B293" s="96" t="s">
        <v>912</v>
      </c>
      <c r="C293" s="96" t="s">
        <v>138</v>
      </c>
      <c r="D293" s="96" t="s">
        <v>677</v>
      </c>
      <c r="E293" s="96" t="s">
        <v>928</v>
      </c>
      <c r="F293" s="96" t="s">
        <v>722</v>
      </c>
      <c r="G293" s="96" t="s">
        <v>698</v>
      </c>
      <c r="H293" s="96" t="s">
        <v>371</v>
      </c>
      <c r="I293" s="96" t="s">
        <v>689</v>
      </c>
      <c r="J293" s="96" t="s">
        <v>401</v>
      </c>
      <c r="K293" s="96" t="s">
        <v>743</v>
      </c>
      <c r="L293" s="96" t="s">
        <v>205</v>
      </c>
      <c r="M293" s="96" t="s">
        <v>768</v>
      </c>
      <c r="N293" s="96" t="s">
        <v>803</v>
      </c>
      <c r="O293" s="96" t="s">
        <v>929</v>
      </c>
      <c r="P293" s="96" t="s">
        <v>698</v>
      </c>
      <c r="Q293" s="96" t="s">
        <v>930</v>
      </c>
      <c r="R293" s="96" t="s">
        <v>387</v>
      </c>
      <c r="S293" s="96" t="s">
        <v>763</v>
      </c>
      <c r="T293" s="96" t="s">
        <v>487</v>
      </c>
      <c r="U293" s="96" t="s">
        <v>931</v>
      </c>
      <c r="V293" s="96" t="s">
        <v>481</v>
      </c>
      <c r="W293" s="96" t="s">
        <v>757</v>
      </c>
      <c r="X293" s="96" t="s">
        <v>516</v>
      </c>
      <c r="Y293" s="96" t="s">
        <v>747</v>
      </c>
      <c r="Z293" s="96" t="s">
        <v>932</v>
      </c>
      <c r="AA293" s="96" t="s">
        <v>536</v>
      </c>
      <c r="AB293" s="96" t="s">
        <v>843</v>
      </c>
      <c r="AC293" s="96" t="s">
        <v>753</v>
      </c>
      <c r="AD293" s="98" t="s">
        <v>785</v>
      </c>
    </row>
    <row r="294" spans="1:30" hidden="1">
      <c r="A294" s="2" t="s">
        <v>85</v>
      </c>
      <c r="B294" s="97" t="s">
        <v>912</v>
      </c>
      <c r="C294" s="97" t="s">
        <v>138</v>
      </c>
      <c r="D294" s="97" t="s">
        <v>672</v>
      </c>
      <c r="E294" s="97" t="s">
        <v>933</v>
      </c>
      <c r="F294" s="97" t="s">
        <v>779</v>
      </c>
      <c r="G294" s="97" t="s">
        <v>797</v>
      </c>
      <c r="H294" s="97" t="s">
        <v>739</v>
      </c>
      <c r="I294" s="97" t="s">
        <v>753</v>
      </c>
      <c r="J294" s="97" t="s">
        <v>906</v>
      </c>
      <c r="K294" s="97" t="s">
        <v>361</v>
      </c>
      <c r="L294" s="97" t="s">
        <v>214</v>
      </c>
      <c r="M294" s="97" t="s">
        <v>712</v>
      </c>
      <c r="N294" s="97" t="s">
        <v>634</v>
      </c>
      <c r="O294" s="97" t="s">
        <v>563</v>
      </c>
      <c r="P294" s="97" t="s">
        <v>507</v>
      </c>
      <c r="Q294" s="97" t="s">
        <v>934</v>
      </c>
      <c r="R294" s="97" t="s">
        <v>640</v>
      </c>
      <c r="S294" s="97" t="s">
        <v>601</v>
      </c>
      <c r="T294" s="97" t="s">
        <v>771</v>
      </c>
      <c r="U294" s="97" t="s">
        <v>865</v>
      </c>
      <c r="V294" s="97" t="s">
        <v>757</v>
      </c>
      <c r="W294" s="97" t="s">
        <v>709</v>
      </c>
      <c r="X294" s="97" t="s">
        <v>620</v>
      </c>
      <c r="Y294" s="97" t="s">
        <v>766</v>
      </c>
      <c r="Z294" s="97" t="s">
        <v>682</v>
      </c>
      <c r="AA294" s="97" t="s">
        <v>483</v>
      </c>
      <c r="AB294" s="97" t="s">
        <v>734</v>
      </c>
      <c r="AC294" s="97" t="s">
        <v>496</v>
      </c>
      <c r="AD294" s="99" t="s">
        <v>620</v>
      </c>
    </row>
    <row r="295" spans="1:30" hidden="1">
      <c r="A295" s="1" t="s">
        <v>104</v>
      </c>
      <c r="B295" s="96" t="s">
        <v>912</v>
      </c>
      <c r="C295" s="96" t="s">
        <v>138</v>
      </c>
      <c r="D295" s="96" t="s">
        <v>540</v>
      </c>
      <c r="E295" s="96" t="s">
        <v>935</v>
      </c>
      <c r="F295" s="96" t="s">
        <v>536</v>
      </c>
      <c r="G295" s="96" t="s">
        <v>734</v>
      </c>
      <c r="H295" s="96" t="s">
        <v>936</v>
      </c>
      <c r="I295" s="96" t="s">
        <v>815</v>
      </c>
      <c r="J295" s="96" t="s">
        <v>471</v>
      </c>
      <c r="K295" s="96" t="s">
        <v>816</v>
      </c>
      <c r="L295" s="96" t="s">
        <v>211</v>
      </c>
      <c r="M295" s="96" t="s">
        <v>624</v>
      </c>
      <c r="N295" s="96" t="s">
        <v>859</v>
      </c>
      <c r="O295" s="96" t="s">
        <v>371</v>
      </c>
      <c r="P295" s="96" t="s">
        <v>785</v>
      </c>
      <c r="Q295" s="96" t="s">
        <v>937</v>
      </c>
      <c r="R295" s="96" t="s">
        <v>932</v>
      </c>
      <c r="S295" s="96" t="s">
        <v>726</v>
      </c>
      <c r="T295" s="96" t="s">
        <v>739</v>
      </c>
      <c r="U295" s="96" t="s">
        <v>865</v>
      </c>
      <c r="V295" s="96" t="s">
        <v>780</v>
      </c>
      <c r="W295" s="96" t="s">
        <v>644</v>
      </c>
      <c r="X295" s="96" t="s">
        <v>659</v>
      </c>
      <c r="Y295" s="96" t="s">
        <v>679</v>
      </c>
      <c r="Z295" s="96" t="s">
        <v>771</v>
      </c>
      <c r="AA295" s="96" t="s">
        <v>795</v>
      </c>
      <c r="AB295" s="96" t="s">
        <v>740</v>
      </c>
      <c r="AC295" s="96" t="s">
        <v>740</v>
      </c>
      <c r="AD295" s="98" t="s">
        <v>388</v>
      </c>
    </row>
    <row r="296" spans="1:30" hidden="1">
      <c r="A296" s="2" t="s">
        <v>60</v>
      </c>
      <c r="B296" s="97" t="s">
        <v>912</v>
      </c>
      <c r="C296" s="97" t="s">
        <v>154</v>
      </c>
      <c r="D296" s="97" t="s">
        <v>599</v>
      </c>
      <c r="E296" s="97" t="s">
        <v>892</v>
      </c>
      <c r="F296" s="97" t="s">
        <v>782</v>
      </c>
      <c r="G296" s="97" t="s">
        <v>832</v>
      </c>
      <c r="H296" s="97" t="s">
        <v>938</v>
      </c>
      <c r="I296" s="97" t="s">
        <v>803</v>
      </c>
      <c r="J296" s="97" t="s">
        <v>526</v>
      </c>
      <c r="K296" s="97" t="s">
        <v>361</v>
      </c>
      <c r="L296" s="97" t="s">
        <v>188</v>
      </c>
      <c r="M296" s="97" t="s">
        <v>772</v>
      </c>
      <c r="N296" s="97" t="s">
        <v>769</v>
      </c>
      <c r="O296" s="97" t="s">
        <v>848</v>
      </c>
      <c r="P296" s="97" t="s">
        <v>797</v>
      </c>
      <c r="Q296" s="97" t="s">
        <v>939</v>
      </c>
      <c r="R296" s="97" t="s">
        <v>703</v>
      </c>
      <c r="S296" s="97" t="s">
        <v>640</v>
      </c>
      <c r="T296" s="97" t="s">
        <v>865</v>
      </c>
      <c r="U296" s="97" t="s">
        <v>931</v>
      </c>
      <c r="V296" s="97" t="s">
        <v>481</v>
      </c>
      <c r="W296" s="97" t="s">
        <v>780</v>
      </c>
      <c r="X296" s="97" t="s">
        <v>508</v>
      </c>
      <c r="Y296" s="97" t="s">
        <v>729</v>
      </c>
      <c r="Z296" s="97" t="s">
        <v>841</v>
      </c>
      <c r="AA296" s="97" t="s">
        <v>789</v>
      </c>
      <c r="AB296" s="97" t="s">
        <v>711</v>
      </c>
      <c r="AC296" s="97" t="s">
        <v>831</v>
      </c>
      <c r="AD296" s="99" t="s">
        <v>483</v>
      </c>
    </row>
    <row r="297" spans="1:30" hidden="1">
      <c r="A297" s="1" t="s">
        <v>85</v>
      </c>
      <c r="B297" s="96" t="s">
        <v>912</v>
      </c>
      <c r="C297" s="96" t="s">
        <v>154</v>
      </c>
      <c r="D297" s="96" t="s">
        <v>736</v>
      </c>
      <c r="E297" s="96" t="s">
        <v>940</v>
      </c>
      <c r="F297" s="96" t="s">
        <v>929</v>
      </c>
      <c r="G297" s="96" t="s">
        <v>481</v>
      </c>
      <c r="H297" s="96" t="s">
        <v>759</v>
      </c>
      <c r="I297" s="96" t="s">
        <v>941</v>
      </c>
      <c r="J297" s="96" t="s">
        <v>786</v>
      </c>
      <c r="K297" s="96" t="s">
        <v>548</v>
      </c>
      <c r="L297" s="96" t="s">
        <v>207</v>
      </c>
      <c r="M297" s="96" t="s">
        <v>548</v>
      </c>
      <c r="N297" s="96" t="s">
        <v>683</v>
      </c>
      <c r="O297" s="96" t="s">
        <v>942</v>
      </c>
      <c r="P297" s="96" t="s">
        <v>890</v>
      </c>
      <c r="Q297" s="96" t="s">
        <v>943</v>
      </c>
      <c r="R297" s="96" t="s">
        <v>760</v>
      </c>
      <c r="S297" s="96" t="s">
        <v>572</v>
      </c>
      <c r="T297" s="96" t="s">
        <v>807</v>
      </c>
      <c r="U297" s="96" t="s">
        <v>759</v>
      </c>
      <c r="V297" s="96" t="s">
        <v>734</v>
      </c>
      <c r="W297" s="96" t="s">
        <v>736</v>
      </c>
      <c r="X297" s="96" t="s">
        <v>745</v>
      </c>
      <c r="Y297" s="96" t="s">
        <v>488</v>
      </c>
      <c r="Z297" s="96" t="s">
        <v>742</v>
      </c>
      <c r="AA297" s="96" t="s">
        <v>483</v>
      </c>
      <c r="AB297" s="96" t="s">
        <v>704</v>
      </c>
      <c r="AC297" s="96" t="s">
        <v>689</v>
      </c>
      <c r="AD297" s="98" t="s">
        <v>831</v>
      </c>
    </row>
    <row r="298" spans="1:30" hidden="1">
      <c r="A298" s="2" t="s">
        <v>104</v>
      </c>
      <c r="B298" s="97" t="s">
        <v>912</v>
      </c>
      <c r="C298" s="97" t="s">
        <v>154</v>
      </c>
      <c r="D298" s="97" t="s">
        <v>643</v>
      </c>
      <c r="E298" s="97" t="s">
        <v>944</v>
      </c>
      <c r="F298" s="97" t="s">
        <v>516</v>
      </c>
      <c r="G298" s="97" t="s">
        <v>820</v>
      </c>
      <c r="H298" s="97" t="s">
        <v>847</v>
      </c>
      <c r="I298" s="97" t="s">
        <v>772</v>
      </c>
      <c r="J298" s="97" t="s">
        <v>540</v>
      </c>
      <c r="K298" s="97" t="s">
        <v>659</v>
      </c>
      <c r="L298" s="97" t="s">
        <v>197</v>
      </c>
      <c r="M298" s="97" t="s">
        <v>936</v>
      </c>
      <c r="N298" s="97" t="s">
        <v>483</v>
      </c>
      <c r="O298" s="97" t="s">
        <v>945</v>
      </c>
      <c r="P298" s="97" t="s">
        <v>831</v>
      </c>
      <c r="Q298" s="97" t="s">
        <v>894</v>
      </c>
      <c r="R298" s="97" t="s">
        <v>375</v>
      </c>
      <c r="S298" s="97" t="s">
        <v>781</v>
      </c>
      <c r="T298" s="97" t="s">
        <v>753</v>
      </c>
      <c r="U298" s="97" t="s">
        <v>759</v>
      </c>
      <c r="V298" s="97" t="s">
        <v>797</v>
      </c>
      <c r="W298" s="97" t="s">
        <v>225</v>
      </c>
      <c r="X298" s="97" t="s">
        <v>867</v>
      </c>
      <c r="Y298" s="97" t="s">
        <v>749</v>
      </c>
      <c r="Z298" s="97" t="s">
        <v>394</v>
      </c>
      <c r="AA298" s="97" t="s">
        <v>748</v>
      </c>
      <c r="AB298" s="97" t="s">
        <v>820</v>
      </c>
      <c r="AC298" s="97" t="s">
        <v>763</v>
      </c>
      <c r="AD298" s="99" t="s">
        <v>932</v>
      </c>
    </row>
    <row r="299" spans="1:30" hidden="1">
      <c r="A299" s="1" t="s">
        <v>60</v>
      </c>
      <c r="B299" s="96" t="s">
        <v>912</v>
      </c>
      <c r="C299" s="96" t="s">
        <v>167</v>
      </c>
      <c r="D299" s="96" t="s">
        <v>474</v>
      </c>
      <c r="E299" s="96" t="s">
        <v>946</v>
      </c>
      <c r="F299" s="96" t="s">
        <v>379</v>
      </c>
      <c r="G299" s="96" t="s">
        <v>777</v>
      </c>
      <c r="H299" s="96" t="s">
        <v>596</v>
      </c>
      <c r="I299" s="96" t="s">
        <v>867</v>
      </c>
      <c r="J299" s="96" t="s">
        <v>618</v>
      </c>
      <c r="K299" s="96" t="s">
        <v>800</v>
      </c>
      <c r="L299" s="96" t="s">
        <v>214</v>
      </c>
      <c r="M299" s="96" t="s">
        <v>947</v>
      </c>
      <c r="N299" s="96" t="s">
        <v>516</v>
      </c>
      <c r="O299" s="96" t="s">
        <v>792</v>
      </c>
      <c r="P299" s="96" t="s">
        <v>808</v>
      </c>
      <c r="Q299" s="96" t="s">
        <v>948</v>
      </c>
      <c r="R299" s="96" t="s">
        <v>508</v>
      </c>
      <c r="S299" s="96" t="s">
        <v>803</v>
      </c>
      <c r="T299" s="96" t="s">
        <v>794</v>
      </c>
      <c r="U299" s="96" t="s">
        <v>79</v>
      </c>
      <c r="V299" s="96" t="s">
        <v>659</v>
      </c>
      <c r="W299" s="96" t="s">
        <v>375</v>
      </c>
      <c r="X299" s="96" t="s">
        <v>949</v>
      </c>
      <c r="Y299" s="96" t="s">
        <v>394</v>
      </c>
      <c r="Z299" s="96" t="s">
        <v>849</v>
      </c>
      <c r="AA299" s="96" t="s">
        <v>837</v>
      </c>
      <c r="AB299" s="96" t="s">
        <v>732</v>
      </c>
      <c r="AC299" s="96" t="s">
        <v>361</v>
      </c>
      <c r="AD299" s="98" t="s">
        <v>361</v>
      </c>
    </row>
    <row r="300" spans="1:30" hidden="1">
      <c r="A300" s="2" t="s">
        <v>85</v>
      </c>
      <c r="B300" s="97" t="s">
        <v>912</v>
      </c>
      <c r="C300" s="97" t="s">
        <v>167</v>
      </c>
      <c r="D300" s="97" t="s">
        <v>762</v>
      </c>
      <c r="E300" s="97" t="s">
        <v>950</v>
      </c>
      <c r="F300" s="97" t="s">
        <v>951</v>
      </c>
      <c r="G300" s="97" t="s">
        <v>859</v>
      </c>
      <c r="H300" s="97" t="s">
        <v>941</v>
      </c>
      <c r="I300" s="97" t="s">
        <v>952</v>
      </c>
      <c r="J300" s="97" t="s">
        <v>811</v>
      </c>
      <c r="K300" s="97" t="s">
        <v>953</v>
      </c>
      <c r="L300" s="97" t="s">
        <v>275</v>
      </c>
      <c r="M300" s="97" t="s">
        <v>799</v>
      </c>
      <c r="N300" s="97" t="s">
        <v>391</v>
      </c>
      <c r="O300" s="97" t="s">
        <v>954</v>
      </c>
      <c r="P300" s="97" t="s">
        <v>790</v>
      </c>
      <c r="Q300" s="97" t="s">
        <v>955</v>
      </c>
      <c r="R300" s="97" t="s">
        <v>859</v>
      </c>
      <c r="S300" s="97" t="s">
        <v>619</v>
      </c>
      <c r="T300" s="97" t="s">
        <v>752</v>
      </c>
      <c r="U300" s="97" t="s">
        <v>786</v>
      </c>
      <c r="V300" s="97" t="s">
        <v>780</v>
      </c>
      <c r="W300" s="97" t="s">
        <v>348</v>
      </c>
      <c r="X300" s="97" t="s">
        <v>507</v>
      </c>
      <c r="Y300" s="97" t="s">
        <v>655</v>
      </c>
      <c r="Z300" s="97" t="s">
        <v>771</v>
      </c>
      <c r="AA300" s="97" t="s">
        <v>704</v>
      </c>
      <c r="AB300" s="97" t="s">
        <v>745</v>
      </c>
      <c r="AC300" s="97" t="s">
        <v>761</v>
      </c>
      <c r="AD300" s="99" t="s">
        <v>663</v>
      </c>
    </row>
    <row r="301" spans="1:30" hidden="1">
      <c r="A301" s="1" t="s">
        <v>104</v>
      </c>
      <c r="B301" s="96" t="s">
        <v>912</v>
      </c>
      <c r="C301" s="96" t="s">
        <v>167</v>
      </c>
      <c r="D301" s="96" t="s">
        <v>667</v>
      </c>
      <c r="E301" s="96" t="s">
        <v>956</v>
      </c>
      <c r="F301" s="96" t="s">
        <v>563</v>
      </c>
      <c r="G301" s="96" t="s">
        <v>741</v>
      </c>
      <c r="H301" s="96" t="s">
        <v>957</v>
      </c>
      <c r="I301" s="96" t="s">
        <v>819</v>
      </c>
      <c r="J301" s="96" t="s">
        <v>726</v>
      </c>
      <c r="K301" s="96" t="s">
        <v>492</v>
      </c>
      <c r="L301" s="96" t="s">
        <v>207</v>
      </c>
      <c r="M301" s="96" t="s">
        <v>371</v>
      </c>
      <c r="N301" s="96" t="s">
        <v>732</v>
      </c>
      <c r="O301" s="96" t="s">
        <v>629</v>
      </c>
      <c r="P301" s="96" t="s">
        <v>703</v>
      </c>
      <c r="Q301" s="96" t="s">
        <v>864</v>
      </c>
      <c r="R301" s="96" t="s">
        <v>855</v>
      </c>
      <c r="S301" s="96" t="s">
        <v>693</v>
      </c>
      <c r="T301" s="96" t="s">
        <v>507</v>
      </c>
      <c r="U301" s="96" t="s">
        <v>786</v>
      </c>
      <c r="V301" s="96" t="s">
        <v>911</v>
      </c>
      <c r="W301" s="96" t="s">
        <v>727</v>
      </c>
      <c r="X301" s="96" t="s">
        <v>501</v>
      </c>
      <c r="Y301" s="96" t="s">
        <v>719</v>
      </c>
      <c r="Z301" s="96" t="s">
        <v>777</v>
      </c>
      <c r="AA301" s="96" t="s">
        <v>559</v>
      </c>
      <c r="AB301" s="96" t="s">
        <v>841</v>
      </c>
      <c r="AC301" s="96" t="s">
        <v>388</v>
      </c>
      <c r="AD301" s="98" t="s">
        <v>507</v>
      </c>
    </row>
    <row r="302" spans="1:30" hidden="1">
      <c r="A302" s="2" t="s">
        <v>60</v>
      </c>
      <c r="B302" s="97" t="s">
        <v>912</v>
      </c>
      <c r="C302" s="97" t="s">
        <v>177</v>
      </c>
      <c r="D302" s="97" t="s">
        <v>662</v>
      </c>
      <c r="E302" s="97" t="s">
        <v>958</v>
      </c>
      <c r="F302" s="97" t="s">
        <v>959</v>
      </c>
      <c r="G302" s="97" t="s">
        <v>741</v>
      </c>
      <c r="H302" s="97" t="s">
        <v>960</v>
      </c>
      <c r="I302" s="97" t="s">
        <v>841</v>
      </c>
      <c r="J302" s="97" t="s">
        <v>751</v>
      </c>
      <c r="K302" s="97" t="s">
        <v>480</v>
      </c>
      <c r="L302" s="97" t="s">
        <v>157</v>
      </c>
      <c r="M302" s="97" t="s">
        <v>648</v>
      </c>
      <c r="N302" s="97" t="s">
        <v>480</v>
      </c>
      <c r="O302" s="97" t="s">
        <v>588</v>
      </c>
      <c r="P302" s="97" t="s">
        <v>961</v>
      </c>
      <c r="Q302" s="97" t="s">
        <v>802</v>
      </c>
      <c r="R302" s="97" t="s">
        <v>508</v>
      </c>
      <c r="S302" s="97" t="s">
        <v>865</v>
      </c>
      <c r="T302" s="97" t="s">
        <v>516</v>
      </c>
      <c r="U302" s="97" t="s">
        <v>79</v>
      </c>
      <c r="V302" s="97" t="s">
        <v>382</v>
      </c>
      <c r="W302" s="97" t="s">
        <v>743</v>
      </c>
      <c r="X302" s="97" t="s">
        <v>947</v>
      </c>
      <c r="Y302" s="97" t="s">
        <v>499</v>
      </c>
      <c r="Z302" s="97" t="s">
        <v>507</v>
      </c>
      <c r="AA302" s="97" t="s">
        <v>848</v>
      </c>
      <c r="AB302" s="97" t="s">
        <v>911</v>
      </c>
      <c r="AC302" s="97" t="s">
        <v>861</v>
      </c>
      <c r="AD302" s="99" t="s">
        <v>382</v>
      </c>
    </row>
    <row r="303" spans="1:30" hidden="1">
      <c r="A303" s="1" t="s">
        <v>85</v>
      </c>
      <c r="B303" s="96" t="s">
        <v>912</v>
      </c>
      <c r="C303" s="96" t="s">
        <v>177</v>
      </c>
      <c r="D303" s="96" t="s">
        <v>635</v>
      </c>
      <c r="E303" s="96" t="s">
        <v>962</v>
      </c>
      <c r="F303" s="96" t="s">
        <v>585</v>
      </c>
      <c r="G303" s="96" t="s">
        <v>859</v>
      </c>
      <c r="H303" s="96" t="s">
        <v>621</v>
      </c>
      <c r="I303" s="96" t="s">
        <v>532</v>
      </c>
      <c r="J303" s="96" t="s">
        <v>963</v>
      </c>
      <c r="K303" s="96" t="s">
        <v>964</v>
      </c>
      <c r="L303" s="96" t="s">
        <v>308</v>
      </c>
      <c r="M303" s="96" t="s">
        <v>480</v>
      </c>
      <c r="N303" s="96" t="s">
        <v>761</v>
      </c>
      <c r="O303" s="96" t="s">
        <v>852</v>
      </c>
      <c r="P303" s="96" t="s">
        <v>787</v>
      </c>
      <c r="Q303" s="96" t="s">
        <v>965</v>
      </c>
      <c r="R303" s="96" t="s">
        <v>753</v>
      </c>
      <c r="S303" s="96" t="s">
        <v>404</v>
      </c>
      <c r="T303" s="96" t="s">
        <v>757</v>
      </c>
      <c r="U303" s="96" t="s">
        <v>961</v>
      </c>
      <c r="V303" s="96" t="s">
        <v>741</v>
      </c>
      <c r="W303" s="96" t="s">
        <v>696</v>
      </c>
      <c r="X303" s="96" t="s">
        <v>512</v>
      </c>
      <c r="Y303" s="96" t="s">
        <v>672</v>
      </c>
      <c r="Z303" s="96" t="s">
        <v>634</v>
      </c>
      <c r="AA303" s="96" t="s">
        <v>883</v>
      </c>
      <c r="AB303" s="96" t="s">
        <v>831</v>
      </c>
      <c r="AC303" s="96" t="s">
        <v>807</v>
      </c>
      <c r="AD303" s="98" t="s">
        <v>507</v>
      </c>
    </row>
    <row r="304" spans="1:30" hidden="1">
      <c r="A304" s="2" t="s">
        <v>104</v>
      </c>
      <c r="B304" s="97" t="s">
        <v>912</v>
      </c>
      <c r="C304" s="97" t="s">
        <v>177</v>
      </c>
      <c r="D304" s="97" t="s">
        <v>457</v>
      </c>
      <c r="E304" s="97" t="s">
        <v>872</v>
      </c>
      <c r="F304" s="97" t="s">
        <v>966</v>
      </c>
      <c r="G304" s="97" t="s">
        <v>717</v>
      </c>
      <c r="H304" s="97" t="s">
        <v>967</v>
      </c>
      <c r="I304" s="97" t="s">
        <v>516</v>
      </c>
      <c r="J304" s="97" t="s">
        <v>820</v>
      </c>
      <c r="K304" s="97" t="s">
        <v>580</v>
      </c>
      <c r="L304" s="97" t="s">
        <v>305</v>
      </c>
      <c r="M304" s="97" t="s">
        <v>491</v>
      </c>
      <c r="N304" s="97" t="s">
        <v>849</v>
      </c>
      <c r="O304" s="97" t="s">
        <v>353</v>
      </c>
      <c r="P304" s="97" t="s">
        <v>712</v>
      </c>
      <c r="Q304" s="97" t="s">
        <v>968</v>
      </c>
      <c r="R304" s="97" t="s">
        <v>495</v>
      </c>
      <c r="S304" s="97" t="s">
        <v>225</v>
      </c>
      <c r="T304" s="97" t="s">
        <v>703</v>
      </c>
      <c r="U304" s="97" t="s">
        <v>961</v>
      </c>
      <c r="V304" s="97" t="s">
        <v>816</v>
      </c>
      <c r="W304" s="97" t="s">
        <v>757</v>
      </c>
      <c r="X304" s="97" t="s">
        <v>814</v>
      </c>
      <c r="Y304" s="97" t="s">
        <v>634</v>
      </c>
      <c r="Z304" s="97" t="s">
        <v>734</v>
      </c>
      <c r="AA304" s="97" t="s">
        <v>659</v>
      </c>
      <c r="AB304" s="97" t="s">
        <v>375</v>
      </c>
      <c r="AC304" s="97" t="s">
        <v>483</v>
      </c>
      <c r="AD304" s="99" t="s">
        <v>873</v>
      </c>
    </row>
    <row r="305" spans="1:30" hidden="1">
      <c r="A305" s="1" t="s">
        <v>60</v>
      </c>
      <c r="B305" s="96" t="s">
        <v>912</v>
      </c>
      <c r="C305" s="96" t="s">
        <v>194</v>
      </c>
      <c r="D305" s="96" t="s">
        <v>474</v>
      </c>
      <c r="E305" s="96" t="s">
        <v>969</v>
      </c>
      <c r="F305" s="96" t="s">
        <v>970</v>
      </c>
      <c r="G305" s="96" t="s">
        <v>707</v>
      </c>
      <c r="H305" s="96" t="s">
        <v>874</v>
      </c>
      <c r="I305" s="96" t="s">
        <v>356</v>
      </c>
      <c r="J305" s="96" t="s">
        <v>735</v>
      </c>
      <c r="K305" s="96" t="s">
        <v>901</v>
      </c>
      <c r="L305" s="96" t="s">
        <v>144</v>
      </c>
      <c r="M305" s="96" t="s">
        <v>947</v>
      </c>
      <c r="N305" s="96" t="s">
        <v>787</v>
      </c>
      <c r="O305" s="96" t="s">
        <v>860</v>
      </c>
      <c r="P305" s="96" t="s">
        <v>659</v>
      </c>
      <c r="Q305" s="96" t="s">
        <v>971</v>
      </c>
      <c r="R305" s="96" t="s">
        <v>580</v>
      </c>
      <c r="S305" s="96" t="s">
        <v>361</v>
      </c>
      <c r="T305" s="96" t="s">
        <v>508</v>
      </c>
      <c r="U305" s="96" t="s">
        <v>79</v>
      </c>
      <c r="V305" s="96" t="s">
        <v>879</v>
      </c>
      <c r="W305" s="96" t="s">
        <v>748</v>
      </c>
      <c r="X305" s="96" t="s">
        <v>629</v>
      </c>
      <c r="Y305" s="96" t="s">
        <v>707</v>
      </c>
      <c r="Z305" s="96" t="s">
        <v>703</v>
      </c>
      <c r="AA305" s="96" t="s">
        <v>798</v>
      </c>
      <c r="AB305" s="96" t="s">
        <v>507</v>
      </c>
      <c r="AC305" s="96" t="s">
        <v>548</v>
      </c>
      <c r="AD305" s="98" t="s">
        <v>722</v>
      </c>
    </row>
    <row r="306" spans="1:30" hidden="1">
      <c r="A306" s="2" t="s">
        <v>85</v>
      </c>
      <c r="B306" s="97" t="s">
        <v>912</v>
      </c>
      <c r="C306" s="97" t="s">
        <v>194</v>
      </c>
      <c r="D306" s="97" t="s">
        <v>742</v>
      </c>
      <c r="E306" s="97" t="s">
        <v>972</v>
      </c>
      <c r="F306" s="97" t="s">
        <v>973</v>
      </c>
      <c r="G306" s="97" t="s">
        <v>603</v>
      </c>
      <c r="H306" s="97" t="s">
        <v>974</v>
      </c>
      <c r="I306" s="97" t="s">
        <v>975</v>
      </c>
      <c r="J306" s="97" t="s">
        <v>976</v>
      </c>
      <c r="K306" s="97" t="s">
        <v>779</v>
      </c>
      <c r="L306" s="97" t="s">
        <v>229</v>
      </c>
      <c r="M306" s="97" t="s">
        <v>480</v>
      </c>
      <c r="N306" s="97" t="s">
        <v>807</v>
      </c>
      <c r="O306" s="97" t="s">
        <v>977</v>
      </c>
      <c r="P306" s="97" t="s">
        <v>654</v>
      </c>
      <c r="Q306" s="97" t="s">
        <v>892</v>
      </c>
      <c r="R306" s="97" t="s">
        <v>750</v>
      </c>
      <c r="S306" s="97" t="s">
        <v>652</v>
      </c>
      <c r="T306" s="97" t="s">
        <v>780</v>
      </c>
      <c r="U306" s="97" t="s">
        <v>861</v>
      </c>
      <c r="V306" s="97" t="s">
        <v>356</v>
      </c>
      <c r="W306" s="97" t="s">
        <v>634</v>
      </c>
      <c r="X306" s="97" t="s">
        <v>861</v>
      </c>
      <c r="Y306" s="97" t="s">
        <v>471</v>
      </c>
      <c r="Z306" s="97" t="s">
        <v>644</v>
      </c>
      <c r="AA306" s="97" t="s">
        <v>748</v>
      </c>
      <c r="AB306" s="97" t="s">
        <v>387</v>
      </c>
      <c r="AC306" s="97" t="s">
        <v>832</v>
      </c>
      <c r="AD306" s="99" t="s">
        <v>855</v>
      </c>
    </row>
    <row r="307" spans="1:30" hidden="1">
      <c r="A307" s="1" t="s">
        <v>104</v>
      </c>
      <c r="B307" s="96" t="s">
        <v>912</v>
      </c>
      <c r="C307" s="96" t="s">
        <v>194</v>
      </c>
      <c r="D307" s="96" t="s">
        <v>756</v>
      </c>
      <c r="E307" s="96" t="s">
        <v>918</v>
      </c>
      <c r="F307" s="96" t="s">
        <v>978</v>
      </c>
      <c r="G307" s="96" t="s">
        <v>745</v>
      </c>
      <c r="H307" s="96" t="s">
        <v>979</v>
      </c>
      <c r="I307" s="96" t="s">
        <v>936</v>
      </c>
      <c r="J307" s="96" t="s">
        <v>790</v>
      </c>
      <c r="K307" s="96" t="s">
        <v>768</v>
      </c>
      <c r="L307" s="96" t="s">
        <v>246</v>
      </c>
      <c r="M307" s="96" t="s">
        <v>980</v>
      </c>
      <c r="N307" s="96" t="s">
        <v>203</v>
      </c>
      <c r="O307" s="96" t="s">
        <v>621</v>
      </c>
      <c r="P307" s="96" t="s">
        <v>768</v>
      </c>
      <c r="Q307" s="96" t="s">
        <v>924</v>
      </c>
      <c r="R307" s="96" t="s">
        <v>548</v>
      </c>
      <c r="S307" s="96" t="s">
        <v>843</v>
      </c>
      <c r="T307" s="96" t="s">
        <v>759</v>
      </c>
      <c r="U307" s="96" t="s">
        <v>861</v>
      </c>
      <c r="V307" s="96" t="s">
        <v>703</v>
      </c>
      <c r="W307" s="96" t="s">
        <v>777</v>
      </c>
      <c r="X307" s="96" t="s">
        <v>851</v>
      </c>
      <c r="Y307" s="96" t="s">
        <v>843</v>
      </c>
      <c r="Z307" s="96" t="s">
        <v>384</v>
      </c>
      <c r="AA307" s="96" t="s">
        <v>722</v>
      </c>
      <c r="AB307" s="96" t="s">
        <v>981</v>
      </c>
      <c r="AC307" s="96" t="s">
        <v>845</v>
      </c>
      <c r="AD307" s="98" t="s">
        <v>879</v>
      </c>
    </row>
    <row r="308" spans="1:30" hidden="1">
      <c r="A308" s="2" t="s">
        <v>60</v>
      </c>
      <c r="B308" s="97" t="s">
        <v>912</v>
      </c>
      <c r="C308" s="97" t="s">
        <v>213</v>
      </c>
      <c r="D308" s="97" t="s">
        <v>660</v>
      </c>
      <c r="E308" s="97" t="s">
        <v>982</v>
      </c>
      <c r="F308" s="97" t="s">
        <v>983</v>
      </c>
      <c r="G308" s="97" t="s">
        <v>745</v>
      </c>
      <c r="H308" s="97" t="s">
        <v>866</v>
      </c>
      <c r="I308" s="97" t="s">
        <v>833</v>
      </c>
      <c r="J308" s="97" t="s">
        <v>784</v>
      </c>
      <c r="K308" s="97" t="s">
        <v>548</v>
      </c>
      <c r="L308" s="97" t="s">
        <v>286</v>
      </c>
      <c r="M308" s="97" t="s">
        <v>792</v>
      </c>
      <c r="N308" s="97" t="s">
        <v>837</v>
      </c>
      <c r="O308" s="97" t="s">
        <v>984</v>
      </c>
      <c r="P308" s="97" t="s">
        <v>855</v>
      </c>
      <c r="Q308" s="97" t="s">
        <v>907</v>
      </c>
      <c r="R308" s="97" t="s">
        <v>851</v>
      </c>
      <c r="S308" s="97" t="s">
        <v>712</v>
      </c>
      <c r="T308" s="97" t="s">
        <v>814</v>
      </c>
      <c r="U308" s="97" t="s">
        <v>79</v>
      </c>
      <c r="V308" s="97" t="s">
        <v>985</v>
      </c>
      <c r="W308" s="97" t="s">
        <v>203</v>
      </c>
      <c r="X308" s="97" t="s">
        <v>954</v>
      </c>
      <c r="Y308" s="97" t="s">
        <v>356</v>
      </c>
      <c r="Z308" s="97" t="s">
        <v>361</v>
      </c>
      <c r="AA308" s="97" t="s">
        <v>577</v>
      </c>
      <c r="AB308" s="97" t="s">
        <v>748</v>
      </c>
      <c r="AC308" s="97" t="s">
        <v>767</v>
      </c>
      <c r="AD308" s="99" t="s">
        <v>901</v>
      </c>
    </row>
    <row r="309" spans="1:30" hidden="1">
      <c r="A309" s="1" t="s">
        <v>85</v>
      </c>
      <c r="B309" s="96" t="s">
        <v>912</v>
      </c>
      <c r="C309" s="96" t="s">
        <v>213</v>
      </c>
      <c r="D309" s="96" t="s">
        <v>699</v>
      </c>
      <c r="E309" s="96" t="s">
        <v>986</v>
      </c>
      <c r="F309" s="96" t="s">
        <v>987</v>
      </c>
      <c r="G309" s="96" t="s">
        <v>743</v>
      </c>
      <c r="H309" s="96" t="s">
        <v>988</v>
      </c>
      <c r="I309" s="96" t="s">
        <v>873</v>
      </c>
      <c r="J309" s="96" t="s">
        <v>989</v>
      </c>
      <c r="K309" s="96" t="s">
        <v>794</v>
      </c>
      <c r="L309" s="96" t="s">
        <v>218</v>
      </c>
      <c r="M309" s="96" t="s">
        <v>787</v>
      </c>
      <c r="N309" s="96" t="s">
        <v>757</v>
      </c>
      <c r="O309" s="96" t="s">
        <v>688</v>
      </c>
      <c r="P309" s="96" t="s">
        <v>835</v>
      </c>
      <c r="Q309" s="96" t="s">
        <v>990</v>
      </c>
      <c r="R309" s="96" t="s">
        <v>816</v>
      </c>
      <c r="S309" s="96" t="s">
        <v>187</v>
      </c>
      <c r="T309" s="96" t="s">
        <v>753</v>
      </c>
      <c r="U309" s="96" t="s">
        <v>382</v>
      </c>
      <c r="V309" s="96" t="s">
        <v>703</v>
      </c>
      <c r="W309" s="96" t="s">
        <v>394</v>
      </c>
      <c r="X309" s="96" t="s">
        <v>548</v>
      </c>
      <c r="Y309" s="96" t="s">
        <v>737</v>
      </c>
      <c r="Z309" s="96" t="s">
        <v>815</v>
      </c>
      <c r="AA309" s="96" t="s">
        <v>507</v>
      </c>
      <c r="AB309" s="96" t="s">
        <v>387</v>
      </c>
      <c r="AC309" s="96" t="s">
        <v>481</v>
      </c>
      <c r="AD309" s="98" t="s">
        <v>867</v>
      </c>
    </row>
    <row r="310" spans="1:30" hidden="1">
      <c r="A310" s="2" t="s">
        <v>104</v>
      </c>
      <c r="B310" s="97" t="s">
        <v>912</v>
      </c>
      <c r="C310" s="97" t="s">
        <v>213</v>
      </c>
      <c r="D310" s="97" t="s">
        <v>749</v>
      </c>
      <c r="E310" s="97" t="s">
        <v>991</v>
      </c>
      <c r="F310" s="97" t="s">
        <v>992</v>
      </c>
      <c r="G310" s="97" t="s">
        <v>520</v>
      </c>
      <c r="H310" s="97" t="s">
        <v>993</v>
      </c>
      <c r="I310" s="97" t="s">
        <v>388</v>
      </c>
      <c r="J310" s="97" t="s">
        <v>495</v>
      </c>
      <c r="K310" s="97" t="s">
        <v>789</v>
      </c>
      <c r="L310" s="97" t="s">
        <v>338</v>
      </c>
      <c r="M310" s="97" t="s">
        <v>941</v>
      </c>
      <c r="N310" s="97" t="s">
        <v>570</v>
      </c>
      <c r="O310" s="97" t="s">
        <v>994</v>
      </c>
      <c r="P310" s="97" t="s">
        <v>768</v>
      </c>
      <c r="Q310" s="97" t="s">
        <v>995</v>
      </c>
      <c r="R310" s="97" t="s">
        <v>794</v>
      </c>
      <c r="S310" s="97" t="s">
        <v>384</v>
      </c>
      <c r="T310" s="97" t="s">
        <v>722</v>
      </c>
      <c r="U310" s="97" t="s">
        <v>382</v>
      </c>
      <c r="V310" s="97" t="s">
        <v>712</v>
      </c>
      <c r="W310" s="97" t="s">
        <v>745</v>
      </c>
      <c r="X310" s="97" t="s">
        <v>996</v>
      </c>
      <c r="Y310" s="97" t="s">
        <v>230</v>
      </c>
      <c r="Z310" s="97" t="s">
        <v>483</v>
      </c>
      <c r="AA310" s="97" t="s">
        <v>536</v>
      </c>
      <c r="AB310" s="97" t="s">
        <v>849</v>
      </c>
      <c r="AC310" s="97" t="s">
        <v>849</v>
      </c>
      <c r="AD310" s="99" t="s">
        <v>722</v>
      </c>
    </row>
    <row r="311" spans="1:30" hidden="1">
      <c r="A311" s="1" t="s">
        <v>60</v>
      </c>
      <c r="B311" s="96" t="s">
        <v>912</v>
      </c>
      <c r="C311" s="96" t="s">
        <v>228</v>
      </c>
      <c r="D311" s="96" t="s">
        <v>285</v>
      </c>
      <c r="E311" s="96" t="s">
        <v>997</v>
      </c>
      <c r="F311" s="96" t="s">
        <v>846</v>
      </c>
      <c r="G311" s="96" t="s">
        <v>831</v>
      </c>
      <c r="H311" s="96" t="s">
        <v>892</v>
      </c>
      <c r="I311" s="96" t="s">
        <v>801</v>
      </c>
      <c r="J311" s="96" t="s">
        <v>584</v>
      </c>
      <c r="K311" s="96" t="s">
        <v>936</v>
      </c>
      <c r="L311" s="96" t="s">
        <v>316</v>
      </c>
      <c r="M311" s="96" t="s">
        <v>847</v>
      </c>
      <c r="N311" s="96" t="s">
        <v>980</v>
      </c>
      <c r="O311" s="96" t="s">
        <v>992</v>
      </c>
      <c r="P311" s="96" t="s">
        <v>382</v>
      </c>
      <c r="Q311" s="96" t="s">
        <v>998</v>
      </c>
      <c r="R311" s="96" t="s">
        <v>999</v>
      </c>
      <c r="S311" s="96" t="s">
        <v>901</v>
      </c>
      <c r="T311" s="96" t="s">
        <v>819</v>
      </c>
      <c r="U311" s="96" t="s">
        <v>79</v>
      </c>
      <c r="V311" s="96" t="s">
        <v>821</v>
      </c>
      <c r="W311" s="96" t="s">
        <v>873</v>
      </c>
      <c r="X311" s="96" t="s">
        <v>984</v>
      </c>
      <c r="Y311" s="96" t="s">
        <v>932</v>
      </c>
      <c r="Z311" s="96" t="s">
        <v>570</v>
      </c>
      <c r="AA311" s="96" t="s">
        <v>491</v>
      </c>
      <c r="AB311" s="96" t="s">
        <v>795</v>
      </c>
      <c r="AC311" s="96" t="s">
        <v>536</v>
      </c>
      <c r="AD311" s="98" t="s">
        <v>768</v>
      </c>
    </row>
    <row r="312" spans="1:30" hidden="1">
      <c r="A312" s="2" t="s">
        <v>85</v>
      </c>
      <c r="B312" s="97" t="s">
        <v>912</v>
      </c>
      <c r="C312" s="97" t="s">
        <v>228</v>
      </c>
      <c r="D312" s="97" t="s">
        <v>699</v>
      </c>
      <c r="E312" s="97" t="s">
        <v>986</v>
      </c>
      <c r="F312" s="97" t="s">
        <v>987</v>
      </c>
      <c r="G312" s="97" t="s">
        <v>627</v>
      </c>
      <c r="H312" s="97" t="s">
        <v>988</v>
      </c>
      <c r="I312" s="97" t="s">
        <v>559</v>
      </c>
      <c r="J312" s="97" t="s">
        <v>247</v>
      </c>
      <c r="K312" s="97" t="s">
        <v>794</v>
      </c>
      <c r="L312" s="97" t="s">
        <v>218</v>
      </c>
      <c r="M312" s="97" t="s">
        <v>787</v>
      </c>
      <c r="N312" s="97" t="s">
        <v>757</v>
      </c>
      <c r="O312" s="97" t="s">
        <v>688</v>
      </c>
      <c r="P312" s="97" t="s">
        <v>835</v>
      </c>
      <c r="Q312" s="97" t="s">
        <v>990</v>
      </c>
      <c r="R312" s="97" t="s">
        <v>816</v>
      </c>
      <c r="S312" s="97" t="s">
        <v>187</v>
      </c>
      <c r="T312" s="97" t="s">
        <v>813</v>
      </c>
      <c r="U312" s="97" t="s">
        <v>382</v>
      </c>
      <c r="V312" s="97" t="s">
        <v>512</v>
      </c>
      <c r="W312" s="97" t="s">
        <v>730</v>
      </c>
      <c r="X312" s="97" t="s">
        <v>548</v>
      </c>
      <c r="Y312" s="97" t="s">
        <v>689</v>
      </c>
      <c r="Z312" s="97" t="s">
        <v>784</v>
      </c>
      <c r="AA312" s="97" t="s">
        <v>748</v>
      </c>
      <c r="AB312" s="97" t="s">
        <v>387</v>
      </c>
      <c r="AC312" s="97" t="s">
        <v>481</v>
      </c>
      <c r="AD312" s="99" t="s">
        <v>867</v>
      </c>
    </row>
    <row r="313" spans="1:30" hidden="1">
      <c r="A313" s="1" t="s">
        <v>104</v>
      </c>
      <c r="B313" s="96" t="s">
        <v>912</v>
      </c>
      <c r="C313" s="96" t="s">
        <v>228</v>
      </c>
      <c r="D313" s="96" t="s">
        <v>749</v>
      </c>
      <c r="E313" s="96" t="s">
        <v>991</v>
      </c>
      <c r="F313" s="96" t="s">
        <v>992</v>
      </c>
      <c r="G313" s="96" t="s">
        <v>520</v>
      </c>
      <c r="H313" s="96" t="s">
        <v>993</v>
      </c>
      <c r="I313" s="96" t="s">
        <v>785</v>
      </c>
      <c r="J313" s="96" t="s">
        <v>867</v>
      </c>
      <c r="K313" s="96" t="s">
        <v>789</v>
      </c>
      <c r="L313" s="96" t="s">
        <v>338</v>
      </c>
      <c r="M313" s="96" t="s">
        <v>941</v>
      </c>
      <c r="N313" s="96" t="s">
        <v>570</v>
      </c>
      <c r="O313" s="96" t="s">
        <v>994</v>
      </c>
      <c r="P313" s="96" t="s">
        <v>768</v>
      </c>
      <c r="Q313" s="96" t="s">
        <v>995</v>
      </c>
      <c r="R313" s="96" t="s">
        <v>516</v>
      </c>
      <c r="S313" s="96" t="s">
        <v>384</v>
      </c>
      <c r="T313" s="96" t="s">
        <v>767</v>
      </c>
      <c r="U313" s="96" t="s">
        <v>382</v>
      </c>
      <c r="V313" s="96" t="s">
        <v>712</v>
      </c>
      <c r="W313" s="96" t="s">
        <v>745</v>
      </c>
      <c r="X313" s="96" t="s">
        <v>996</v>
      </c>
      <c r="Y313" s="96" t="s">
        <v>230</v>
      </c>
      <c r="Z313" s="96" t="s">
        <v>356</v>
      </c>
      <c r="AA313" s="96" t="s">
        <v>821</v>
      </c>
      <c r="AB313" s="96" t="s">
        <v>849</v>
      </c>
      <c r="AC313" s="96" t="s">
        <v>849</v>
      </c>
      <c r="AD313" s="98" t="s">
        <v>722</v>
      </c>
    </row>
    <row r="314" spans="1:30" hidden="1">
      <c r="A314" s="2" t="s">
        <v>60</v>
      </c>
      <c r="B314" s="97" t="s">
        <v>912</v>
      </c>
      <c r="C314" s="97" t="s">
        <v>238</v>
      </c>
      <c r="D314" s="97" t="s">
        <v>700</v>
      </c>
      <c r="E314" s="97" t="s">
        <v>940</v>
      </c>
      <c r="F314" s="97" t="s">
        <v>847</v>
      </c>
      <c r="G314" s="97" t="s">
        <v>520</v>
      </c>
      <c r="H314" s="97" t="s">
        <v>1000</v>
      </c>
      <c r="I314" s="97" t="s">
        <v>771</v>
      </c>
      <c r="J314" s="97" t="s">
        <v>629</v>
      </c>
      <c r="K314" s="97" t="s">
        <v>799</v>
      </c>
      <c r="L314" s="97" t="s">
        <v>332</v>
      </c>
      <c r="M314" s="97" t="s">
        <v>974</v>
      </c>
      <c r="N314" s="97" t="s">
        <v>941</v>
      </c>
      <c r="O314" s="97" t="s">
        <v>631</v>
      </c>
      <c r="P314" s="97" t="s">
        <v>480</v>
      </c>
      <c r="Q314" s="97" t="s">
        <v>924</v>
      </c>
      <c r="R314" s="97" t="s">
        <v>945</v>
      </c>
      <c r="S314" s="97" t="s">
        <v>881</v>
      </c>
      <c r="T314" s="97" t="s">
        <v>980</v>
      </c>
      <c r="U314" s="97" t="s">
        <v>79</v>
      </c>
      <c r="V314" s="97" t="s">
        <v>480</v>
      </c>
      <c r="W314" s="97" t="s">
        <v>890</v>
      </c>
      <c r="X314" s="97" t="s">
        <v>952</v>
      </c>
      <c r="Y314" s="97" t="s">
        <v>663</v>
      </c>
      <c r="Z314" s="97" t="s">
        <v>722</v>
      </c>
      <c r="AA314" s="97" t="s">
        <v>1001</v>
      </c>
      <c r="AB314" s="97" t="s">
        <v>361</v>
      </c>
      <c r="AC314" s="97" t="s">
        <v>779</v>
      </c>
      <c r="AD314" s="99" t="s">
        <v>814</v>
      </c>
    </row>
    <row r="315" spans="1:30" hidden="1">
      <c r="A315" s="1" t="s">
        <v>85</v>
      </c>
      <c r="B315" s="96" t="s">
        <v>912</v>
      </c>
      <c r="C315" s="96" t="s">
        <v>238</v>
      </c>
      <c r="D315" s="96" t="s">
        <v>348</v>
      </c>
      <c r="E315" s="96" t="s">
        <v>1002</v>
      </c>
      <c r="F315" s="96" t="s">
        <v>951</v>
      </c>
      <c r="G315" s="96" t="s">
        <v>743</v>
      </c>
      <c r="H315" s="96" t="s">
        <v>1003</v>
      </c>
      <c r="I315" s="96" t="s">
        <v>732</v>
      </c>
      <c r="J315" s="96" t="s">
        <v>1004</v>
      </c>
      <c r="K315" s="96" t="s">
        <v>508</v>
      </c>
      <c r="L315" s="96" t="s">
        <v>261</v>
      </c>
      <c r="M315" s="96" t="s">
        <v>848</v>
      </c>
      <c r="N315" s="96" t="s">
        <v>820</v>
      </c>
      <c r="O315" s="96" t="s">
        <v>1005</v>
      </c>
      <c r="P315" s="96" t="s">
        <v>532</v>
      </c>
      <c r="Q315" s="96" t="s">
        <v>840</v>
      </c>
      <c r="R315" s="96" t="s">
        <v>512</v>
      </c>
      <c r="S315" s="96" t="s">
        <v>665</v>
      </c>
      <c r="T315" s="96" t="s">
        <v>755</v>
      </c>
      <c r="U315" s="96" t="s">
        <v>901</v>
      </c>
      <c r="V315" s="96" t="s">
        <v>495</v>
      </c>
      <c r="W315" s="96" t="s">
        <v>746</v>
      </c>
      <c r="X315" s="96" t="s">
        <v>624</v>
      </c>
      <c r="Y315" s="96" t="s">
        <v>668</v>
      </c>
      <c r="Z315" s="96" t="s">
        <v>640</v>
      </c>
      <c r="AA315" s="96" t="s">
        <v>748</v>
      </c>
      <c r="AB315" s="96" t="s">
        <v>748</v>
      </c>
      <c r="AC315" s="96" t="s">
        <v>723</v>
      </c>
      <c r="AD315" s="98" t="s">
        <v>516</v>
      </c>
    </row>
    <row r="316" spans="1:30" hidden="1">
      <c r="A316" s="2" t="s">
        <v>104</v>
      </c>
      <c r="B316" s="97" t="s">
        <v>912</v>
      </c>
      <c r="C316" s="97" t="s">
        <v>238</v>
      </c>
      <c r="D316" s="97" t="s">
        <v>685</v>
      </c>
      <c r="E316" s="97" t="s">
        <v>1006</v>
      </c>
      <c r="F316" s="97" t="s">
        <v>254</v>
      </c>
      <c r="G316" s="97" t="s">
        <v>808</v>
      </c>
      <c r="H316" s="97" t="s">
        <v>1007</v>
      </c>
      <c r="I316" s="97" t="s">
        <v>833</v>
      </c>
      <c r="J316" s="97" t="s">
        <v>1008</v>
      </c>
      <c r="K316" s="97" t="s">
        <v>799</v>
      </c>
      <c r="L316" s="97" t="s">
        <v>301</v>
      </c>
      <c r="M316" s="97" t="s">
        <v>818</v>
      </c>
      <c r="N316" s="97" t="s">
        <v>722</v>
      </c>
      <c r="O316" s="97" t="s">
        <v>1009</v>
      </c>
      <c r="P316" s="97" t="s">
        <v>999</v>
      </c>
      <c r="Q316" s="97" t="s">
        <v>858</v>
      </c>
      <c r="R316" s="97" t="s">
        <v>805</v>
      </c>
      <c r="S316" s="97" t="s">
        <v>738</v>
      </c>
      <c r="T316" s="97" t="s">
        <v>566</v>
      </c>
      <c r="U316" s="97" t="s">
        <v>901</v>
      </c>
      <c r="V316" s="97" t="s">
        <v>790</v>
      </c>
      <c r="W316" s="97" t="s">
        <v>520</v>
      </c>
      <c r="X316" s="97" t="s">
        <v>949</v>
      </c>
      <c r="Y316" s="97" t="s">
        <v>833</v>
      </c>
      <c r="Z316" s="97" t="s">
        <v>841</v>
      </c>
      <c r="AA316" s="97" t="s">
        <v>936</v>
      </c>
      <c r="AB316" s="97" t="s">
        <v>512</v>
      </c>
      <c r="AC316" s="97" t="s">
        <v>720</v>
      </c>
      <c r="AD316" s="99" t="s">
        <v>480</v>
      </c>
    </row>
    <row r="317" spans="1:30" hidden="1">
      <c r="A317" s="1" t="s">
        <v>60</v>
      </c>
      <c r="B317" s="96" t="s">
        <v>912</v>
      </c>
      <c r="C317" s="96" t="s">
        <v>264</v>
      </c>
      <c r="D317" s="96" t="s">
        <v>764</v>
      </c>
      <c r="E317" s="96" t="s">
        <v>1010</v>
      </c>
      <c r="F317" s="96" t="s">
        <v>532</v>
      </c>
      <c r="G317" s="96" t="s">
        <v>627</v>
      </c>
      <c r="H317" s="96" t="s">
        <v>1011</v>
      </c>
      <c r="I317" s="96" t="s">
        <v>394</v>
      </c>
      <c r="J317" s="96" t="s">
        <v>869</v>
      </c>
      <c r="K317" s="96" t="s">
        <v>492</v>
      </c>
      <c r="L317" s="96" t="s">
        <v>311</v>
      </c>
      <c r="M317" s="96" t="s">
        <v>839</v>
      </c>
      <c r="N317" s="96" t="s">
        <v>949</v>
      </c>
      <c r="O317" s="96" t="s">
        <v>234</v>
      </c>
      <c r="P317" s="96" t="s">
        <v>577</v>
      </c>
      <c r="Q317" s="96" t="s">
        <v>822</v>
      </c>
      <c r="R317" s="96" t="s">
        <v>629</v>
      </c>
      <c r="S317" s="96" t="s">
        <v>580</v>
      </c>
      <c r="T317" s="96" t="s">
        <v>792</v>
      </c>
      <c r="U317" s="96" t="s">
        <v>79</v>
      </c>
      <c r="V317" s="96" t="s">
        <v>508</v>
      </c>
      <c r="W317" s="96" t="s">
        <v>691</v>
      </c>
      <c r="X317" s="96" t="s">
        <v>899</v>
      </c>
      <c r="Y317" s="96" t="s">
        <v>487</v>
      </c>
      <c r="Z317" s="96" t="s">
        <v>536</v>
      </c>
      <c r="AA317" s="96" t="s">
        <v>818</v>
      </c>
      <c r="AB317" s="96" t="s">
        <v>774</v>
      </c>
      <c r="AC317" s="96" t="s">
        <v>799</v>
      </c>
      <c r="AD317" s="98" t="s">
        <v>837</v>
      </c>
    </row>
    <row r="318" spans="1:30" hidden="1">
      <c r="A318" s="2" t="s">
        <v>85</v>
      </c>
      <c r="B318" s="97" t="s">
        <v>912</v>
      </c>
      <c r="C318" s="97" t="s">
        <v>264</v>
      </c>
      <c r="D318" s="97" t="s">
        <v>806</v>
      </c>
      <c r="E318" s="97" t="s">
        <v>1012</v>
      </c>
      <c r="F318" s="97" t="s">
        <v>1013</v>
      </c>
      <c r="G318" s="97" t="s">
        <v>387</v>
      </c>
      <c r="H318" s="97" t="s">
        <v>1014</v>
      </c>
      <c r="I318" s="97" t="s">
        <v>748</v>
      </c>
      <c r="J318" s="97" t="s">
        <v>1015</v>
      </c>
      <c r="K318" s="97" t="s">
        <v>800</v>
      </c>
      <c r="L318" s="97" t="s">
        <v>339</v>
      </c>
      <c r="M318" s="97" t="s">
        <v>798</v>
      </c>
      <c r="N318" s="97" t="s">
        <v>741</v>
      </c>
      <c r="O318" s="97" t="s">
        <v>1016</v>
      </c>
      <c r="P318" s="97" t="s">
        <v>977</v>
      </c>
      <c r="Q318" s="97" t="s">
        <v>840</v>
      </c>
      <c r="R318" s="97" t="s">
        <v>867</v>
      </c>
      <c r="S318" s="97" t="s">
        <v>642</v>
      </c>
      <c r="T318" s="97" t="s">
        <v>600</v>
      </c>
      <c r="U318" s="97" t="s">
        <v>790</v>
      </c>
      <c r="V318" s="97" t="s">
        <v>786</v>
      </c>
      <c r="W318" s="97" t="s">
        <v>511</v>
      </c>
      <c r="X318" s="97" t="s">
        <v>790</v>
      </c>
      <c r="Y318" s="97" t="s">
        <v>644</v>
      </c>
      <c r="Z318" s="97" t="s">
        <v>785</v>
      </c>
      <c r="AA318" s="97" t="s">
        <v>512</v>
      </c>
      <c r="AB318" s="97" t="s">
        <v>855</v>
      </c>
      <c r="AC318" s="97" t="s">
        <v>753</v>
      </c>
      <c r="AD318" s="99" t="s">
        <v>921</v>
      </c>
    </row>
    <row r="319" spans="1:30" hidden="1">
      <c r="A319" s="1" t="s">
        <v>104</v>
      </c>
      <c r="B319" s="96" t="s">
        <v>912</v>
      </c>
      <c r="C319" s="96" t="s">
        <v>264</v>
      </c>
      <c r="D319" s="96" t="s">
        <v>690</v>
      </c>
      <c r="E319" s="96" t="s">
        <v>1017</v>
      </c>
      <c r="F319" s="96" t="s">
        <v>951</v>
      </c>
      <c r="G319" s="96" t="s">
        <v>732</v>
      </c>
      <c r="H319" s="96" t="s">
        <v>528</v>
      </c>
      <c r="I319" s="96" t="s">
        <v>859</v>
      </c>
      <c r="J319" s="96" t="s">
        <v>1018</v>
      </c>
      <c r="K319" s="96" t="s">
        <v>508</v>
      </c>
      <c r="L319" s="96" t="s">
        <v>343</v>
      </c>
      <c r="M319" s="96" t="s">
        <v>1019</v>
      </c>
      <c r="N319" s="96" t="s">
        <v>821</v>
      </c>
      <c r="O319" s="96" t="s">
        <v>1020</v>
      </c>
      <c r="P319" s="96" t="s">
        <v>947</v>
      </c>
      <c r="Q319" s="96" t="s">
        <v>1021</v>
      </c>
      <c r="R319" s="96" t="s">
        <v>798</v>
      </c>
      <c r="S319" s="96" t="s">
        <v>813</v>
      </c>
      <c r="T319" s="96" t="s">
        <v>501</v>
      </c>
      <c r="U319" s="96" t="s">
        <v>790</v>
      </c>
      <c r="V319" s="96" t="s">
        <v>936</v>
      </c>
      <c r="W319" s="96" t="s">
        <v>732</v>
      </c>
      <c r="X319" s="96" t="s">
        <v>824</v>
      </c>
      <c r="Y319" s="96" t="s">
        <v>757</v>
      </c>
      <c r="Z319" s="96" t="s">
        <v>816</v>
      </c>
      <c r="AA319" s="96" t="s">
        <v>566</v>
      </c>
      <c r="AB319" s="96" t="s">
        <v>495</v>
      </c>
      <c r="AC319" s="96" t="s">
        <v>759</v>
      </c>
      <c r="AD319" s="98" t="s">
        <v>793</v>
      </c>
    </row>
    <row r="320" spans="1:30" hidden="1">
      <c r="A320" s="2" t="s">
        <v>60</v>
      </c>
      <c r="B320" s="97" t="s">
        <v>912</v>
      </c>
      <c r="C320" s="97" t="s">
        <v>273</v>
      </c>
      <c r="D320" s="97" t="s">
        <v>685</v>
      </c>
      <c r="E320" s="97" t="s">
        <v>840</v>
      </c>
      <c r="F320" s="97" t="s">
        <v>983</v>
      </c>
      <c r="G320" s="97" t="s">
        <v>816</v>
      </c>
      <c r="H320" s="97" t="s">
        <v>1022</v>
      </c>
      <c r="I320" s="97" t="s">
        <v>391</v>
      </c>
      <c r="J320" s="97" t="s">
        <v>1023</v>
      </c>
      <c r="K320" s="97" t="s">
        <v>794</v>
      </c>
      <c r="L320" s="97" t="s">
        <v>346</v>
      </c>
      <c r="M320" s="97" t="s">
        <v>588</v>
      </c>
      <c r="N320" s="97" t="s">
        <v>947</v>
      </c>
      <c r="O320" s="97" t="s">
        <v>688</v>
      </c>
      <c r="P320" s="97" t="s">
        <v>501</v>
      </c>
      <c r="Q320" s="97" t="s">
        <v>968</v>
      </c>
      <c r="R320" s="97" t="s">
        <v>604</v>
      </c>
      <c r="S320" s="97" t="s">
        <v>835</v>
      </c>
      <c r="T320" s="97" t="s">
        <v>254</v>
      </c>
      <c r="U320" s="97" t="s">
        <v>79</v>
      </c>
      <c r="V320" s="97" t="s">
        <v>921</v>
      </c>
      <c r="W320" s="97" t="s">
        <v>936</v>
      </c>
      <c r="X320" s="97" t="s">
        <v>1024</v>
      </c>
      <c r="Y320" s="97" t="s">
        <v>981</v>
      </c>
      <c r="Z320" s="97" t="s">
        <v>794</v>
      </c>
      <c r="AA320" s="97" t="s">
        <v>947</v>
      </c>
      <c r="AB320" s="97" t="s">
        <v>548</v>
      </c>
      <c r="AC320" s="97" t="s">
        <v>580</v>
      </c>
      <c r="AD320" s="99" t="s">
        <v>851</v>
      </c>
    </row>
    <row r="321" spans="1:30" hidden="1">
      <c r="A321" s="1" t="s">
        <v>85</v>
      </c>
      <c r="B321" s="96" t="s">
        <v>912</v>
      </c>
      <c r="C321" s="96" t="s">
        <v>273</v>
      </c>
      <c r="D321" s="96" t="s">
        <v>713</v>
      </c>
      <c r="E321" s="96" t="s">
        <v>1025</v>
      </c>
      <c r="F321" s="96" t="s">
        <v>853</v>
      </c>
      <c r="G321" s="96" t="s">
        <v>849</v>
      </c>
      <c r="H321" s="96" t="s">
        <v>977</v>
      </c>
      <c r="I321" s="96" t="s">
        <v>755</v>
      </c>
      <c r="J321" s="96" t="s">
        <v>1026</v>
      </c>
      <c r="K321" s="96" t="s">
        <v>790</v>
      </c>
      <c r="L321" s="96" t="s">
        <v>301</v>
      </c>
      <c r="M321" s="96" t="s">
        <v>371</v>
      </c>
      <c r="N321" s="96" t="s">
        <v>859</v>
      </c>
      <c r="O321" s="96" t="s">
        <v>1027</v>
      </c>
      <c r="P321" s="96" t="s">
        <v>621</v>
      </c>
      <c r="Q321" s="96" t="s">
        <v>1028</v>
      </c>
      <c r="R321" s="96" t="s">
        <v>767</v>
      </c>
      <c r="S321" s="96" t="s">
        <v>457</v>
      </c>
      <c r="T321" s="96" t="s">
        <v>703</v>
      </c>
      <c r="U321" s="96" t="s">
        <v>782</v>
      </c>
      <c r="V321" s="96" t="s">
        <v>659</v>
      </c>
      <c r="W321" s="96" t="s">
        <v>481</v>
      </c>
      <c r="X321" s="96" t="s">
        <v>800</v>
      </c>
      <c r="Y321" s="96" t="s">
        <v>225</v>
      </c>
      <c r="Z321" s="96" t="s">
        <v>483</v>
      </c>
      <c r="AA321" s="96" t="s">
        <v>803</v>
      </c>
      <c r="AB321" s="96" t="s">
        <v>774</v>
      </c>
      <c r="AC321" s="96" t="s">
        <v>932</v>
      </c>
      <c r="AD321" s="98" t="s">
        <v>799</v>
      </c>
    </row>
    <row r="322" spans="1:30" hidden="1">
      <c r="A322" s="2" t="s">
        <v>104</v>
      </c>
      <c r="B322" s="97" t="s">
        <v>912</v>
      </c>
      <c r="C322" s="97" t="s">
        <v>273</v>
      </c>
      <c r="D322" s="97" t="s">
        <v>681</v>
      </c>
      <c r="E322" s="97" t="s">
        <v>1000</v>
      </c>
      <c r="F322" s="97" t="s">
        <v>1029</v>
      </c>
      <c r="G322" s="97" t="s">
        <v>865</v>
      </c>
      <c r="H322" s="97" t="s">
        <v>1030</v>
      </c>
      <c r="I322" s="97" t="s">
        <v>734</v>
      </c>
      <c r="J322" s="97" t="s">
        <v>927</v>
      </c>
      <c r="K322" s="97" t="s">
        <v>772</v>
      </c>
      <c r="L322" s="97" t="s">
        <v>317</v>
      </c>
      <c r="M322" s="97" t="s">
        <v>850</v>
      </c>
      <c r="N322" s="97" t="s">
        <v>790</v>
      </c>
      <c r="O322" s="97" t="s">
        <v>983</v>
      </c>
      <c r="P322" s="97" t="s">
        <v>371</v>
      </c>
      <c r="Q322" s="97" t="s">
        <v>809</v>
      </c>
      <c r="R322" s="97" t="s">
        <v>491</v>
      </c>
      <c r="S322" s="97" t="s">
        <v>808</v>
      </c>
      <c r="T322" s="97" t="s">
        <v>851</v>
      </c>
      <c r="U322" s="97" t="s">
        <v>782</v>
      </c>
      <c r="V322" s="97" t="s">
        <v>789</v>
      </c>
      <c r="W322" s="97" t="s">
        <v>795</v>
      </c>
      <c r="X322" s="97" t="s">
        <v>974</v>
      </c>
      <c r="Y322" s="97" t="s">
        <v>833</v>
      </c>
      <c r="Z322" s="97" t="s">
        <v>803</v>
      </c>
      <c r="AA322" s="97" t="s">
        <v>772</v>
      </c>
      <c r="AB322" s="97" t="s">
        <v>712</v>
      </c>
      <c r="AC322" s="97" t="s">
        <v>890</v>
      </c>
      <c r="AD322" s="99" t="s">
        <v>787</v>
      </c>
    </row>
    <row r="323" spans="1:30" hidden="1">
      <c r="A323" s="1" t="s">
        <v>60</v>
      </c>
      <c r="B323" s="96" t="s">
        <v>1031</v>
      </c>
      <c r="C323" s="96" t="s">
        <v>62</v>
      </c>
      <c r="D323" s="96" t="s">
        <v>678</v>
      </c>
      <c r="E323" s="96" t="s">
        <v>1032</v>
      </c>
      <c r="F323" s="96" t="s">
        <v>1033</v>
      </c>
      <c r="G323" s="96" t="s">
        <v>961</v>
      </c>
      <c r="H323" s="96" t="s">
        <v>1034</v>
      </c>
      <c r="I323" s="96" t="s">
        <v>644</v>
      </c>
      <c r="J323" s="96" t="s">
        <v>743</v>
      </c>
      <c r="K323" s="96" t="s">
        <v>768</v>
      </c>
      <c r="L323" s="96" t="s">
        <v>316</v>
      </c>
      <c r="M323" s="96" t="s">
        <v>852</v>
      </c>
      <c r="N323" s="96" t="s">
        <v>792</v>
      </c>
      <c r="O323" s="96" t="s">
        <v>1014</v>
      </c>
      <c r="P323" s="96" t="s">
        <v>789</v>
      </c>
      <c r="Q323" s="96" t="s">
        <v>1035</v>
      </c>
      <c r="R323" s="96" t="s">
        <v>710</v>
      </c>
      <c r="S323" s="96" t="s">
        <v>818</v>
      </c>
      <c r="T323" s="96" t="s">
        <v>1036</v>
      </c>
      <c r="U323" s="96" t="s">
        <v>79</v>
      </c>
      <c r="V323" s="96" t="s">
        <v>501</v>
      </c>
      <c r="W323" s="96" t="s">
        <v>240</v>
      </c>
      <c r="X323" s="96" t="s">
        <v>1009</v>
      </c>
      <c r="Y323" s="96" t="s">
        <v>512</v>
      </c>
      <c r="Z323" s="96" t="s">
        <v>240</v>
      </c>
      <c r="AA323" s="96" t="s">
        <v>824</v>
      </c>
      <c r="AB323" s="96" t="s">
        <v>722</v>
      </c>
      <c r="AC323" s="96" t="s">
        <v>1037</v>
      </c>
      <c r="AD323" s="98" t="s">
        <v>929</v>
      </c>
    </row>
    <row r="324" spans="1:30" hidden="1">
      <c r="A324" s="2" t="s">
        <v>85</v>
      </c>
      <c r="B324" s="97" t="s">
        <v>1031</v>
      </c>
      <c r="C324" s="97" t="s">
        <v>62</v>
      </c>
      <c r="D324" s="97" t="s">
        <v>668</v>
      </c>
      <c r="E324" s="97" t="s">
        <v>997</v>
      </c>
      <c r="F324" s="97" t="s">
        <v>796</v>
      </c>
      <c r="G324" s="97" t="s">
        <v>507</v>
      </c>
      <c r="H324" s="97" t="s">
        <v>860</v>
      </c>
      <c r="I324" s="97" t="s">
        <v>859</v>
      </c>
      <c r="J324" s="97" t="s">
        <v>1038</v>
      </c>
      <c r="K324" s="97" t="s">
        <v>536</v>
      </c>
      <c r="L324" s="97" t="s">
        <v>376</v>
      </c>
      <c r="M324" s="97" t="s">
        <v>792</v>
      </c>
      <c r="N324" s="97" t="s">
        <v>704</v>
      </c>
      <c r="O324" s="97" t="s">
        <v>1039</v>
      </c>
      <c r="P324" s="97" t="s">
        <v>563</v>
      </c>
      <c r="Q324" s="97" t="s">
        <v>1040</v>
      </c>
      <c r="R324" s="97" t="s">
        <v>779</v>
      </c>
      <c r="S324" s="97" t="s">
        <v>781</v>
      </c>
      <c r="T324" s="97" t="s">
        <v>495</v>
      </c>
      <c r="U324" s="97" t="s">
        <v>794</v>
      </c>
      <c r="V324" s="97" t="s">
        <v>786</v>
      </c>
      <c r="W324" s="97" t="s">
        <v>388</v>
      </c>
      <c r="X324" s="97" t="s">
        <v>906</v>
      </c>
      <c r="Y324" s="97" t="s">
        <v>801</v>
      </c>
      <c r="Z324" s="97" t="s">
        <v>520</v>
      </c>
      <c r="AA324" s="97" t="s">
        <v>720</v>
      </c>
      <c r="AB324" s="97" t="s">
        <v>548</v>
      </c>
      <c r="AC324" s="97" t="s">
        <v>841</v>
      </c>
      <c r="AD324" s="99" t="s">
        <v>829</v>
      </c>
    </row>
    <row r="325" spans="1:30" hidden="1">
      <c r="A325" s="1" t="s">
        <v>104</v>
      </c>
      <c r="B325" s="96" t="s">
        <v>1031</v>
      </c>
      <c r="C325" s="96" t="s">
        <v>62</v>
      </c>
      <c r="D325" s="96" t="s">
        <v>471</v>
      </c>
      <c r="E325" s="96" t="s">
        <v>1041</v>
      </c>
      <c r="F325" s="96" t="s">
        <v>812</v>
      </c>
      <c r="G325" s="96" t="s">
        <v>961</v>
      </c>
      <c r="H325" s="96" t="s">
        <v>1042</v>
      </c>
      <c r="I325" s="96" t="s">
        <v>815</v>
      </c>
      <c r="J325" s="96" t="s">
        <v>234</v>
      </c>
      <c r="K325" s="96" t="s">
        <v>936</v>
      </c>
      <c r="L325" s="96" t="s">
        <v>330</v>
      </c>
      <c r="M325" s="96" t="s">
        <v>645</v>
      </c>
      <c r="N325" s="96" t="s">
        <v>566</v>
      </c>
      <c r="O325" s="96" t="s">
        <v>1043</v>
      </c>
      <c r="P325" s="96" t="s">
        <v>929</v>
      </c>
      <c r="Q325" s="96" t="s">
        <v>935</v>
      </c>
      <c r="R325" s="96" t="s">
        <v>824</v>
      </c>
      <c r="S325" s="96" t="s">
        <v>703</v>
      </c>
      <c r="T325" s="96" t="s">
        <v>491</v>
      </c>
      <c r="U325" s="96" t="s">
        <v>794</v>
      </c>
      <c r="V325" s="96" t="s">
        <v>790</v>
      </c>
      <c r="W325" s="96" t="s">
        <v>361</v>
      </c>
      <c r="X325" s="96" t="s">
        <v>942</v>
      </c>
      <c r="Y325" s="96" t="s">
        <v>859</v>
      </c>
      <c r="Z325" s="96" t="s">
        <v>559</v>
      </c>
      <c r="AA325" s="96" t="s">
        <v>779</v>
      </c>
      <c r="AB325" s="96" t="s">
        <v>775</v>
      </c>
      <c r="AC325" s="96" t="s">
        <v>570</v>
      </c>
      <c r="AD325" s="98" t="s">
        <v>805</v>
      </c>
    </row>
    <row r="326" spans="1:30" hidden="1">
      <c r="A326" s="2" t="s">
        <v>60</v>
      </c>
      <c r="B326" s="97" t="s">
        <v>1031</v>
      </c>
      <c r="C326" s="97" t="s">
        <v>116</v>
      </c>
      <c r="D326" s="97" t="s">
        <v>762</v>
      </c>
      <c r="E326" s="97" t="s">
        <v>1044</v>
      </c>
      <c r="F326" s="97" t="s">
        <v>1020</v>
      </c>
      <c r="G326" s="97" t="s">
        <v>703</v>
      </c>
      <c r="H326" s="97" t="s">
        <v>1034</v>
      </c>
      <c r="I326" s="97" t="s">
        <v>584</v>
      </c>
      <c r="J326" s="97" t="s">
        <v>511</v>
      </c>
      <c r="K326" s="97" t="s">
        <v>936</v>
      </c>
      <c r="L326" s="97" t="s">
        <v>245</v>
      </c>
      <c r="M326" s="97" t="s">
        <v>1013</v>
      </c>
      <c r="N326" s="97" t="s">
        <v>850</v>
      </c>
      <c r="O326" s="97" t="s">
        <v>1045</v>
      </c>
      <c r="P326" s="97" t="s">
        <v>936</v>
      </c>
      <c r="Q326" s="97" t="s">
        <v>836</v>
      </c>
      <c r="R326" s="97" t="s">
        <v>987</v>
      </c>
      <c r="S326" s="97" t="s">
        <v>860</v>
      </c>
      <c r="T326" s="97" t="s">
        <v>595</v>
      </c>
      <c r="U326" s="97" t="s">
        <v>79</v>
      </c>
      <c r="V326" s="97" t="s">
        <v>556</v>
      </c>
      <c r="W326" s="97" t="s">
        <v>805</v>
      </c>
      <c r="X326" s="97" t="s">
        <v>908</v>
      </c>
      <c r="Y326" s="97" t="s">
        <v>559</v>
      </c>
      <c r="Z326" s="97" t="s">
        <v>480</v>
      </c>
      <c r="AA326" s="97" t="s">
        <v>563</v>
      </c>
      <c r="AB326" s="97" t="s">
        <v>794</v>
      </c>
      <c r="AC326" s="97" t="s">
        <v>835</v>
      </c>
      <c r="AD326" s="99" t="s">
        <v>793</v>
      </c>
    </row>
    <row r="327" spans="1:30" hidden="1">
      <c r="A327" s="1" t="s">
        <v>85</v>
      </c>
      <c r="B327" s="96" t="s">
        <v>1031</v>
      </c>
      <c r="C327" s="96" t="s">
        <v>116</v>
      </c>
      <c r="D327" s="96" t="s">
        <v>590</v>
      </c>
      <c r="E327" s="96" t="s">
        <v>1046</v>
      </c>
      <c r="F327" s="96" t="s">
        <v>553</v>
      </c>
      <c r="G327" s="96" t="s">
        <v>803</v>
      </c>
      <c r="H327" s="96" t="s">
        <v>532</v>
      </c>
      <c r="I327" s="96" t="s">
        <v>739</v>
      </c>
      <c r="J327" s="96" t="s">
        <v>944</v>
      </c>
      <c r="K327" s="96" t="s">
        <v>722</v>
      </c>
      <c r="L327" s="96" t="s">
        <v>346</v>
      </c>
      <c r="M327" s="96" t="s">
        <v>621</v>
      </c>
      <c r="N327" s="96" t="s">
        <v>785</v>
      </c>
      <c r="O327" s="96" t="s">
        <v>853</v>
      </c>
      <c r="P327" s="96" t="s">
        <v>636</v>
      </c>
      <c r="Q327" s="96" t="s">
        <v>990</v>
      </c>
      <c r="R327" s="96" t="s">
        <v>805</v>
      </c>
      <c r="S327" s="96" t="s">
        <v>737</v>
      </c>
      <c r="T327" s="96" t="s">
        <v>782</v>
      </c>
      <c r="U327" s="96" t="s">
        <v>480</v>
      </c>
      <c r="V327" s="96" t="s">
        <v>775</v>
      </c>
      <c r="W327" s="96" t="s">
        <v>813</v>
      </c>
      <c r="X327" s="96" t="s">
        <v>798</v>
      </c>
      <c r="Y327" s="96" t="s">
        <v>843</v>
      </c>
      <c r="Z327" s="96" t="s">
        <v>663</v>
      </c>
      <c r="AA327" s="96" t="s">
        <v>890</v>
      </c>
      <c r="AB327" s="96" t="s">
        <v>790</v>
      </c>
      <c r="AC327" s="96" t="s">
        <v>911</v>
      </c>
      <c r="AD327" s="98" t="s">
        <v>480</v>
      </c>
    </row>
    <row r="328" spans="1:30" hidden="1">
      <c r="A328" s="2" t="s">
        <v>104</v>
      </c>
      <c r="B328" s="97" t="s">
        <v>1031</v>
      </c>
      <c r="C328" s="97" t="s">
        <v>116</v>
      </c>
      <c r="D328" s="97" t="s">
        <v>496</v>
      </c>
      <c r="E328" s="97" t="s">
        <v>877</v>
      </c>
      <c r="F328" s="97" t="s">
        <v>1014</v>
      </c>
      <c r="G328" s="97" t="s">
        <v>703</v>
      </c>
      <c r="H328" s="97" t="s">
        <v>1047</v>
      </c>
      <c r="I328" s="97" t="s">
        <v>815</v>
      </c>
      <c r="J328" s="97" t="s">
        <v>947</v>
      </c>
      <c r="K328" s="97" t="s">
        <v>821</v>
      </c>
      <c r="L328" s="97" t="s">
        <v>244</v>
      </c>
      <c r="M328" s="97" t="s">
        <v>234</v>
      </c>
      <c r="N328" s="97" t="s">
        <v>779</v>
      </c>
      <c r="O328" s="97" t="s">
        <v>1033</v>
      </c>
      <c r="P328" s="97" t="s">
        <v>787</v>
      </c>
      <c r="Q328" s="97" t="s">
        <v>266</v>
      </c>
      <c r="R328" s="97" t="s">
        <v>839</v>
      </c>
      <c r="S328" s="97" t="s">
        <v>774</v>
      </c>
      <c r="T328" s="97" t="s">
        <v>1019</v>
      </c>
      <c r="U328" s="97" t="s">
        <v>480</v>
      </c>
      <c r="V328" s="97" t="s">
        <v>805</v>
      </c>
      <c r="W328" s="97" t="s">
        <v>855</v>
      </c>
      <c r="X328" s="97" t="s">
        <v>621</v>
      </c>
      <c r="Y328" s="97" t="s">
        <v>620</v>
      </c>
      <c r="Z328" s="97" t="s">
        <v>382</v>
      </c>
      <c r="AA328" s="97" t="s">
        <v>492</v>
      </c>
      <c r="AB328" s="97" t="s">
        <v>772</v>
      </c>
      <c r="AC328" s="97" t="s">
        <v>624</v>
      </c>
      <c r="AD328" s="99" t="s">
        <v>906</v>
      </c>
    </row>
    <row r="329" spans="1:30" hidden="1">
      <c r="A329" s="1" t="s">
        <v>60</v>
      </c>
      <c r="B329" s="96" t="s">
        <v>1031</v>
      </c>
      <c r="C329" s="96" t="s">
        <v>138</v>
      </c>
      <c r="D329" s="96" t="s">
        <v>770</v>
      </c>
      <c r="E329" s="96" t="s">
        <v>1048</v>
      </c>
      <c r="F329" s="96" t="s">
        <v>654</v>
      </c>
      <c r="G329" s="96" t="s">
        <v>890</v>
      </c>
      <c r="H329" s="96" t="s">
        <v>1049</v>
      </c>
      <c r="I329" s="96" t="s">
        <v>760</v>
      </c>
      <c r="J329" s="96" t="s">
        <v>777</v>
      </c>
      <c r="K329" s="96" t="s">
        <v>790</v>
      </c>
      <c r="L329" s="96" t="s">
        <v>245</v>
      </c>
      <c r="M329" s="96" t="s">
        <v>957</v>
      </c>
      <c r="N329" s="96" t="s">
        <v>254</v>
      </c>
      <c r="O329" s="96" t="s">
        <v>616</v>
      </c>
      <c r="P329" s="96" t="s">
        <v>1037</v>
      </c>
      <c r="Q329" s="96" t="s">
        <v>1050</v>
      </c>
      <c r="R329" s="96" t="s">
        <v>1013</v>
      </c>
      <c r="S329" s="96" t="s">
        <v>710</v>
      </c>
      <c r="T329" s="96" t="s">
        <v>688</v>
      </c>
      <c r="U329" s="96" t="s">
        <v>79</v>
      </c>
      <c r="V329" s="96" t="s">
        <v>945</v>
      </c>
      <c r="W329" s="96" t="s">
        <v>811</v>
      </c>
      <c r="X329" s="96" t="s">
        <v>1051</v>
      </c>
      <c r="Y329" s="96" t="s">
        <v>890</v>
      </c>
      <c r="Z329" s="96" t="s">
        <v>1037</v>
      </c>
      <c r="AA329" s="96" t="s">
        <v>974</v>
      </c>
      <c r="AB329" s="96" t="s">
        <v>556</v>
      </c>
      <c r="AC329" s="96" t="s">
        <v>980</v>
      </c>
      <c r="AD329" s="98" t="s">
        <v>656</v>
      </c>
    </row>
    <row r="330" spans="1:30" hidden="1">
      <c r="A330" s="2" t="s">
        <v>85</v>
      </c>
      <c r="B330" s="97" t="s">
        <v>1031</v>
      </c>
      <c r="C330" s="97" t="s">
        <v>138</v>
      </c>
      <c r="D330" s="97" t="s">
        <v>815</v>
      </c>
      <c r="E330" s="97" t="s">
        <v>1052</v>
      </c>
      <c r="F330" s="97" t="s">
        <v>999</v>
      </c>
      <c r="G330" s="97" t="s">
        <v>712</v>
      </c>
      <c r="H330" s="97" t="s">
        <v>853</v>
      </c>
      <c r="I330" s="97" t="s">
        <v>387</v>
      </c>
      <c r="J330" s="97" t="s">
        <v>611</v>
      </c>
      <c r="K330" s="97" t="s">
        <v>782</v>
      </c>
      <c r="L330" s="97" t="s">
        <v>325</v>
      </c>
      <c r="M330" s="97" t="s">
        <v>1009</v>
      </c>
      <c r="N330" s="97" t="s">
        <v>707</v>
      </c>
      <c r="O330" s="97" t="s">
        <v>1053</v>
      </c>
      <c r="P330" s="97" t="s">
        <v>532</v>
      </c>
      <c r="Q330" s="97" t="s">
        <v>933</v>
      </c>
      <c r="R330" s="97" t="s">
        <v>819</v>
      </c>
      <c r="S330" s="97" t="s">
        <v>771</v>
      </c>
      <c r="T330" s="97" t="s">
        <v>240</v>
      </c>
      <c r="U330" s="97" t="s">
        <v>508</v>
      </c>
      <c r="V330" s="97" t="s">
        <v>794</v>
      </c>
      <c r="W330" s="97" t="s">
        <v>841</v>
      </c>
      <c r="X330" s="97" t="s">
        <v>371</v>
      </c>
      <c r="Y330" s="97" t="s">
        <v>499</v>
      </c>
      <c r="Z330" s="97" t="s">
        <v>512</v>
      </c>
      <c r="AA330" s="97" t="s">
        <v>570</v>
      </c>
      <c r="AB330" s="97" t="s">
        <v>848</v>
      </c>
      <c r="AC330" s="97" t="s">
        <v>803</v>
      </c>
      <c r="AD330" s="99" t="s">
        <v>811</v>
      </c>
    </row>
    <row r="331" spans="1:30" hidden="1">
      <c r="A331" s="1" t="s">
        <v>104</v>
      </c>
      <c r="B331" s="96" t="s">
        <v>1031</v>
      </c>
      <c r="C331" s="96" t="s">
        <v>138</v>
      </c>
      <c r="D331" s="96" t="s">
        <v>747</v>
      </c>
      <c r="E331" s="96" t="s">
        <v>1054</v>
      </c>
      <c r="F331" s="96" t="s">
        <v>827</v>
      </c>
      <c r="G331" s="96" t="s">
        <v>495</v>
      </c>
      <c r="H331" s="96" t="s">
        <v>1055</v>
      </c>
      <c r="I331" s="96" t="s">
        <v>483</v>
      </c>
      <c r="J331" s="96" t="s">
        <v>964</v>
      </c>
      <c r="K331" s="96" t="s">
        <v>936</v>
      </c>
      <c r="L331" s="96" t="s">
        <v>295</v>
      </c>
      <c r="M331" s="96" t="s">
        <v>616</v>
      </c>
      <c r="N331" s="96" t="s">
        <v>508</v>
      </c>
      <c r="O331" s="96" t="s">
        <v>959</v>
      </c>
      <c r="P331" s="96" t="s">
        <v>996</v>
      </c>
      <c r="Q331" s="96" t="s">
        <v>880</v>
      </c>
      <c r="R331" s="96" t="s">
        <v>645</v>
      </c>
      <c r="S331" s="96" t="s">
        <v>516</v>
      </c>
      <c r="T331" s="96" t="s">
        <v>954</v>
      </c>
      <c r="U331" s="96" t="s">
        <v>508</v>
      </c>
      <c r="V331" s="96" t="s">
        <v>798</v>
      </c>
      <c r="W331" s="96" t="s">
        <v>548</v>
      </c>
      <c r="X331" s="96" t="s">
        <v>951</v>
      </c>
      <c r="Y331" s="96" t="s">
        <v>750</v>
      </c>
      <c r="Z331" s="96" t="s">
        <v>767</v>
      </c>
      <c r="AA331" s="96" t="s">
        <v>580</v>
      </c>
      <c r="AB331" s="96" t="s">
        <v>798</v>
      </c>
      <c r="AC331" s="96" t="s">
        <v>516</v>
      </c>
      <c r="AD331" s="98" t="s">
        <v>999</v>
      </c>
    </row>
    <row r="332" spans="1:30" hidden="1">
      <c r="A332" s="2" t="s">
        <v>60</v>
      </c>
      <c r="B332" s="97" t="s">
        <v>1031</v>
      </c>
      <c r="C332" s="97" t="s">
        <v>154</v>
      </c>
      <c r="D332" s="97" t="s">
        <v>225</v>
      </c>
      <c r="E332" s="97" t="s">
        <v>1056</v>
      </c>
      <c r="F332" s="97" t="s">
        <v>794</v>
      </c>
      <c r="G332" s="97" t="s">
        <v>536</v>
      </c>
      <c r="H332" s="97" t="s">
        <v>986</v>
      </c>
      <c r="I332" s="97" t="s">
        <v>947</v>
      </c>
      <c r="J332" s="97" t="s">
        <v>476</v>
      </c>
      <c r="K332" s="97" t="s">
        <v>800</v>
      </c>
      <c r="L332" s="97" t="s">
        <v>321</v>
      </c>
      <c r="M332" s="97" t="s">
        <v>870</v>
      </c>
      <c r="N332" s="97" t="s">
        <v>353</v>
      </c>
      <c r="O332" s="97" t="s">
        <v>1057</v>
      </c>
      <c r="P332" s="97" t="s">
        <v>379</v>
      </c>
      <c r="Q332" s="97" t="s">
        <v>266</v>
      </c>
      <c r="R332" s="97" t="s">
        <v>1058</v>
      </c>
      <c r="S332" s="97" t="s">
        <v>688</v>
      </c>
      <c r="T332" s="97" t="s">
        <v>1059</v>
      </c>
      <c r="U332" s="97" t="s">
        <v>79</v>
      </c>
      <c r="V332" s="97" t="s">
        <v>852</v>
      </c>
      <c r="W332" s="97" t="s">
        <v>999</v>
      </c>
      <c r="X332" s="97" t="s">
        <v>220</v>
      </c>
      <c r="Y332" s="97" t="s">
        <v>787</v>
      </c>
      <c r="Z332" s="97" t="s">
        <v>798</v>
      </c>
      <c r="AA332" s="97" t="s">
        <v>975</v>
      </c>
      <c r="AB332" s="97" t="s">
        <v>1001</v>
      </c>
      <c r="AC332" s="97" t="s">
        <v>636</v>
      </c>
      <c r="AD332" s="99" t="s">
        <v>839</v>
      </c>
    </row>
    <row r="333" spans="1:30" hidden="1">
      <c r="A333" s="1" t="s">
        <v>85</v>
      </c>
      <c r="B333" s="96" t="s">
        <v>1031</v>
      </c>
      <c r="C333" s="96" t="s">
        <v>154</v>
      </c>
      <c r="D333" s="96" t="s">
        <v>820</v>
      </c>
      <c r="E333" s="96" t="s">
        <v>1052</v>
      </c>
      <c r="F333" s="96" t="s">
        <v>516</v>
      </c>
      <c r="G333" s="96" t="s">
        <v>790</v>
      </c>
      <c r="H333" s="96" t="s">
        <v>1060</v>
      </c>
      <c r="I333" s="96" t="s">
        <v>1005</v>
      </c>
      <c r="J333" s="96" t="s">
        <v>1035</v>
      </c>
      <c r="K333" s="96" t="s">
        <v>768</v>
      </c>
      <c r="L333" s="96" t="s">
        <v>279</v>
      </c>
      <c r="M333" s="96" t="s">
        <v>1033</v>
      </c>
      <c r="N333" s="96" t="s">
        <v>745</v>
      </c>
      <c r="O333" s="96" t="s">
        <v>989</v>
      </c>
      <c r="P333" s="96" t="s">
        <v>1061</v>
      </c>
      <c r="Q333" s="96" t="s">
        <v>1062</v>
      </c>
      <c r="R333" s="96" t="s">
        <v>996</v>
      </c>
      <c r="S333" s="96" t="s">
        <v>698</v>
      </c>
      <c r="T333" s="96" t="s">
        <v>814</v>
      </c>
      <c r="U333" s="96" t="s">
        <v>851</v>
      </c>
      <c r="V333" s="96" t="s">
        <v>850</v>
      </c>
      <c r="W333" s="96" t="s">
        <v>816</v>
      </c>
      <c r="X333" s="96" t="s">
        <v>1001</v>
      </c>
      <c r="Y333" s="96" t="s">
        <v>732</v>
      </c>
      <c r="Z333" s="96" t="s">
        <v>495</v>
      </c>
      <c r="AA333" s="96" t="s">
        <v>768</v>
      </c>
      <c r="AB333" s="96" t="s">
        <v>996</v>
      </c>
      <c r="AC333" s="96" t="s">
        <v>985</v>
      </c>
      <c r="AD333" s="98" t="s">
        <v>591</v>
      </c>
    </row>
    <row r="334" spans="1:30" hidden="1">
      <c r="A334" s="2" t="s">
        <v>104</v>
      </c>
      <c r="B334" s="97" t="s">
        <v>1031</v>
      </c>
      <c r="C334" s="97" t="s">
        <v>154</v>
      </c>
      <c r="D334" s="97" t="s">
        <v>630</v>
      </c>
      <c r="E334" s="97" t="s">
        <v>1063</v>
      </c>
      <c r="F334" s="97" t="s">
        <v>794</v>
      </c>
      <c r="G334" s="97" t="s">
        <v>936</v>
      </c>
      <c r="H334" s="97" t="s">
        <v>1064</v>
      </c>
      <c r="I334" s="97" t="s">
        <v>1065</v>
      </c>
      <c r="J334" s="97" t="s">
        <v>787</v>
      </c>
      <c r="K334" s="97" t="s">
        <v>779</v>
      </c>
      <c r="L334" s="97" t="s">
        <v>294</v>
      </c>
      <c r="M334" s="97" t="s">
        <v>1066</v>
      </c>
      <c r="N334" s="97" t="s">
        <v>787</v>
      </c>
      <c r="O334" s="97" t="s">
        <v>862</v>
      </c>
      <c r="P334" s="97" t="s">
        <v>839</v>
      </c>
      <c r="Q334" s="97" t="s">
        <v>1067</v>
      </c>
      <c r="R334" s="97" t="s">
        <v>994</v>
      </c>
      <c r="S334" s="97" t="s">
        <v>811</v>
      </c>
      <c r="T334" s="97" t="s">
        <v>992</v>
      </c>
      <c r="U334" s="97" t="s">
        <v>851</v>
      </c>
      <c r="V334" s="97" t="s">
        <v>621</v>
      </c>
      <c r="W334" s="97" t="s">
        <v>768</v>
      </c>
      <c r="X334" s="97" t="s">
        <v>1024</v>
      </c>
      <c r="Y334" s="97" t="s">
        <v>712</v>
      </c>
      <c r="Z334" s="97" t="s">
        <v>772</v>
      </c>
      <c r="AA334" s="97" t="s">
        <v>964</v>
      </c>
      <c r="AB334" s="97" t="s">
        <v>941</v>
      </c>
      <c r="AC334" s="97" t="s">
        <v>848</v>
      </c>
      <c r="AD334" s="99" t="s">
        <v>847</v>
      </c>
    </row>
    <row r="335" spans="1:30" hidden="1">
      <c r="A335" s="1" t="s">
        <v>60</v>
      </c>
      <c r="B335" s="96" t="s">
        <v>1031</v>
      </c>
      <c r="C335" s="96" t="s">
        <v>167</v>
      </c>
      <c r="D335" s="96" t="s">
        <v>630</v>
      </c>
      <c r="E335" s="96" t="s">
        <v>1068</v>
      </c>
      <c r="F335" s="96" t="s">
        <v>759</v>
      </c>
      <c r="G335" s="96" t="s">
        <v>516</v>
      </c>
      <c r="H335" s="96" t="s">
        <v>1069</v>
      </c>
      <c r="I335" s="96" t="s">
        <v>714</v>
      </c>
      <c r="J335" s="96" t="s">
        <v>507</v>
      </c>
      <c r="K335" s="96" t="s">
        <v>829</v>
      </c>
      <c r="L335" s="96" t="s">
        <v>244</v>
      </c>
      <c r="M335" s="96" t="s">
        <v>1070</v>
      </c>
      <c r="N335" s="96" t="s">
        <v>710</v>
      </c>
      <c r="O335" s="96" t="s">
        <v>970</v>
      </c>
      <c r="P335" s="96" t="s">
        <v>839</v>
      </c>
      <c r="Q335" s="96" t="s">
        <v>1021</v>
      </c>
      <c r="R335" s="96" t="s">
        <v>959</v>
      </c>
      <c r="S335" s="96" t="s">
        <v>1071</v>
      </c>
      <c r="T335" s="96" t="s">
        <v>1039</v>
      </c>
      <c r="U335" s="96" t="s">
        <v>79</v>
      </c>
      <c r="V335" s="96" t="s">
        <v>908</v>
      </c>
      <c r="W335" s="96" t="s">
        <v>945</v>
      </c>
      <c r="X335" s="96" t="s">
        <v>1072</v>
      </c>
      <c r="Y335" s="96" t="s">
        <v>819</v>
      </c>
      <c r="Z335" s="96" t="s">
        <v>837</v>
      </c>
      <c r="AA335" s="96" t="s">
        <v>604</v>
      </c>
      <c r="AB335" s="96" t="s">
        <v>491</v>
      </c>
      <c r="AC335" s="96" t="s">
        <v>975</v>
      </c>
      <c r="AD335" s="98" t="s">
        <v>952</v>
      </c>
    </row>
    <row r="336" spans="1:30" hidden="1">
      <c r="A336" s="2" t="s">
        <v>85</v>
      </c>
      <c r="B336" s="97" t="s">
        <v>1031</v>
      </c>
      <c r="C336" s="97" t="s">
        <v>167</v>
      </c>
      <c r="D336" s="97" t="s">
        <v>785</v>
      </c>
      <c r="E336" s="97" t="s">
        <v>1073</v>
      </c>
      <c r="F336" s="97" t="s">
        <v>789</v>
      </c>
      <c r="G336" s="97" t="s">
        <v>492</v>
      </c>
      <c r="H336" s="97" t="s">
        <v>1074</v>
      </c>
      <c r="I336" s="97" t="s">
        <v>1061</v>
      </c>
      <c r="J336" s="97" t="s">
        <v>1075</v>
      </c>
      <c r="K336" s="97" t="s">
        <v>789</v>
      </c>
      <c r="L336" s="97" t="s">
        <v>290</v>
      </c>
      <c r="M336" s="97" t="s">
        <v>1076</v>
      </c>
      <c r="N336" s="97" t="s">
        <v>788</v>
      </c>
      <c r="O336" s="97" t="s">
        <v>1047</v>
      </c>
      <c r="P336" s="97" t="s">
        <v>1058</v>
      </c>
      <c r="Q336" s="97" t="s">
        <v>933</v>
      </c>
      <c r="R336" s="97" t="s">
        <v>648</v>
      </c>
      <c r="S336" s="97" t="s">
        <v>760</v>
      </c>
      <c r="T336" s="97" t="s">
        <v>827</v>
      </c>
      <c r="U336" s="97" t="s">
        <v>577</v>
      </c>
      <c r="V336" s="97" t="s">
        <v>977</v>
      </c>
      <c r="W336" s="97" t="s">
        <v>361</v>
      </c>
      <c r="X336" s="97" t="s">
        <v>847</v>
      </c>
      <c r="Y336" s="97" t="s">
        <v>911</v>
      </c>
      <c r="Z336" s="97" t="s">
        <v>722</v>
      </c>
      <c r="AA336" s="97" t="s">
        <v>799</v>
      </c>
      <c r="AB336" s="97" t="s">
        <v>371</v>
      </c>
      <c r="AC336" s="97" t="s">
        <v>536</v>
      </c>
      <c r="AD336" s="99" t="s">
        <v>839</v>
      </c>
    </row>
    <row r="337" spans="1:30" hidden="1">
      <c r="A337" s="1" t="s">
        <v>104</v>
      </c>
      <c r="B337" s="96" t="s">
        <v>1031</v>
      </c>
      <c r="C337" s="96" t="s">
        <v>167</v>
      </c>
      <c r="D337" s="96" t="s">
        <v>752</v>
      </c>
      <c r="E337" s="96" t="s">
        <v>830</v>
      </c>
      <c r="F337" s="96" t="s">
        <v>774</v>
      </c>
      <c r="G337" s="96" t="s">
        <v>240</v>
      </c>
      <c r="H337" s="96" t="s">
        <v>1077</v>
      </c>
      <c r="I337" s="96" t="s">
        <v>860</v>
      </c>
      <c r="J337" s="96" t="s">
        <v>651</v>
      </c>
      <c r="K337" s="96" t="s">
        <v>779</v>
      </c>
      <c r="L337" s="96" t="s">
        <v>338</v>
      </c>
      <c r="M337" s="96" t="s">
        <v>1047</v>
      </c>
      <c r="N337" s="96" t="s">
        <v>819</v>
      </c>
      <c r="O337" s="96" t="s">
        <v>1078</v>
      </c>
      <c r="P337" s="96" t="s">
        <v>852</v>
      </c>
      <c r="Q337" s="96" t="s">
        <v>1079</v>
      </c>
      <c r="R337" s="96" t="s">
        <v>628</v>
      </c>
      <c r="S337" s="96" t="s">
        <v>996</v>
      </c>
      <c r="T337" s="96" t="s">
        <v>1080</v>
      </c>
      <c r="U337" s="96" t="s">
        <v>577</v>
      </c>
      <c r="V337" s="96" t="s">
        <v>1080</v>
      </c>
      <c r="W337" s="96" t="s">
        <v>799</v>
      </c>
      <c r="X337" s="96" t="s">
        <v>1081</v>
      </c>
      <c r="Y337" s="96" t="s">
        <v>775</v>
      </c>
      <c r="Z337" s="96" t="s">
        <v>800</v>
      </c>
      <c r="AA337" s="96" t="s">
        <v>654</v>
      </c>
      <c r="AB337" s="96" t="s">
        <v>996</v>
      </c>
      <c r="AC337" s="96" t="s">
        <v>577</v>
      </c>
      <c r="AD337" s="98" t="s">
        <v>588</v>
      </c>
    </row>
    <row r="338" spans="1:30" hidden="1">
      <c r="A338" s="2" t="s">
        <v>60</v>
      </c>
      <c r="B338" s="97" t="s">
        <v>1031</v>
      </c>
      <c r="C338" s="97" t="s">
        <v>177</v>
      </c>
      <c r="D338" s="97" t="s">
        <v>740</v>
      </c>
      <c r="E338" s="97" t="s">
        <v>1082</v>
      </c>
      <c r="F338" s="97" t="s">
        <v>1019</v>
      </c>
      <c r="G338" s="97" t="s">
        <v>492</v>
      </c>
      <c r="H338" s="97" t="s">
        <v>1083</v>
      </c>
      <c r="I338" s="97" t="s">
        <v>501</v>
      </c>
      <c r="J338" s="97" t="s">
        <v>835</v>
      </c>
      <c r="K338" s="97" t="s">
        <v>516</v>
      </c>
      <c r="L338" s="97" t="s">
        <v>232</v>
      </c>
      <c r="M338" s="97" t="s">
        <v>884</v>
      </c>
      <c r="N338" s="97" t="s">
        <v>1084</v>
      </c>
      <c r="O338" s="97" t="s">
        <v>366</v>
      </c>
      <c r="P338" s="97" t="s">
        <v>353</v>
      </c>
      <c r="Q338" s="97" t="s">
        <v>1021</v>
      </c>
      <c r="R338" s="97" t="s">
        <v>966</v>
      </c>
      <c r="S338" s="97" t="s">
        <v>957</v>
      </c>
      <c r="T338" s="97" t="s">
        <v>970</v>
      </c>
      <c r="U338" s="97" t="s">
        <v>79</v>
      </c>
      <c r="V338" s="97" t="s">
        <v>1085</v>
      </c>
      <c r="W338" s="97" t="s">
        <v>563</v>
      </c>
      <c r="X338" s="97" t="s">
        <v>1027</v>
      </c>
      <c r="Y338" s="97" t="s">
        <v>480</v>
      </c>
      <c r="Z338" s="97" t="s">
        <v>714</v>
      </c>
      <c r="AA338" s="97" t="s">
        <v>1065</v>
      </c>
      <c r="AB338" s="97" t="s">
        <v>1086</v>
      </c>
      <c r="AC338" s="97" t="s">
        <v>860</v>
      </c>
      <c r="AD338" s="99" t="s">
        <v>631</v>
      </c>
    </row>
    <row r="339" spans="1:30" hidden="1">
      <c r="A339" s="1" t="s">
        <v>85</v>
      </c>
      <c r="B339" s="96" t="s">
        <v>1031</v>
      </c>
      <c r="C339" s="96" t="s">
        <v>177</v>
      </c>
      <c r="D339" s="96" t="s">
        <v>745</v>
      </c>
      <c r="E339" s="96" t="s">
        <v>1087</v>
      </c>
      <c r="F339" s="96" t="s">
        <v>992</v>
      </c>
      <c r="G339" s="96" t="s">
        <v>929</v>
      </c>
      <c r="H339" s="96" t="s">
        <v>887</v>
      </c>
      <c r="I339" s="96" t="s">
        <v>987</v>
      </c>
      <c r="J339" s="96" t="s">
        <v>1088</v>
      </c>
      <c r="K339" s="96" t="s">
        <v>901</v>
      </c>
      <c r="L339" s="96" t="s">
        <v>312</v>
      </c>
      <c r="M339" s="96" t="s">
        <v>247</v>
      </c>
      <c r="N339" s="96" t="s">
        <v>627</v>
      </c>
      <c r="O339" s="96" t="s">
        <v>876</v>
      </c>
      <c r="P339" s="96" t="s">
        <v>959</v>
      </c>
      <c r="Q339" s="96" t="s">
        <v>1089</v>
      </c>
      <c r="R339" s="96" t="s">
        <v>888</v>
      </c>
      <c r="S339" s="96" t="s">
        <v>813</v>
      </c>
      <c r="T339" s="96" t="s">
        <v>842</v>
      </c>
      <c r="U339" s="96" t="s">
        <v>848</v>
      </c>
      <c r="V339" s="96" t="s">
        <v>651</v>
      </c>
      <c r="W339" s="96" t="s">
        <v>382</v>
      </c>
      <c r="X339" s="96" t="s">
        <v>975</v>
      </c>
      <c r="Y339" s="96" t="s">
        <v>804</v>
      </c>
      <c r="Z339" s="96" t="s">
        <v>789</v>
      </c>
      <c r="AA339" s="96" t="s">
        <v>811</v>
      </c>
      <c r="AB339" s="96" t="s">
        <v>591</v>
      </c>
      <c r="AC339" s="96" t="s">
        <v>536</v>
      </c>
      <c r="AD339" s="98" t="s">
        <v>942</v>
      </c>
    </row>
    <row r="340" spans="1:30" hidden="1">
      <c r="A340" s="2" t="s">
        <v>104</v>
      </c>
      <c r="B340" s="97" t="s">
        <v>1031</v>
      </c>
      <c r="C340" s="97" t="s">
        <v>177</v>
      </c>
      <c r="D340" s="97" t="s">
        <v>832</v>
      </c>
      <c r="E340" s="97" t="s">
        <v>1090</v>
      </c>
      <c r="F340" s="97" t="s">
        <v>839</v>
      </c>
      <c r="G340" s="97" t="s">
        <v>501</v>
      </c>
      <c r="H340" s="97" t="s">
        <v>1091</v>
      </c>
      <c r="I340" s="97" t="s">
        <v>947</v>
      </c>
      <c r="J340" s="97" t="s">
        <v>625</v>
      </c>
      <c r="K340" s="97" t="s">
        <v>566</v>
      </c>
      <c r="L340" s="97" t="s">
        <v>304</v>
      </c>
      <c r="M340" s="97" t="s">
        <v>875</v>
      </c>
      <c r="N340" s="97" t="s">
        <v>654</v>
      </c>
      <c r="O340" s="97" t="s">
        <v>869</v>
      </c>
      <c r="P340" s="97" t="s">
        <v>651</v>
      </c>
      <c r="Q340" s="97" t="s">
        <v>1092</v>
      </c>
      <c r="R340" s="97" t="s">
        <v>1059</v>
      </c>
      <c r="S340" s="97" t="s">
        <v>824</v>
      </c>
      <c r="T340" s="97" t="s">
        <v>1051</v>
      </c>
      <c r="U340" s="97" t="s">
        <v>848</v>
      </c>
      <c r="V340" s="97" t="s">
        <v>1051</v>
      </c>
      <c r="W340" s="97" t="s">
        <v>929</v>
      </c>
      <c r="X340" s="97" t="s">
        <v>1013</v>
      </c>
      <c r="Y340" s="97" t="s">
        <v>361</v>
      </c>
      <c r="Z340" s="97" t="s">
        <v>501</v>
      </c>
      <c r="AA340" s="97" t="s">
        <v>1001</v>
      </c>
      <c r="AB340" s="97" t="s">
        <v>842</v>
      </c>
      <c r="AC340" s="97" t="s">
        <v>577</v>
      </c>
      <c r="AD340" s="99" t="s">
        <v>1065</v>
      </c>
    </row>
    <row r="341" spans="1:30" hidden="1">
      <c r="A341" s="1" t="s">
        <v>60</v>
      </c>
      <c r="B341" s="96" t="s">
        <v>1031</v>
      </c>
      <c r="C341" s="96" t="s">
        <v>194</v>
      </c>
      <c r="D341" s="96" t="s">
        <v>511</v>
      </c>
      <c r="E341" s="96" t="s">
        <v>1093</v>
      </c>
      <c r="F341" s="96" t="s">
        <v>234</v>
      </c>
      <c r="G341" s="96" t="s">
        <v>814</v>
      </c>
      <c r="H341" s="96" t="s">
        <v>1025</v>
      </c>
      <c r="I341" s="96" t="s">
        <v>1019</v>
      </c>
      <c r="J341" s="96" t="s">
        <v>379</v>
      </c>
      <c r="K341" s="96" t="s">
        <v>772</v>
      </c>
      <c r="L341" s="96" t="s">
        <v>200</v>
      </c>
      <c r="M341" s="96" t="s">
        <v>919</v>
      </c>
      <c r="N341" s="96" t="s">
        <v>1061</v>
      </c>
      <c r="O341" s="96" t="s">
        <v>271</v>
      </c>
      <c r="P341" s="96" t="s">
        <v>952</v>
      </c>
      <c r="Q341" s="96" t="s">
        <v>1094</v>
      </c>
      <c r="R341" s="96" t="s">
        <v>1095</v>
      </c>
      <c r="S341" s="96" t="s">
        <v>1096</v>
      </c>
      <c r="T341" s="96" t="s">
        <v>844</v>
      </c>
      <c r="U341" s="96" t="s">
        <v>79</v>
      </c>
      <c r="V341" s="96" t="s">
        <v>1097</v>
      </c>
      <c r="W341" s="96" t="s">
        <v>1098</v>
      </c>
      <c r="X341" s="96" t="s">
        <v>812</v>
      </c>
      <c r="Y341" s="96" t="s">
        <v>814</v>
      </c>
      <c r="Z341" s="96" t="s">
        <v>379</v>
      </c>
      <c r="AA341" s="96" t="s">
        <v>1009</v>
      </c>
      <c r="AB341" s="96" t="s">
        <v>947</v>
      </c>
      <c r="AC341" s="96" t="s">
        <v>604</v>
      </c>
      <c r="AD341" s="98" t="s">
        <v>234</v>
      </c>
    </row>
    <row r="342" spans="1:30" hidden="1">
      <c r="A342" s="2" t="s">
        <v>85</v>
      </c>
      <c r="B342" s="97" t="s">
        <v>1031</v>
      </c>
      <c r="C342" s="97" t="s">
        <v>194</v>
      </c>
      <c r="D342" s="97" t="s">
        <v>732</v>
      </c>
      <c r="E342" s="97" t="s">
        <v>1099</v>
      </c>
      <c r="F342" s="97" t="s">
        <v>1003</v>
      </c>
      <c r="G342" s="97" t="s">
        <v>819</v>
      </c>
      <c r="H342" s="97" t="s">
        <v>897</v>
      </c>
      <c r="I342" s="97" t="s">
        <v>610</v>
      </c>
      <c r="J342" s="97" t="s">
        <v>1100</v>
      </c>
      <c r="K342" s="97" t="s">
        <v>768</v>
      </c>
      <c r="L342" s="97" t="s">
        <v>313</v>
      </c>
      <c r="M342" s="97" t="s">
        <v>876</v>
      </c>
      <c r="N342" s="97" t="s">
        <v>816</v>
      </c>
      <c r="O342" s="97" t="s">
        <v>1101</v>
      </c>
      <c r="P342" s="97" t="s">
        <v>1102</v>
      </c>
      <c r="Q342" s="97" t="s">
        <v>1103</v>
      </c>
      <c r="R342" s="97" t="s">
        <v>1036</v>
      </c>
      <c r="S342" s="97" t="s">
        <v>808</v>
      </c>
      <c r="T342" s="97" t="s">
        <v>974</v>
      </c>
      <c r="U342" s="97" t="s">
        <v>827</v>
      </c>
      <c r="V342" s="97" t="s">
        <v>610</v>
      </c>
      <c r="W342" s="97" t="s">
        <v>985</v>
      </c>
      <c r="X342" s="97" t="s">
        <v>588</v>
      </c>
      <c r="Y342" s="97" t="s">
        <v>813</v>
      </c>
      <c r="Z342" s="97" t="s">
        <v>516</v>
      </c>
      <c r="AA342" s="97" t="s">
        <v>949</v>
      </c>
      <c r="AB342" s="97" t="s">
        <v>792</v>
      </c>
      <c r="AC342" s="97" t="s">
        <v>779</v>
      </c>
      <c r="AD342" s="99" t="s">
        <v>1023</v>
      </c>
    </row>
    <row r="343" spans="1:30" hidden="1">
      <c r="A343" s="1" t="s">
        <v>104</v>
      </c>
      <c r="B343" s="96" t="s">
        <v>1031</v>
      </c>
      <c r="C343" s="96" t="s">
        <v>194</v>
      </c>
      <c r="D343" s="96" t="s">
        <v>859</v>
      </c>
      <c r="E343" s="96" t="s">
        <v>1104</v>
      </c>
      <c r="F343" s="96" t="s">
        <v>938</v>
      </c>
      <c r="G343" s="96" t="s">
        <v>1037</v>
      </c>
      <c r="H343" s="96" t="s">
        <v>1022</v>
      </c>
      <c r="I343" s="96" t="s">
        <v>1084</v>
      </c>
      <c r="J343" s="96" t="s">
        <v>979</v>
      </c>
      <c r="K343" s="96" t="s">
        <v>566</v>
      </c>
      <c r="L343" s="96" t="s">
        <v>330</v>
      </c>
      <c r="M343" s="96" t="s">
        <v>1105</v>
      </c>
      <c r="N343" s="96" t="s">
        <v>996</v>
      </c>
      <c r="O343" s="96" t="s">
        <v>715</v>
      </c>
      <c r="P343" s="96" t="s">
        <v>988</v>
      </c>
      <c r="Q343" s="96" t="s">
        <v>1055</v>
      </c>
      <c r="R343" s="96" t="s">
        <v>904</v>
      </c>
      <c r="S343" s="96" t="s">
        <v>1098</v>
      </c>
      <c r="T343" s="96" t="s">
        <v>1043</v>
      </c>
      <c r="U343" s="96" t="s">
        <v>827</v>
      </c>
      <c r="V343" s="96" t="s">
        <v>1097</v>
      </c>
      <c r="W343" s="96" t="s">
        <v>556</v>
      </c>
      <c r="X343" s="96" t="s">
        <v>1106</v>
      </c>
      <c r="Y343" s="96" t="s">
        <v>786</v>
      </c>
      <c r="Z343" s="96" t="s">
        <v>814</v>
      </c>
      <c r="AA343" s="96" t="s">
        <v>942</v>
      </c>
      <c r="AB343" s="96" t="s">
        <v>947</v>
      </c>
      <c r="AC343" s="96" t="s">
        <v>996</v>
      </c>
      <c r="AD343" s="98" t="s">
        <v>899</v>
      </c>
    </row>
    <row r="344" spans="1:30" hidden="1">
      <c r="A344" s="2" t="s">
        <v>60</v>
      </c>
      <c r="B344" s="97" t="s">
        <v>1031</v>
      </c>
      <c r="C344" s="97" t="s">
        <v>213</v>
      </c>
      <c r="D344" s="97" t="s">
        <v>663</v>
      </c>
      <c r="E344" s="97" t="s">
        <v>1107</v>
      </c>
      <c r="F344" s="97" t="s">
        <v>980</v>
      </c>
      <c r="G344" s="97" t="s">
        <v>654</v>
      </c>
      <c r="H344" s="97" t="s">
        <v>1044</v>
      </c>
      <c r="I344" s="97" t="s">
        <v>591</v>
      </c>
      <c r="J344" s="97" t="s">
        <v>1108</v>
      </c>
      <c r="K344" s="97" t="s">
        <v>819</v>
      </c>
      <c r="L344" s="97" t="s">
        <v>255</v>
      </c>
      <c r="M344" s="97" t="s">
        <v>965</v>
      </c>
      <c r="N344" s="97" t="s">
        <v>1081</v>
      </c>
      <c r="O344" s="97" t="s">
        <v>923</v>
      </c>
      <c r="P344" s="97" t="s">
        <v>994</v>
      </c>
      <c r="Q344" s="97" t="s">
        <v>880</v>
      </c>
      <c r="R344" s="97" t="s">
        <v>1109</v>
      </c>
      <c r="S344" s="97" t="s">
        <v>844</v>
      </c>
      <c r="T344" s="97" t="s">
        <v>1110</v>
      </c>
      <c r="U344" s="97" t="s">
        <v>79</v>
      </c>
      <c r="V344" s="97" t="s">
        <v>1111</v>
      </c>
      <c r="W344" s="97" t="s">
        <v>1023</v>
      </c>
      <c r="X344" s="97" t="s">
        <v>1102</v>
      </c>
      <c r="Y344" s="97" t="s">
        <v>1037</v>
      </c>
      <c r="Z344" s="97" t="s">
        <v>818</v>
      </c>
      <c r="AA344" s="97" t="s">
        <v>641</v>
      </c>
      <c r="AB344" s="97" t="s">
        <v>954</v>
      </c>
      <c r="AC344" s="97" t="s">
        <v>1065</v>
      </c>
      <c r="AD344" s="99" t="s">
        <v>908</v>
      </c>
    </row>
    <row r="345" spans="1:30" hidden="1">
      <c r="A345" s="1" t="s">
        <v>85</v>
      </c>
      <c r="B345" s="96" t="s">
        <v>1031</v>
      </c>
      <c r="C345" s="96" t="s">
        <v>213</v>
      </c>
      <c r="D345" s="96" t="s">
        <v>382</v>
      </c>
      <c r="E345" s="96" t="s">
        <v>972</v>
      </c>
      <c r="F345" s="96" t="s">
        <v>974</v>
      </c>
      <c r="G345" s="96" t="s">
        <v>996</v>
      </c>
      <c r="H345" s="96" t="s">
        <v>1078</v>
      </c>
      <c r="I345" s="96" t="s">
        <v>1059</v>
      </c>
      <c r="J345" s="96" t="s">
        <v>1112</v>
      </c>
      <c r="K345" s="96" t="s">
        <v>835</v>
      </c>
      <c r="L345" s="96" t="s">
        <v>297</v>
      </c>
      <c r="M345" s="96" t="s">
        <v>971</v>
      </c>
      <c r="N345" s="96" t="s">
        <v>961</v>
      </c>
      <c r="O345" s="96" t="s">
        <v>884</v>
      </c>
      <c r="P345" s="96" t="s">
        <v>970</v>
      </c>
      <c r="Q345" s="96" t="s">
        <v>1041</v>
      </c>
      <c r="R345" s="96" t="s">
        <v>595</v>
      </c>
      <c r="S345" s="96" t="s">
        <v>849</v>
      </c>
      <c r="T345" s="96" t="s">
        <v>888</v>
      </c>
      <c r="U345" s="96" t="s">
        <v>1001</v>
      </c>
      <c r="V345" s="96" t="s">
        <v>917</v>
      </c>
      <c r="W345" s="96" t="s">
        <v>790</v>
      </c>
      <c r="X345" s="96" t="s">
        <v>1065</v>
      </c>
      <c r="Y345" s="96" t="s">
        <v>356</v>
      </c>
      <c r="Z345" s="96" t="s">
        <v>800</v>
      </c>
      <c r="AA345" s="96" t="s">
        <v>824</v>
      </c>
      <c r="AB345" s="96" t="s">
        <v>942</v>
      </c>
      <c r="AC345" s="96" t="s">
        <v>492</v>
      </c>
      <c r="AD345" s="98" t="s">
        <v>1108</v>
      </c>
    </row>
    <row r="346" spans="1:30" hidden="1">
      <c r="A346" s="2" t="s">
        <v>104</v>
      </c>
      <c r="B346" s="97" t="s">
        <v>1031</v>
      </c>
      <c r="C346" s="97" t="s">
        <v>213</v>
      </c>
      <c r="D346" s="97" t="s">
        <v>748</v>
      </c>
      <c r="E346" s="97" t="s">
        <v>1113</v>
      </c>
      <c r="F346" s="97" t="s">
        <v>591</v>
      </c>
      <c r="G346" s="97" t="s">
        <v>1114</v>
      </c>
      <c r="H346" s="97" t="s">
        <v>809</v>
      </c>
      <c r="I346" s="97" t="s">
        <v>1115</v>
      </c>
      <c r="J346" s="97" t="s">
        <v>857</v>
      </c>
      <c r="K346" s="97" t="s">
        <v>798</v>
      </c>
      <c r="L346" s="97" t="s">
        <v>323</v>
      </c>
      <c r="M346" s="97" t="s">
        <v>1116</v>
      </c>
      <c r="N346" s="97" t="s">
        <v>941</v>
      </c>
      <c r="O346" s="97" t="s">
        <v>876</v>
      </c>
      <c r="P346" s="97" t="s">
        <v>1045</v>
      </c>
      <c r="Q346" s="97" t="s">
        <v>1117</v>
      </c>
      <c r="R346" s="97" t="s">
        <v>610</v>
      </c>
      <c r="S346" s="97" t="s">
        <v>1036</v>
      </c>
      <c r="T346" s="97" t="s">
        <v>1118</v>
      </c>
      <c r="U346" s="97" t="s">
        <v>1001</v>
      </c>
      <c r="V346" s="97" t="s">
        <v>812</v>
      </c>
      <c r="W346" s="97" t="s">
        <v>491</v>
      </c>
      <c r="X346" s="97" t="s">
        <v>1016</v>
      </c>
      <c r="Y346" s="97" t="s">
        <v>769</v>
      </c>
      <c r="Z346" s="97" t="s">
        <v>964</v>
      </c>
      <c r="AA346" s="97" t="s">
        <v>1023</v>
      </c>
      <c r="AB346" s="97" t="s">
        <v>254</v>
      </c>
      <c r="AC346" s="97" t="s">
        <v>949</v>
      </c>
      <c r="AD346" s="99" t="s">
        <v>234</v>
      </c>
    </row>
    <row r="347" spans="1:30" hidden="1">
      <c r="A347" s="1" t="s">
        <v>60</v>
      </c>
      <c r="B347" s="96" t="s">
        <v>1031</v>
      </c>
      <c r="C347" s="96" t="s">
        <v>228</v>
      </c>
      <c r="D347" s="96" t="s">
        <v>691</v>
      </c>
      <c r="E347" s="96" t="s">
        <v>1119</v>
      </c>
      <c r="F347" s="96" t="s">
        <v>1001</v>
      </c>
      <c r="G347" s="96" t="s">
        <v>1086</v>
      </c>
      <c r="H347" s="96" t="s">
        <v>1079</v>
      </c>
      <c r="I347" s="96" t="s">
        <v>789</v>
      </c>
      <c r="J347" s="96" t="s">
        <v>574</v>
      </c>
      <c r="K347" s="96" t="s">
        <v>1001</v>
      </c>
      <c r="L347" s="96" t="s">
        <v>250</v>
      </c>
      <c r="M347" s="96" t="s">
        <v>1120</v>
      </c>
      <c r="N347" s="96" t="s">
        <v>1013</v>
      </c>
      <c r="O347" s="96" t="s">
        <v>897</v>
      </c>
      <c r="P347" s="96" t="s">
        <v>1020</v>
      </c>
      <c r="Q347" s="96" t="s">
        <v>1121</v>
      </c>
      <c r="R347" s="96" t="s">
        <v>1042</v>
      </c>
      <c r="S347" s="96" t="s">
        <v>989</v>
      </c>
      <c r="T347" s="96" t="s">
        <v>1122</v>
      </c>
      <c r="U347" s="96" t="s">
        <v>79</v>
      </c>
      <c r="V347" s="96" t="s">
        <v>1123</v>
      </c>
      <c r="W347" s="96" t="s">
        <v>631</v>
      </c>
      <c r="X347" s="96" t="s">
        <v>925</v>
      </c>
      <c r="Y347" s="96" t="s">
        <v>964</v>
      </c>
      <c r="Z347" s="96" t="s">
        <v>648</v>
      </c>
      <c r="AA347" s="96" t="s">
        <v>963</v>
      </c>
      <c r="AB347" s="96" t="s">
        <v>839</v>
      </c>
      <c r="AC347" s="96" t="s">
        <v>1108</v>
      </c>
      <c r="AD347" s="98" t="s">
        <v>553</v>
      </c>
    </row>
    <row r="348" spans="1:30" hidden="1">
      <c r="A348" s="2" t="s">
        <v>85</v>
      </c>
      <c r="B348" s="97" t="s">
        <v>1031</v>
      </c>
      <c r="C348" s="97" t="s">
        <v>228</v>
      </c>
      <c r="D348" s="97" t="s">
        <v>240</v>
      </c>
      <c r="E348" s="97" t="s">
        <v>1124</v>
      </c>
      <c r="F348" s="97" t="s">
        <v>975</v>
      </c>
      <c r="G348" s="97" t="s">
        <v>847</v>
      </c>
      <c r="H348" s="97" t="s">
        <v>959</v>
      </c>
      <c r="I348" s="97" t="s">
        <v>577</v>
      </c>
      <c r="J348" s="97" t="s">
        <v>1125</v>
      </c>
      <c r="K348" s="97" t="s">
        <v>591</v>
      </c>
      <c r="L348" s="97" t="s">
        <v>339</v>
      </c>
      <c r="M348" s="97" t="s">
        <v>1116</v>
      </c>
      <c r="N348" s="97" t="s">
        <v>361</v>
      </c>
      <c r="O348" s="97" t="s">
        <v>960</v>
      </c>
      <c r="P348" s="97" t="s">
        <v>1126</v>
      </c>
      <c r="Q348" s="97" t="s">
        <v>1127</v>
      </c>
      <c r="R348" s="97" t="s">
        <v>988</v>
      </c>
      <c r="S348" s="97" t="s">
        <v>659</v>
      </c>
      <c r="T348" s="97" t="s">
        <v>951</v>
      </c>
      <c r="U348" s="97" t="s">
        <v>1086</v>
      </c>
      <c r="V348" s="97" t="s">
        <v>1128</v>
      </c>
      <c r="W348" s="97" t="s">
        <v>829</v>
      </c>
      <c r="X348" s="97" t="s">
        <v>718</v>
      </c>
      <c r="Y348" s="97" t="s">
        <v>603</v>
      </c>
      <c r="Z348" s="97" t="s">
        <v>501</v>
      </c>
      <c r="AA348" s="97" t="s">
        <v>975</v>
      </c>
      <c r="AB348" s="97" t="s">
        <v>954</v>
      </c>
      <c r="AC348" s="97" t="s">
        <v>906</v>
      </c>
      <c r="AD348" s="99" t="s">
        <v>987</v>
      </c>
    </row>
    <row r="349" spans="1:30" hidden="1">
      <c r="A349" s="1" t="s">
        <v>104</v>
      </c>
      <c r="B349" s="96" t="s">
        <v>1031</v>
      </c>
      <c r="C349" s="96" t="s">
        <v>228</v>
      </c>
      <c r="D349" s="96" t="s">
        <v>624</v>
      </c>
      <c r="E349" s="96" t="s">
        <v>885</v>
      </c>
      <c r="F349" s="96" t="s">
        <v>947</v>
      </c>
      <c r="G349" s="96" t="s">
        <v>947</v>
      </c>
      <c r="H349" s="96" t="s">
        <v>874</v>
      </c>
      <c r="I349" s="96" t="s">
        <v>805</v>
      </c>
      <c r="J349" s="96" t="s">
        <v>919</v>
      </c>
      <c r="K349" s="96" t="s">
        <v>949</v>
      </c>
      <c r="L349" s="96" t="s">
        <v>332</v>
      </c>
      <c r="M349" s="96" t="s">
        <v>1129</v>
      </c>
      <c r="N349" s="96" t="s">
        <v>842</v>
      </c>
      <c r="O349" s="96" t="s">
        <v>1130</v>
      </c>
      <c r="P349" s="96" t="s">
        <v>1131</v>
      </c>
      <c r="Q349" s="96" t="s">
        <v>1132</v>
      </c>
      <c r="R349" s="96" t="s">
        <v>862</v>
      </c>
      <c r="S349" s="96" t="s">
        <v>234</v>
      </c>
      <c r="T349" s="96" t="s">
        <v>1133</v>
      </c>
      <c r="U349" s="96" t="s">
        <v>1086</v>
      </c>
      <c r="V349" s="96" t="s">
        <v>610</v>
      </c>
      <c r="W349" s="96" t="s">
        <v>1086</v>
      </c>
      <c r="X349" s="96" t="s">
        <v>1131</v>
      </c>
      <c r="Y349" s="96" t="s">
        <v>867</v>
      </c>
      <c r="Z349" s="96" t="s">
        <v>837</v>
      </c>
      <c r="AA349" s="96" t="s">
        <v>1108</v>
      </c>
      <c r="AB349" s="96" t="s">
        <v>975</v>
      </c>
      <c r="AC349" s="96" t="s">
        <v>947</v>
      </c>
      <c r="AD349" s="98" t="s">
        <v>908</v>
      </c>
    </row>
    <row r="350" spans="1:30" hidden="1">
      <c r="A350" s="2" t="s">
        <v>60</v>
      </c>
      <c r="B350" s="97" t="s">
        <v>1031</v>
      </c>
      <c r="C350" s="97" t="s">
        <v>238</v>
      </c>
      <c r="D350" s="97" t="s">
        <v>779</v>
      </c>
      <c r="E350" s="97" t="s">
        <v>1134</v>
      </c>
      <c r="F350" s="97" t="s">
        <v>563</v>
      </c>
      <c r="G350" s="97" t="s">
        <v>975</v>
      </c>
      <c r="H350" s="97" t="s">
        <v>517</v>
      </c>
      <c r="I350" s="97" t="s">
        <v>495</v>
      </c>
      <c r="J350" s="97" t="s">
        <v>897</v>
      </c>
      <c r="K350" s="97" t="s">
        <v>947</v>
      </c>
      <c r="L350" s="97" t="s">
        <v>331</v>
      </c>
      <c r="M350" s="97" t="s">
        <v>1017</v>
      </c>
      <c r="N350" s="97" t="s">
        <v>1014</v>
      </c>
      <c r="O350" s="97" t="s">
        <v>1135</v>
      </c>
      <c r="P350" s="97" t="s">
        <v>616</v>
      </c>
      <c r="Q350" s="97" t="s">
        <v>1136</v>
      </c>
      <c r="R350" s="97" t="s">
        <v>930</v>
      </c>
      <c r="S350" s="97" t="s">
        <v>596</v>
      </c>
      <c r="T350" s="97" t="s">
        <v>1137</v>
      </c>
      <c r="U350" s="97" t="s">
        <v>79</v>
      </c>
      <c r="V350" s="97" t="s">
        <v>1138</v>
      </c>
      <c r="W350" s="97" t="s">
        <v>1139</v>
      </c>
      <c r="X350" s="97" t="s">
        <v>1140</v>
      </c>
      <c r="Y350" s="97" t="s">
        <v>556</v>
      </c>
      <c r="Z350" s="97" t="s">
        <v>974</v>
      </c>
      <c r="AA350" s="97" t="s">
        <v>983</v>
      </c>
      <c r="AB350" s="97" t="s">
        <v>846</v>
      </c>
      <c r="AC350" s="97" t="s">
        <v>994</v>
      </c>
      <c r="AD350" s="99" t="s">
        <v>1029</v>
      </c>
    </row>
    <row r="351" spans="1:30" hidden="1">
      <c r="A351" s="1" t="s">
        <v>85</v>
      </c>
      <c r="B351" s="96" t="s">
        <v>1031</v>
      </c>
      <c r="C351" s="96" t="s">
        <v>238</v>
      </c>
      <c r="D351" s="96" t="s">
        <v>929</v>
      </c>
      <c r="E351" s="96" t="s">
        <v>1141</v>
      </c>
      <c r="F351" s="96" t="s">
        <v>984</v>
      </c>
      <c r="G351" s="96" t="s">
        <v>860</v>
      </c>
      <c r="H351" s="96" t="s">
        <v>1072</v>
      </c>
      <c r="I351" s="96" t="s">
        <v>805</v>
      </c>
      <c r="J351" s="96" t="s">
        <v>1142</v>
      </c>
      <c r="K351" s="96" t="s">
        <v>824</v>
      </c>
      <c r="L351" s="96" t="s">
        <v>354</v>
      </c>
      <c r="M351" s="96" t="s">
        <v>1040</v>
      </c>
      <c r="N351" s="96" t="s">
        <v>786</v>
      </c>
      <c r="O351" s="96" t="s">
        <v>836</v>
      </c>
      <c r="P351" s="96" t="s">
        <v>989</v>
      </c>
      <c r="Q351" s="96" t="s">
        <v>958</v>
      </c>
      <c r="R351" s="96" t="s">
        <v>1020</v>
      </c>
      <c r="S351" s="96" t="s">
        <v>712</v>
      </c>
      <c r="T351" s="96" t="s">
        <v>631</v>
      </c>
      <c r="U351" s="96" t="s">
        <v>254</v>
      </c>
      <c r="V351" s="96" t="s">
        <v>853</v>
      </c>
      <c r="W351" s="96" t="s">
        <v>580</v>
      </c>
      <c r="X351" s="96" t="s">
        <v>1009</v>
      </c>
      <c r="Y351" s="96" t="s">
        <v>375</v>
      </c>
      <c r="Z351" s="96" t="s">
        <v>814</v>
      </c>
      <c r="AA351" s="96" t="s">
        <v>254</v>
      </c>
      <c r="AB351" s="96" t="s">
        <v>1023</v>
      </c>
      <c r="AC351" s="96" t="s">
        <v>848</v>
      </c>
      <c r="AD351" s="98" t="s">
        <v>908</v>
      </c>
    </row>
    <row r="352" spans="1:30" hidden="1">
      <c r="A352" s="2" t="s">
        <v>104</v>
      </c>
      <c r="B352" s="97" t="s">
        <v>1031</v>
      </c>
      <c r="C352" s="97" t="s">
        <v>238</v>
      </c>
      <c r="D352" s="97" t="s">
        <v>799</v>
      </c>
      <c r="E352" s="97" t="s">
        <v>972</v>
      </c>
      <c r="F352" s="97" t="s">
        <v>975</v>
      </c>
      <c r="G352" s="97" t="s">
        <v>975</v>
      </c>
      <c r="H352" s="97" t="s">
        <v>922</v>
      </c>
      <c r="I352" s="97" t="s">
        <v>536</v>
      </c>
      <c r="J352" s="97" t="s">
        <v>1127</v>
      </c>
      <c r="K352" s="97" t="s">
        <v>792</v>
      </c>
      <c r="L352" s="97" t="s">
        <v>301</v>
      </c>
      <c r="M352" s="97" t="s">
        <v>1143</v>
      </c>
      <c r="N352" s="97" t="s">
        <v>824</v>
      </c>
      <c r="O352" s="97" t="s">
        <v>927</v>
      </c>
      <c r="P352" s="97" t="s">
        <v>1097</v>
      </c>
      <c r="Q352" s="97" t="s">
        <v>1144</v>
      </c>
      <c r="R352" s="97" t="s">
        <v>366</v>
      </c>
      <c r="S352" s="97" t="s">
        <v>908</v>
      </c>
      <c r="T352" s="97" t="s">
        <v>1145</v>
      </c>
      <c r="U352" s="97" t="s">
        <v>254</v>
      </c>
      <c r="V352" s="97" t="s">
        <v>1146</v>
      </c>
      <c r="W352" s="97" t="s">
        <v>629</v>
      </c>
      <c r="X352" s="97" t="s">
        <v>957</v>
      </c>
      <c r="Y352" s="97" t="s">
        <v>691</v>
      </c>
      <c r="Z352" s="97" t="s">
        <v>371</v>
      </c>
      <c r="AA352" s="97" t="s">
        <v>899</v>
      </c>
      <c r="AB352" s="97" t="s">
        <v>645</v>
      </c>
      <c r="AC352" s="97" t="s">
        <v>850</v>
      </c>
      <c r="AD352" s="99" t="s">
        <v>1085</v>
      </c>
    </row>
    <row r="353" spans="1:30" hidden="1">
      <c r="A353" s="1" t="s">
        <v>60</v>
      </c>
      <c r="B353" s="96" t="s">
        <v>1031</v>
      </c>
      <c r="C353" s="96" t="s">
        <v>264</v>
      </c>
      <c r="D353" s="96" t="s">
        <v>964</v>
      </c>
      <c r="E353" s="96" t="s">
        <v>817</v>
      </c>
      <c r="F353" s="96" t="s">
        <v>925</v>
      </c>
      <c r="G353" s="96" t="s">
        <v>1023</v>
      </c>
      <c r="H353" s="96" t="s">
        <v>1147</v>
      </c>
      <c r="I353" s="96" t="s">
        <v>627</v>
      </c>
      <c r="J353" s="96" t="s">
        <v>888</v>
      </c>
      <c r="K353" s="96" t="s">
        <v>636</v>
      </c>
      <c r="L353" s="96" t="s">
        <v>313</v>
      </c>
      <c r="M353" s="96" t="s">
        <v>1148</v>
      </c>
      <c r="N353" s="96" t="s">
        <v>553</v>
      </c>
      <c r="O353" s="96" t="s">
        <v>1149</v>
      </c>
      <c r="P353" s="96" t="s">
        <v>1003</v>
      </c>
      <c r="Q353" s="96" t="s">
        <v>892</v>
      </c>
      <c r="R353" s="96" t="s">
        <v>502</v>
      </c>
      <c r="S353" s="96" t="s">
        <v>715</v>
      </c>
      <c r="T353" s="96" t="s">
        <v>1149</v>
      </c>
      <c r="U353" s="96" t="s">
        <v>79</v>
      </c>
      <c r="V353" s="96" t="s">
        <v>366</v>
      </c>
      <c r="W353" s="96" t="s">
        <v>1020</v>
      </c>
      <c r="X353" s="96" t="s">
        <v>625</v>
      </c>
      <c r="Y353" s="96" t="s">
        <v>577</v>
      </c>
      <c r="Z353" s="96" t="s">
        <v>839</v>
      </c>
      <c r="AA353" s="96" t="s">
        <v>574</v>
      </c>
      <c r="AB353" s="96" t="s">
        <v>899</v>
      </c>
      <c r="AC353" s="96" t="s">
        <v>1080</v>
      </c>
      <c r="AD353" s="98" t="s">
        <v>1131</v>
      </c>
    </row>
    <row r="354" spans="1:30" hidden="1">
      <c r="A354" s="2" t="s">
        <v>85</v>
      </c>
      <c r="B354" s="97" t="s">
        <v>1031</v>
      </c>
      <c r="C354" s="97" t="s">
        <v>264</v>
      </c>
      <c r="D354" s="97" t="s">
        <v>996</v>
      </c>
      <c r="E354" s="97" t="s">
        <v>1150</v>
      </c>
      <c r="F354" s="97" t="s">
        <v>1109</v>
      </c>
      <c r="G354" s="97" t="s">
        <v>1023</v>
      </c>
      <c r="H354" s="97" t="s">
        <v>853</v>
      </c>
      <c r="I354" s="97" t="s">
        <v>712</v>
      </c>
      <c r="J354" s="97" t="s">
        <v>962</v>
      </c>
      <c r="K354" s="97" t="s">
        <v>860</v>
      </c>
      <c r="L354" s="97" t="s">
        <v>354</v>
      </c>
      <c r="M354" s="97" t="s">
        <v>1000</v>
      </c>
      <c r="N354" s="97" t="s">
        <v>382</v>
      </c>
      <c r="O354" s="97" t="s">
        <v>809</v>
      </c>
      <c r="P354" s="97" t="s">
        <v>1066</v>
      </c>
      <c r="Q354" s="97" t="s">
        <v>877</v>
      </c>
      <c r="R354" s="97" t="s">
        <v>1085</v>
      </c>
      <c r="S354" s="97" t="s">
        <v>624</v>
      </c>
      <c r="T354" s="97" t="s">
        <v>1009</v>
      </c>
      <c r="U354" s="97" t="s">
        <v>604</v>
      </c>
      <c r="V354" s="97" t="s">
        <v>1096</v>
      </c>
      <c r="W354" s="97" t="s">
        <v>964</v>
      </c>
      <c r="X354" s="97" t="s">
        <v>1014</v>
      </c>
      <c r="Y354" s="97" t="s">
        <v>487</v>
      </c>
      <c r="Z354" s="97" t="s">
        <v>793</v>
      </c>
      <c r="AA354" s="97" t="s">
        <v>532</v>
      </c>
      <c r="AB354" s="97" t="s">
        <v>718</v>
      </c>
      <c r="AC354" s="97" t="s">
        <v>556</v>
      </c>
      <c r="AD354" s="99" t="s">
        <v>987</v>
      </c>
    </row>
    <row r="355" spans="1:30" hidden="1">
      <c r="A355" s="1" t="s">
        <v>104</v>
      </c>
      <c r="B355" s="96" t="s">
        <v>1031</v>
      </c>
      <c r="C355" s="96" t="s">
        <v>264</v>
      </c>
      <c r="D355" s="96" t="s">
        <v>556</v>
      </c>
      <c r="E355" s="96" t="s">
        <v>1151</v>
      </c>
      <c r="F355" s="96" t="s">
        <v>1076</v>
      </c>
      <c r="G355" s="96" t="s">
        <v>1023</v>
      </c>
      <c r="H355" s="96" t="s">
        <v>884</v>
      </c>
      <c r="I355" s="96" t="s">
        <v>703</v>
      </c>
      <c r="J355" s="96" t="s">
        <v>271</v>
      </c>
      <c r="K355" s="96" t="s">
        <v>850</v>
      </c>
      <c r="L355" s="96" t="s">
        <v>311</v>
      </c>
      <c r="M355" s="96" t="s">
        <v>1152</v>
      </c>
      <c r="N355" s="96" t="s">
        <v>629</v>
      </c>
      <c r="O355" s="96" t="s">
        <v>1074</v>
      </c>
      <c r="P355" s="96" t="s">
        <v>904</v>
      </c>
      <c r="Q355" s="96" t="s">
        <v>1032</v>
      </c>
      <c r="R355" s="96" t="s">
        <v>271</v>
      </c>
      <c r="S355" s="96" t="s">
        <v>963</v>
      </c>
      <c r="T355" s="96" t="s">
        <v>979</v>
      </c>
      <c r="U355" s="96" t="s">
        <v>604</v>
      </c>
      <c r="V355" s="96" t="s">
        <v>1066</v>
      </c>
      <c r="W355" s="96" t="s">
        <v>942</v>
      </c>
      <c r="X355" s="96" t="s">
        <v>692</v>
      </c>
      <c r="Y355" s="96" t="s">
        <v>775</v>
      </c>
      <c r="Z355" s="96" t="s">
        <v>491</v>
      </c>
      <c r="AA355" s="96" t="s">
        <v>595</v>
      </c>
      <c r="AB355" s="96" t="s">
        <v>631</v>
      </c>
      <c r="AC355" s="96" t="s">
        <v>954</v>
      </c>
      <c r="AD355" s="98" t="s">
        <v>983</v>
      </c>
    </row>
    <row r="356" spans="1:30" hidden="1">
      <c r="A356" s="2" t="s">
        <v>60</v>
      </c>
      <c r="B356" s="97" t="s">
        <v>1031</v>
      </c>
      <c r="C356" s="97" t="s">
        <v>273</v>
      </c>
      <c r="D356" s="97" t="s">
        <v>941</v>
      </c>
      <c r="E356" s="97" t="s">
        <v>1153</v>
      </c>
      <c r="F356" s="97" t="s">
        <v>802</v>
      </c>
      <c r="G356" s="97" t="s">
        <v>899</v>
      </c>
      <c r="H356" s="97" t="s">
        <v>1067</v>
      </c>
      <c r="I356" s="97" t="s">
        <v>785</v>
      </c>
      <c r="J356" s="97" t="s">
        <v>770</v>
      </c>
      <c r="K356" s="97" t="s">
        <v>850</v>
      </c>
      <c r="L356" s="97" t="s">
        <v>290</v>
      </c>
      <c r="M356" s="97" t="s">
        <v>1154</v>
      </c>
      <c r="N356" s="97" t="s">
        <v>1016</v>
      </c>
      <c r="O356" s="97" t="s">
        <v>1101</v>
      </c>
      <c r="P356" s="97" t="s">
        <v>1139</v>
      </c>
      <c r="Q356" s="97" t="s">
        <v>1132</v>
      </c>
      <c r="R356" s="97" t="s">
        <v>937</v>
      </c>
      <c r="S356" s="97" t="s">
        <v>1137</v>
      </c>
      <c r="T356" s="97" t="s">
        <v>914</v>
      </c>
      <c r="U356" s="97" t="s">
        <v>79</v>
      </c>
      <c r="V356" s="97" t="s">
        <v>585</v>
      </c>
      <c r="W356" s="97" t="s">
        <v>553</v>
      </c>
      <c r="X356" s="97" t="s">
        <v>247</v>
      </c>
      <c r="Y356" s="97" t="s">
        <v>827</v>
      </c>
      <c r="Z356" s="97" t="s">
        <v>254</v>
      </c>
      <c r="AA356" s="97" t="s">
        <v>1043</v>
      </c>
      <c r="AB356" s="97" t="s">
        <v>641</v>
      </c>
      <c r="AC356" s="97" t="s">
        <v>1020</v>
      </c>
      <c r="AD356" s="99" t="s">
        <v>1059</v>
      </c>
    </row>
    <row r="357" spans="1:30" hidden="1">
      <c r="A357" s="1" t="s">
        <v>85</v>
      </c>
      <c r="B357" s="96" t="s">
        <v>1031</v>
      </c>
      <c r="C357" s="96" t="s">
        <v>273</v>
      </c>
      <c r="D357" s="96" t="s">
        <v>636</v>
      </c>
      <c r="E357" s="96" t="s">
        <v>1155</v>
      </c>
      <c r="F357" s="96" t="s">
        <v>864</v>
      </c>
      <c r="G357" s="96" t="s">
        <v>994</v>
      </c>
      <c r="H357" s="96" t="s">
        <v>1111</v>
      </c>
      <c r="I357" s="96" t="s">
        <v>663</v>
      </c>
      <c r="J357" s="96" t="s">
        <v>957</v>
      </c>
      <c r="K357" s="96" t="s">
        <v>1098</v>
      </c>
      <c r="L357" s="96" t="s">
        <v>339</v>
      </c>
      <c r="M357" s="96" t="s">
        <v>956</v>
      </c>
      <c r="N357" s="96" t="s">
        <v>548</v>
      </c>
      <c r="O357" s="96" t="s">
        <v>926</v>
      </c>
      <c r="P357" s="96" t="s">
        <v>1156</v>
      </c>
      <c r="Q357" s="96" t="s">
        <v>1157</v>
      </c>
      <c r="R357" s="96" t="s">
        <v>1072</v>
      </c>
      <c r="S357" s="96" t="s">
        <v>794</v>
      </c>
      <c r="T357" s="96" t="s">
        <v>641</v>
      </c>
      <c r="U357" s="96" t="s">
        <v>545</v>
      </c>
      <c r="V357" s="96" t="s">
        <v>1158</v>
      </c>
      <c r="W357" s="96" t="s">
        <v>835</v>
      </c>
      <c r="X357" s="96" t="s">
        <v>1071</v>
      </c>
      <c r="Y357" s="96" t="s">
        <v>911</v>
      </c>
      <c r="Z357" s="96" t="s">
        <v>819</v>
      </c>
      <c r="AA357" s="96" t="s">
        <v>604</v>
      </c>
      <c r="AB357" s="96" t="s">
        <v>1051</v>
      </c>
      <c r="AC357" s="96" t="s">
        <v>371</v>
      </c>
      <c r="AD357" s="98" t="s">
        <v>987</v>
      </c>
    </row>
    <row r="358" spans="1:30" hidden="1">
      <c r="A358" s="2" t="s">
        <v>104</v>
      </c>
      <c r="B358" s="97" t="s">
        <v>1031</v>
      </c>
      <c r="C358" s="97" t="s">
        <v>273</v>
      </c>
      <c r="D358" s="97" t="s">
        <v>591</v>
      </c>
      <c r="E358" s="97" t="s">
        <v>1159</v>
      </c>
      <c r="F358" s="97" t="s">
        <v>907</v>
      </c>
      <c r="G358" s="97" t="s">
        <v>631</v>
      </c>
      <c r="H358" s="97" t="s">
        <v>898</v>
      </c>
      <c r="I358" s="97" t="s">
        <v>831</v>
      </c>
      <c r="J358" s="97" t="s">
        <v>865</v>
      </c>
      <c r="K358" s="97" t="s">
        <v>839</v>
      </c>
      <c r="L358" s="97" t="s">
        <v>358</v>
      </c>
      <c r="M358" s="97" t="s">
        <v>1046</v>
      </c>
      <c r="N358" s="97" t="s">
        <v>860</v>
      </c>
      <c r="O358" s="97" t="s">
        <v>854</v>
      </c>
      <c r="P358" s="97" t="s">
        <v>1005</v>
      </c>
      <c r="Q358" s="97" t="s">
        <v>1129</v>
      </c>
      <c r="R358" s="97" t="s">
        <v>923</v>
      </c>
      <c r="S358" s="97" t="s">
        <v>220</v>
      </c>
      <c r="T358" s="97" t="s">
        <v>1110</v>
      </c>
      <c r="U358" s="97" t="s">
        <v>545</v>
      </c>
      <c r="V358" s="97" t="s">
        <v>1095</v>
      </c>
      <c r="W358" s="97" t="s">
        <v>645</v>
      </c>
      <c r="X358" s="97" t="s">
        <v>1160</v>
      </c>
      <c r="Y358" s="97" t="s">
        <v>782</v>
      </c>
      <c r="Z358" s="97" t="s">
        <v>945</v>
      </c>
      <c r="AA358" s="97" t="s">
        <v>987</v>
      </c>
      <c r="AB358" s="97" t="s">
        <v>1014</v>
      </c>
      <c r="AC358" s="97" t="s">
        <v>846</v>
      </c>
      <c r="AD358" s="99" t="s">
        <v>641</v>
      </c>
    </row>
    <row r="359" spans="1:30" hidden="1">
      <c r="A359" s="1" t="s">
        <v>60</v>
      </c>
      <c r="B359" s="96" t="s">
        <v>1161</v>
      </c>
      <c r="C359" s="96" t="s">
        <v>62</v>
      </c>
      <c r="D359" s="96" t="s">
        <v>1024</v>
      </c>
      <c r="E359" s="96" t="s">
        <v>1162</v>
      </c>
      <c r="F359" s="96" t="s">
        <v>1021</v>
      </c>
      <c r="G359" s="96" t="s">
        <v>234</v>
      </c>
      <c r="H359" s="96" t="s">
        <v>1034</v>
      </c>
      <c r="I359" s="96" t="s">
        <v>738</v>
      </c>
      <c r="J359" s="96" t="s">
        <v>613</v>
      </c>
      <c r="K359" s="96" t="s">
        <v>545</v>
      </c>
      <c r="L359" s="96" t="s">
        <v>325</v>
      </c>
      <c r="M359" s="96" t="s">
        <v>1163</v>
      </c>
      <c r="N359" s="96" t="s">
        <v>574</v>
      </c>
      <c r="O359" s="96" t="s">
        <v>898</v>
      </c>
      <c r="P359" s="96" t="s">
        <v>988</v>
      </c>
      <c r="Q359" s="96" t="s">
        <v>1032</v>
      </c>
      <c r="R359" s="96" t="s">
        <v>1164</v>
      </c>
      <c r="S359" s="96" t="s">
        <v>876</v>
      </c>
      <c r="T359" s="96" t="s">
        <v>887</v>
      </c>
      <c r="U359" s="96" t="s">
        <v>79</v>
      </c>
      <c r="V359" s="96" t="s">
        <v>1109</v>
      </c>
      <c r="W359" s="96" t="s">
        <v>1071</v>
      </c>
      <c r="X359" s="96" t="s">
        <v>1042</v>
      </c>
      <c r="Y359" s="96" t="s">
        <v>371</v>
      </c>
      <c r="Z359" s="96" t="s">
        <v>604</v>
      </c>
      <c r="AA359" s="96" t="s">
        <v>1131</v>
      </c>
      <c r="AB359" s="96" t="s">
        <v>917</v>
      </c>
      <c r="AC359" s="96" t="s">
        <v>983</v>
      </c>
      <c r="AD359" s="98" t="s">
        <v>1131</v>
      </c>
    </row>
    <row r="360" spans="1:30" hidden="1">
      <c r="A360" s="2" t="s">
        <v>85</v>
      </c>
      <c r="B360" s="97" t="s">
        <v>1161</v>
      </c>
      <c r="C360" s="97" t="s">
        <v>62</v>
      </c>
      <c r="D360" s="97" t="s">
        <v>852</v>
      </c>
      <c r="E360" s="97" t="s">
        <v>1165</v>
      </c>
      <c r="F360" s="97" t="s">
        <v>840</v>
      </c>
      <c r="G360" s="97" t="s">
        <v>938</v>
      </c>
      <c r="H360" s="97" t="s">
        <v>1033</v>
      </c>
      <c r="I360" s="97" t="s">
        <v>961</v>
      </c>
      <c r="J360" s="97" t="s">
        <v>908</v>
      </c>
      <c r="K360" s="97" t="s">
        <v>254</v>
      </c>
      <c r="L360" s="97" t="s">
        <v>328</v>
      </c>
      <c r="M360" s="97" t="s">
        <v>950</v>
      </c>
      <c r="N360" s="97" t="s">
        <v>821</v>
      </c>
      <c r="O360" s="97" t="s">
        <v>1092</v>
      </c>
      <c r="P360" s="97" t="s">
        <v>610</v>
      </c>
      <c r="Q360" s="97" t="s">
        <v>1017</v>
      </c>
      <c r="R360" s="97" t="s">
        <v>957</v>
      </c>
      <c r="S360" s="97" t="s">
        <v>508</v>
      </c>
      <c r="T360" s="97" t="s">
        <v>1003</v>
      </c>
      <c r="U360" s="97" t="s">
        <v>645</v>
      </c>
      <c r="V360" s="97" t="s">
        <v>796</v>
      </c>
      <c r="W360" s="97" t="s">
        <v>714</v>
      </c>
      <c r="X360" s="97" t="s">
        <v>1118</v>
      </c>
      <c r="Y360" s="97" t="s">
        <v>663</v>
      </c>
      <c r="Z360" s="97" t="s">
        <v>827</v>
      </c>
      <c r="AA360" s="97" t="s">
        <v>604</v>
      </c>
      <c r="AB360" s="97" t="s">
        <v>812</v>
      </c>
      <c r="AC360" s="97" t="s">
        <v>945</v>
      </c>
      <c r="AD360" s="99" t="s">
        <v>651</v>
      </c>
    </row>
    <row r="361" spans="1:30" hidden="1">
      <c r="A361" s="1" t="s">
        <v>104</v>
      </c>
      <c r="B361" s="96" t="s">
        <v>1161</v>
      </c>
      <c r="C361" s="96" t="s">
        <v>62</v>
      </c>
      <c r="D361" s="96" t="s">
        <v>718</v>
      </c>
      <c r="E361" s="96" t="s">
        <v>1054</v>
      </c>
      <c r="F361" s="96" t="s">
        <v>1121</v>
      </c>
      <c r="G361" s="96" t="s">
        <v>1080</v>
      </c>
      <c r="H361" s="96" t="s">
        <v>502</v>
      </c>
      <c r="I361" s="96" t="s">
        <v>755</v>
      </c>
      <c r="J361" s="96" t="s">
        <v>784</v>
      </c>
      <c r="K361" s="96" t="s">
        <v>975</v>
      </c>
      <c r="L361" s="96" t="s">
        <v>331</v>
      </c>
      <c r="M361" s="96" t="s">
        <v>1002</v>
      </c>
      <c r="N361" s="96" t="s">
        <v>942</v>
      </c>
      <c r="O361" s="96" t="s">
        <v>924</v>
      </c>
      <c r="P361" s="96" t="s">
        <v>1085</v>
      </c>
      <c r="Q361" s="96" t="s">
        <v>955</v>
      </c>
      <c r="R361" s="96" t="s">
        <v>1047</v>
      </c>
      <c r="S361" s="96" t="s">
        <v>1166</v>
      </c>
      <c r="T361" s="96" t="s">
        <v>1167</v>
      </c>
      <c r="U361" s="96" t="s">
        <v>645</v>
      </c>
      <c r="V361" s="96" t="s">
        <v>1095</v>
      </c>
      <c r="W361" s="96" t="s">
        <v>1115</v>
      </c>
      <c r="X361" s="96" t="s">
        <v>625</v>
      </c>
      <c r="Y361" s="96" t="s">
        <v>901</v>
      </c>
      <c r="Z361" s="96" t="s">
        <v>1086</v>
      </c>
      <c r="AA361" s="96" t="s">
        <v>234</v>
      </c>
      <c r="AB361" s="96" t="s">
        <v>1156</v>
      </c>
      <c r="AC361" s="96" t="s">
        <v>992</v>
      </c>
      <c r="AD361" s="98" t="s">
        <v>983</v>
      </c>
    </row>
    <row r="362" spans="1:30" hidden="1">
      <c r="A362" s="2" t="s">
        <v>60</v>
      </c>
      <c r="B362" s="97" t="s">
        <v>1161</v>
      </c>
      <c r="C362" s="97" t="s">
        <v>116</v>
      </c>
      <c r="D362" s="97" t="s">
        <v>1084</v>
      </c>
      <c r="E362" s="97" t="s">
        <v>1046</v>
      </c>
      <c r="F362" s="97" t="s">
        <v>994</v>
      </c>
      <c r="G362" s="97" t="s">
        <v>220</v>
      </c>
      <c r="H362" s="97" t="s">
        <v>891</v>
      </c>
      <c r="I362" s="97" t="s">
        <v>798</v>
      </c>
      <c r="J362" s="97" t="s">
        <v>638</v>
      </c>
      <c r="K362" s="97" t="s">
        <v>629</v>
      </c>
      <c r="L362" s="97" t="s">
        <v>232</v>
      </c>
      <c r="M362" s="97" t="s">
        <v>1168</v>
      </c>
      <c r="N362" s="97" t="s">
        <v>1166</v>
      </c>
      <c r="O362" s="97" t="s">
        <v>1169</v>
      </c>
      <c r="P362" s="97" t="s">
        <v>1081</v>
      </c>
      <c r="Q362" s="97" t="s">
        <v>1089</v>
      </c>
      <c r="R362" s="97" t="s">
        <v>1105</v>
      </c>
      <c r="S362" s="97" t="s">
        <v>1170</v>
      </c>
      <c r="T362" s="97" t="s">
        <v>948</v>
      </c>
      <c r="U362" s="97" t="s">
        <v>79</v>
      </c>
      <c r="V362" s="97" t="s">
        <v>1171</v>
      </c>
      <c r="W362" s="97" t="s">
        <v>1156</v>
      </c>
      <c r="X362" s="97" t="s">
        <v>1070</v>
      </c>
      <c r="Y362" s="97" t="s">
        <v>1001</v>
      </c>
      <c r="Z362" s="97" t="s">
        <v>992</v>
      </c>
      <c r="AA362" s="97" t="s">
        <v>1118</v>
      </c>
      <c r="AB362" s="97" t="s">
        <v>966</v>
      </c>
      <c r="AC362" s="97" t="s">
        <v>1029</v>
      </c>
      <c r="AD362" s="99" t="s">
        <v>1033</v>
      </c>
    </row>
    <row r="363" spans="1:30" hidden="1">
      <c r="A363" s="1" t="s">
        <v>85</v>
      </c>
      <c r="B363" s="96" t="s">
        <v>1161</v>
      </c>
      <c r="C363" s="96" t="s">
        <v>116</v>
      </c>
      <c r="D363" s="96" t="s">
        <v>1009</v>
      </c>
      <c r="E363" s="96" t="s">
        <v>1172</v>
      </c>
      <c r="F363" s="96" t="s">
        <v>1071</v>
      </c>
      <c r="G363" s="96" t="s">
        <v>1029</v>
      </c>
      <c r="H363" s="96" t="s">
        <v>621</v>
      </c>
      <c r="I363" s="96" t="s">
        <v>645</v>
      </c>
      <c r="J363" s="96" t="s">
        <v>1014</v>
      </c>
      <c r="K363" s="96" t="s">
        <v>621</v>
      </c>
      <c r="L363" s="96" t="s">
        <v>301</v>
      </c>
      <c r="M363" s="96" t="s">
        <v>1148</v>
      </c>
      <c r="N363" s="96" t="s">
        <v>240</v>
      </c>
      <c r="O363" s="96" t="s">
        <v>1173</v>
      </c>
      <c r="P363" s="96" t="s">
        <v>966</v>
      </c>
      <c r="Q363" s="96" t="s">
        <v>1174</v>
      </c>
      <c r="R363" s="96" t="s">
        <v>1096</v>
      </c>
      <c r="S363" s="96" t="s">
        <v>851</v>
      </c>
      <c r="T363" s="96" t="s">
        <v>1027</v>
      </c>
      <c r="U363" s="96" t="s">
        <v>977</v>
      </c>
      <c r="V363" s="96" t="s">
        <v>585</v>
      </c>
      <c r="W363" s="96" t="s">
        <v>591</v>
      </c>
      <c r="X363" s="96" t="s">
        <v>1138</v>
      </c>
      <c r="Y363" s="96" t="s">
        <v>816</v>
      </c>
      <c r="Z363" s="96" t="s">
        <v>996</v>
      </c>
      <c r="AA363" s="96" t="s">
        <v>952</v>
      </c>
      <c r="AB363" s="96" t="s">
        <v>1076</v>
      </c>
      <c r="AC363" s="96" t="s">
        <v>648</v>
      </c>
      <c r="AD363" s="98" t="s">
        <v>1045</v>
      </c>
    </row>
    <row r="364" spans="1:30" hidden="1">
      <c r="A364" s="2" t="s">
        <v>104</v>
      </c>
      <c r="B364" s="97" t="s">
        <v>1161</v>
      </c>
      <c r="C364" s="97" t="s">
        <v>116</v>
      </c>
      <c r="D364" s="97" t="s">
        <v>1139</v>
      </c>
      <c r="E364" s="97" t="s">
        <v>1175</v>
      </c>
      <c r="F364" s="97" t="s">
        <v>938</v>
      </c>
      <c r="G364" s="97" t="s">
        <v>1043</v>
      </c>
      <c r="H364" s="97" t="s">
        <v>959</v>
      </c>
      <c r="I364" s="97" t="s">
        <v>1086</v>
      </c>
      <c r="J364" s="97" t="s">
        <v>801</v>
      </c>
      <c r="K364" s="97" t="s">
        <v>860</v>
      </c>
      <c r="L364" s="97" t="s">
        <v>330</v>
      </c>
      <c r="M364" s="97" t="s">
        <v>1056</v>
      </c>
      <c r="N364" s="97" t="s">
        <v>1023</v>
      </c>
      <c r="O364" s="97" t="s">
        <v>1176</v>
      </c>
      <c r="P364" s="97" t="s">
        <v>220</v>
      </c>
      <c r="Q364" s="97" t="s">
        <v>1064</v>
      </c>
      <c r="R364" s="97" t="s">
        <v>1177</v>
      </c>
      <c r="S364" s="97" t="s">
        <v>957</v>
      </c>
      <c r="T364" s="97" t="s">
        <v>1178</v>
      </c>
      <c r="U364" s="97" t="s">
        <v>977</v>
      </c>
      <c r="V364" s="97" t="s">
        <v>979</v>
      </c>
      <c r="W364" s="97" t="s">
        <v>1084</v>
      </c>
      <c r="X364" s="97" t="s">
        <v>596</v>
      </c>
      <c r="Y364" s="97" t="s">
        <v>790</v>
      </c>
      <c r="Z364" s="97" t="s">
        <v>563</v>
      </c>
      <c r="AA364" s="97" t="s">
        <v>988</v>
      </c>
      <c r="AB364" s="97" t="s">
        <v>1145</v>
      </c>
      <c r="AC364" s="97" t="s">
        <v>987</v>
      </c>
      <c r="AD364" s="99" t="s">
        <v>1071</v>
      </c>
    </row>
    <row r="365" spans="1:30" hidden="1">
      <c r="A365" s="1" t="s">
        <v>60</v>
      </c>
      <c r="B365" s="96" t="s">
        <v>1161</v>
      </c>
      <c r="C365" s="96" t="s">
        <v>138</v>
      </c>
      <c r="D365" s="96" t="s">
        <v>234</v>
      </c>
      <c r="E365" s="96" t="s">
        <v>1046</v>
      </c>
      <c r="F365" s="96" t="s">
        <v>994</v>
      </c>
      <c r="G365" s="96" t="s">
        <v>220</v>
      </c>
      <c r="H365" s="96" t="s">
        <v>989</v>
      </c>
      <c r="I365" s="96" t="s">
        <v>798</v>
      </c>
      <c r="J365" s="96" t="s">
        <v>638</v>
      </c>
      <c r="K365" s="96" t="s">
        <v>850</v>
      </c>
      <c r="L365" s="96" t="s">
        <v>232</v>
      </c>
      <c r="M365" s="96" t="s">
        <v>1168</v>
      </c>
      <c r="N365" s="96" t="s">
        <v>1166</v>
      </c>
      <c r="O365" s="96" t="s">
        <v>1169</v>
      </c>
      <c r="P365" s="96" t="s">
        <v>1081</v>
      </c>
      <c r="Q365" s="96" t="s">
        <v>1011</v>
      </c>
      <c r="R365" s="96" t="s">
        <v>1105</v>
      </c>
      <c r="S365" s="96" t="s">
        <v>1170</v>
      </c>
      <c r="T365" s="96" t="s">
        <v>948</v>
      </c>
      <c r="U365" s="96" t="s">
        <v>79</v>
      </c>
      <c r="V365" s="96" t="s">
        <v>1076</v>
      </c>
      <c r="W365" s="96" t="s">
        <v>1156</v>
      </c>
      <c r="X365" s="96" t="s">
        <v>1070</v>
      </c>
      <c r="Y365" s="96" t="s">
        <v>1001</v>
      </c>
      <c r="Z365" s="96" t="s">
        <v>992</v>
      </c>
      <c r="AA365" s="96" t="s">
        <v>1118</v>
      </c>
      <c r="AB365" s="96" t="s">
        <v>966</v>
      </c>
      <c r="AC365" s="96" t="s">
        <v>1029</v>
      </c>
      <c r="AD365" s="98" t="s">
        <v>1033</v>
      </c>
    </row>
    <row r="366" spans="1:30" hidden="1">
      <c r="A366" s="2" t="s">
        <v>85</v>
      </c>
      <c r="B366" s="97" t="s">
        <v>1161</v>
      </c>
      <c r="C366" s="97" t="s">
        <v>138</v>
      </c>
      <c r="D366" s="97" t="s">
        <v>1009</v>
      </c>
      <c r="E366" s="97" t="s">
        <v>1172</v>
      </c>
      <c r="F366" s="97" t="s">
        <v>1071</v>
      </c>
      <c r="G366" s="97" t="s">
        <v>1029</v>
      </c>
      <c r="H366" s="97" t="s">
        <v>621</v>
      </c>
      <c r="I366" s="97" t="s">
        <v>645</v>
      </c>
      <c r="J366" s="97" t="s">
        <v>1005</v>
      </c>
      <c r="K366" s="97" t="s">
        <v>621</v>
      </c>
      <c r="L366" s="97" t="s">
        <v>301</v>
      </c>
      <c r="M366" s="97" t="s">
        <v>1148</v>
      </c>
      <c r="N366" s="97" t="s">
        <v>240</v>
      </c>
      <c r="O366" s="97" t="s">
        <v>1173</v>
      </c>
      <c r="P366" s="97" t="s">
        <v>1138</v>
      </c>
      <c r="Q366" s="97" t="s">
        <v>1174</v>
      </c>
      <c r="R366" s="97" t="s">
        <v>925</v>
      </c>
      <c r="S366" s="97" t="s">
        <v>851</v>
      </c>
      <c r="T366" s="97" t="s">
        <v>1027</v>
      </c>
      <c r="U366" s="97" t="s">
        <v>977</v>
      </c>
      <c r="V366" s="97" t="s">
        <v>868</v>
      </c>
      <c r="W366" s="97" t="s">
        <v>591</v>
      </c>
      <c r="X366" s="97" t="s">
        <v>1138</v>
      </c>
      <c r="Y366" s="97" t="s">
        <v>816</v>
      </c>
      <c r="Z366" s="97" t="s">
        <v>996</v>
      </c>
      <c r="AA366" s="97" t="s">
        <v>952</v>
      </c>
      <c r="AB366" s="97" t="s">
        <v>1053</v>
      </c>
      <c r="AC366" s="97" t="s">
        <v>648</v>
      </c>
      <c r="AD366" s="99" t="s">
        <v>1045</v>
      </c>
    </row>
    <row r="367" spans="1:30" hidden="1">
      <c r="A367" s="1" t="s">
        <v>104</v>
      </c>
      <c r="B367" s="96" t="s">
        <v>1161</v>
      </c>
      <c r="C367" s="96" t="s">
        <v>138</v>
      </c>
      <c r="D367" s="96" t="s">
        <v>1139</v>
      </c>
      <c r="E367" s="96" t="s">
        <v>1175</v>
      </c>
      <c r="F367" s="96" t="s">
        <v>938</v>
      </c>
      <c r="G367" s="96" t="s">
        <v>1043</v>
      </c>
      <c r="H367" s="96" t="s">
        <v>1128</v>
      </c>
      <c r="I367" s="96" t="s">
        <v>1086</v>
      </c>
      <c r="J367" s="96" t="s">
        <v>735</v>
      </c>
      <c r="K367" s="96" t="s">
        <v>954</v>
      </c>
      <c r="L367" s="96" t="s">
        <v>330</v>
      </c>
      <c r="M367" s="96" t="s">
        <v>1056</v>
      </c>
      <c r="N367" s="96" t="s">
        <v>1023</v>
      </c>
      <c r="O367" s="96" t="s">
        <v>1176</v>
      </c>
      <c r="P367" s="96" t="s">
        <v>220</v>
      </c>
      <c r="Q367" s="96" t="s">
        <v>1064</v>
      </c>
      <c r="R367" s="96" t="s">
        <v>930</v>
      </c>
      <c r="S367" s="96" t="s">
        <v>957</v>
      </c>
      <c r="T367" s="96" t="s">
        <v>1178</v>
      </c>
      <c r="U367" s="96" t="s">
        <v>977</v>
      </c>
      <c r="V367" s="96" t="s">
        <v>366</v>
      </c>
      <c r="W367" s="96" t="s">
        <v>1084</v>
      </c>
      <c r="X367" s="96" t="s">
        <v>596</v>
      </c>
      <c r="Y367" s="96" t="s">
        <v>790</v>
      </c>
      <c r="Z367" s="96" t="s">
        <v>563</v>
      </c>
      <c r="AA367" s="96" t="s">
        <v>988</v>
      </c>
      <c r="AB367" s="96" t="s">
        <v>1145</v>
      </c>
      <c r="AC367" s="96" t="s">
        <v>987</v>
      </c>
      <c r="AD367" s="98" t="s">
        <v>1071</v>
      </c>
    </row>
    <row r="368" spans="1:30" hidden="1">
      <c r="A368" s="2" t="s">
        <v>60</v>
      </c>
      <c r="B368" s="97" t="s">
        <v>1161</v>
      </c>
      <c r="C368" s="97" t="s">
        <v>154</v>
      </c>
      <c r="D368" s="97" t="s">
        <v>852</v>
      </c>
      <c r="E368" s="97" t="s">
        <v>1153</v>
      </c>
      <c r="F368" s="97" t="s">
        <v>654</v>
      </c>
      <c r="G368" s="97" t="s">
        <v>1027</v>
      </c>
      <c r="H368" s="97" t="s">
        <v>1118</v>
      </c>
      <c r="I368" s="97" t="s">
        <v>595</v>
      </c>
      <c r="J368" s="97" t="s">
        <v>597</v>
      </c>
      <c r="K368" s="97" t="s">
        <v>992</v>
      </c>
      <c r="L368" s="97" t="s">
        <v>218</v>
      </c>
      <c r="M368" s="97" t="s">
        <v>1179</v>
      </c>
      <c r="N368" s="97" t="s">
        <v>1027</v>
      </c>
      <c r="O368" s="97" t="s">
        <v>998</v>
      </c>
      <c r="P368" s="97" t="s">
        <v>1020</v>
      </c>
      <c r="Q368" s="97" t="s">
        <v>1064</v>
      </c>
      <c r="R368" s="97" t="s">
        <v>1035</v>
      </c>
      <c r="S368" s="97" t="s">
        <v>1180</v>
      </c>
      <c r="T368" s="97" t="s">
        <v>907</v>
      </c>
      <c r="U368" s="97" t="s">
        <v>931</v>
      </c>
      <c r="V368" s="97" t="s">
        <v>1053</v>
      </c>
      <c r="W368" s="97" t="s">
        <v>1111</v>
      </c>
      <c r="X368" s="97" t="s">
        <v>502</v>
      </c>
      <c r="Y368" s="97" t="s">
        <v>842</v>
      </c>
      <c r="Z368" s="97" t="s">
        <v>710</v>
      </c>
      <c r="AA368" s="97" t="s">
        <v>1102</v>
      </c>
      <c r="AB368" s="97" t="s">
        <v>1167</v>
      </c>
      <c r="AC368" s="97" t="s">
        <v>1057</v>
      </c>
      <c r="AD368" s="99" t="s">
        <v>812</v>
      </c>
    </row>
    <row r="369" spans="1:30" hidden="1">
      <c r="A369" s="1" t="s">
        <v>85</v>
      </c>
      <c r="B369" s="96" t="s">
        <v>1161</v>
      </c>
      <c r="C369" s="96" t="s">
        <v>154</v>
      </c>
      <c r="D369" s="96" t="s">
        <v>1081</v>
      </c>
      <c r="E369" s="96" t="s">
        <v>1124</v>
      </c>
      <c r="F369" s="96" t="s">
        <v>353</v>
      </c>
      <c r="G369" s="96" t="s">
        <v>812</v>
      </c>
      <c r="H369" s="96" t="s">
        <v>656</v>
      </c>
      <c r="I369" s="96" t="s">
        <v>1128</v>
      </c>
      <c r="J369" s="96" t="s">
        <v>1133</v>
      </c>
      <c r="K369" s="96" t="s">
        <v>1009</v>
      </c>
      <c r="L369" s="96" t="s">
        <v>339</v>
      </c>
      <c r="M369" s="96" t="s">
        <v>838</v>
      </c>
      <c r="N369" s="96" t="s">
        <v>480</v>
      </c>
      <c r="O369" s="96" t="s">
        <v>840</v>
      </c>
      <c r="P369" s="96" t="s">
        <v>979</v>
      </c>
      <c r="Q369" s="96" t="s">
        <v>1181</v>
      </c>
      <c r="R369" s="96" t="s">
        <v>1145</v>
      </c>
      <c r="S369" s="96" t="s">
        <v>999</v>
      </c>
      <c r="T369" s="96" t="s">
        <v>1057</v>
      </c>
      <c r="U369" s="96" t="s">
        <v>938</v>
      </c>
      <c r="V369" s="96" t="s">
        <v>979</v>
      </c>
      <c r="W369" s="96" t="s">
        <v>1019</v>
      </c>
      <c r="X369" s="96" t="s">
        <v>1053</v>
      </c>
      <c r="Y369" s="96" t="s">
        <v>981</v>
      </c>
      <c r="Z369" s="96" t="s">
        <v>941</v>
      </c>
      <c r="AA369" s="96" t="s">
        <v>1084</v>
      </c>
      <c r="AB369" s="96" t="s">
        <v>596</v>
      </c>
      <c r="AC369" s="96" t="s">
        <v>975</v>
      </c>
      <c r="AD369" s="98" t="s">
        <v>616</v>
      </c>
    </row>
    <row r="370" spans="1:30" hidden="1">
      <c r="A370" s="2" t="s">
        <v>104</v>
      </c>
      <c r="B370" s="97" t="s">
        <v>1161</v>
      </c>
      <c r="C370" s="97" t="s">
        <v>154</v>
      </c>
      <c r="D370" s="97" t="s">
        <v>718</v>
      </c>
      <c r="E370" s="97" t="s">
        <v>1182</v>
      </c>
      <c r="F370" s="97" t="s">
        <v>1019</v>
      </c>
      <c r="G370" s="97" t="s">
        <v>917</v>
      </c>
      <c r="H370" s="97" t="s">
        <v>651</v>
      </c>
      <c r="I370" s="97" t="s">
        <v>1045</v>
      </c>
      <c r="J370" s="97" t="s">
        <v>820</v>
      </c>
      <c r="K370" s="97" t="s">
        <v>899</v>
      </c>
      <c r="L370" s="97" t="s">
        <v>376</v>
      </c>
      <c r="M370" s="97" t="s">
        <v>1155</v>
      </c>
      <c r="N370" s="97" t="s">
        <v>1115</v>
      </c>
      <c r="O370" s="97" t="s">
        <v>934</v>
      </c>
      <c r="P370" s="97" t="s">
        <v>1029</v>
      </c>
      <c r="Q370" s="97" t="s">
        <v>877</v>
      </c>
      <c r="R370" s="97" t="s">
        <v>1149</v>
      </c>
      <c r="S370" s="97" t="s">
        <v>1128</v>
      </c>
      <c r="T370" s="97" t="s">
        <v>1183</v>
      </c>
      <c r="U370" s="97" t="s">
        <v>938</v>
      </c>
      <c r="V370" s="97" t="s">
        <v>844</v>
      </c>
      <c r="W370" s="97" t="s">
        <v>1080</v>
      </c>
      <c r="X370" s="97" t="s">
        <v>973</v>
      </c>
      <c r="Y370" s="97" t="s">
        <v>794</v>
      </c>
      <c r="Z370" s="97" t="s">
        <v>545</v>
      </c>
      <c r="AA370" s="97" t="s">
        <v>553</v>
      </c>
      <c r="AB370" s="97" t="s">
        <v>923</v>
      </c>
      <c r="AC370" s="97" t="s">
        <v>988</v>
      </c>
      <c r="AD370" s="99" t="s">
        <v>259</v>
      </c>
    </row>
    <row r="371" spans="1:30" hidden="1">
      <c r="A371" s="1" t="s">
        <v>60</v>
      </c>
      <c r="B371" s="96" t="s">
        <v>1161</v>
      </c>
      <c r="C371" s="96" t="s">
        <v>167</v>
      </c>
      <c r="D371" s="96" t="s">
        <v>710</v>
      </c>
      <c r="E371" s="96" t="s">
        <v>1088</v>
      </c>
      <c r="F371" s="96" t="s">
        <v>860</v>
      </c>
      <c r="G371" s="96" t="s">
        <v>1097</v>
      </c>
      <c r="H371" s="96" t="s">
        <v>852</v>
      </c>
      <c r="I371" s="96" t="s">
        <v>1001</v>
      </c>
      <c r="J371" s="96" t="s">
        <v>681</v>
      </c>
      <c r="K371" s="96" t="s">
        <v>651</v>
      </c>
      <c r="L371" s="96" t="s">
        <v>301</v>
      </c>
      <c r="M371" s="96" t="s">
        <v>1184</v>
      </c>
      <c r="N371" s="96" t="s">
        <v>957</v>
      </c>
      <c r="O371" s="96" t="s">
        <v>1185</v>
      </c>
      <c r="P371" s="96" t="s">
        <v>1016</v>
      </c>
      <c r="Q371" s="96" t="s">
        <v>1143</v>
      </c>
      <c r="R371" s="96" t="s">
        <v>924</v>
      </c>
      <c r="S371" s="96" t="s">
        <v>1186</v>
      </c>
      <c r="T371" s="96" t="s">
        <v>968</v>
      </c>
      <c r="U371" s="96" t="s">
        <v>931</v>
      </c>
      <c r="V371" s="96" t="s">
        <v>1078</v>
      </c>
      <c r="W371" s="96" t="s">
        <v>692</v>
      </c>
      <c r="X371" s="96" t="s">
        <v>914</v>
      </c>
      <c r="Y371" s="96" t="s">
        <v>947</v>
      </c>
      <c r="Z371" s="96" t="s">
        <v>718</v>
      </c>
      <c r="AA371" s="96" t="s">
        <v>1096</v>
      </c>
      <c r="AB371" s="96" t="s">
        <v>1047</v>
      </c>
      <c r="AC371" s="96" t="s">
        <v>610</v>
      </c>
      <c r="AD371" s="98" t="s">
        <v>692</v>
      </c>
    </row>
    <row r="372" spans="1:30" hidden="1">
      <c r="A372" s="2" t="s">
        <v>85</v>
      </c>
      <c r="B372" s="97" t="s">
        <v>1161</v>
      </c>
      <c r="C372" s="97" t="s">
        <v>167</v>
      </c>
      <c r="D372" s="97" t="s">
        <v>1009</v>
      </c>
      <c r="E372" s="97" t="s">
        <v>1090</v>
      </c>
      <c r="F372" s="97" t="s">
        <v>1085</v>
      </c>
      <c r="G372" s="97" t="s">
        <v>1102</v>
      </c>
      <c r="H372" s="97" t="s">
        <v>772</v>
      </c>
      <c r="I372" s="97" t="s">
        <v>1014</v>
      </c>
      <c r="J372" s="97" t="s">
        <v>973</v>
      </c>
      <c r="K372" s="97" t="s">
        <v>574</v>
      </c>
      <c r="L372" s="97" t="s">
        <v>377</v>
      </c>
      <c r="M372" s="97" t="s">
        <v>1187</v>
      </c>
      <c r="N372" s="97" t="s">
        <v>953</v>
      </c>
      <c r="O372" s="97" t="s">
        <v>1188</v>
      </c>
      <c r="P372" s="97" t="s">
        <v>271</v>
      </c>
      <c r="Q372" s="97" t="s">
        <v>1189</v>
      </c>
      <c r="R372" s="97" t="s">
        <v>1066</v>
      </c>
      <c r="S372" s="97" t="s">
        <v>1114</v>
      </c>
      <c r="T372" s="97" t="s">
        <v>959</v>
      </c>
      <c r="U372" s="97" t="s">
        <v>628</v>
      </c>
      <c r="V372" s="97" t="s">
        <v>891</v>
      </c>
      <c r="W372" s="97" t="s">
        <v>847</v>
      </c>
      <c r="X372" s="97" t="s">
        <v>978</v>
      </c>
      <c r="Y372" s="97" t="s">
        <v>507</v>
      </c>
      <c r="Z372" s="97" t="s">
        <v>591</v>
      </c>
      <c r="AA372" s="97" t="s">
        <v>1081</v>
      </c>
      <c r="AB372" s="97" t="s">
        <v>1135</v>
      </c>
      <c r="AC372" s="97" t="s">
        <v>888</v>
      </c>
      <c r="AD372" s="99" t="s">
        <v>1027</v>
      </c>
    </row>
    <row r="373" spans="1:30" hidden="1">
      <c r="A373" s="1" t="s">
        <v>104</v>
      </c>
      <c r="B373" s="96" t="s">
        <v>1161</v>
      </c>
      <c r="C373" s="96" t="s">
        <v>167</v>
      </c>
      <c r="D373" s="96" t="s">
        <v>595</v>
      </c>
      <c r="E373" s="96" t="s">
        <v>1190</v>
      </c>
      <c r="F373" s="96" t="s">
        <v>710</v>
      </c>
      <c r="G373" s="96" t="s">
        <v>610</v>
      </c>
      <c r="H373" s="96" t="s">
        <v>648</v>
      </c>
      <c r="I373" s="96" t="s">
        <v>621</v>
      </c>
      <c r="J373" s="96" t="s">
        <v>720</v>
      </c>
      <c r="K373" s="96" t="s">
        <v>628</v>
      </c>
      <c r="L373" s="96" t="s">
        <v>328</v>
      </c>
      <c r="M373" s="96" t="s">
        <v>1191</v>
      </c>
      <c r="N373" s="96" t="s">
        <v>899</v>
      </c>
      <c r="O373" s="96" t="s">
        <v>920</v>
      </c>
      <c r="P373" s="96" t="s">
        <v>1111</v>
      </c>
      <c r="Q373" s="96" t="s">
        <v>1192</v>
      </c>
      <c r="R373" s="96" t="s">
        <v>1180</v>
      </c>
      <c r="S373" s="96" t="s">
        <v>1123</v>
      </c>
      <c r="T373" s="96" t="s">
        <v>1177</v>
      </c>
      <c r="U373" s="96" t="s">
        <v>628</v>
      </c>
      <c r="V373" s="96" t="s">
        <v>585</v>
      </c>
      <c r="W373" s="96" t="s">
        <v>938</v>
      </c>
      <c r="X373" s="96" t="s">
        <v>1183</v>
      </c>
      <c r="Y373" s="96" t="s">
        <v>881</v>
      </c>
      <c r="Z373" s="96" t="s">
        <v>254</v>
      </c>
      <c r="AA373" s="96" t="s">
        <v>1059</v>
      </c>
      <c r="AB373" s="96" t="s">
        <v>715</v>
      </c>
      <c r="AC373" s="96" t="s">
        <v>641</v>
      </c>
      <c r="AD373" s="98" t="s">
        <v>1111</v>
      </c>
    </row>
  </sheetData>
  <autoFilter ref="A1:AD373" xr:uid="{756A65BF-77EA-D241-B1EF-7A2E28387182}">
    <filterColumn colId="0">
      <filters>
        <filter val="Rural+Urban"/>
      </filters>
    </filterColumn>
    <filterColumn colId="1">
      <filters>
        <filter val="202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82D46-F335-0F4E-82AA-41DE383E005F}">
  <dimension ref="A1"/>
  <sheetViews>
    <sheetView topLeftCell="B20" zoomScale="91" workbookViewId="0">
      <selection activeCell="T36" sqref="T36"/>
    </sheetView>
  </sheetViews>
  <sheetFormatPr defaultColWidth="10.6640625" defaultRowHeight="18"/>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51BC-B5B6-F546-81F8-E1EB2F45BA81}">
  <dimension ref="B2:V33"/>
  <sheetViews>
    <sheetView topLeftCell="M1" workbookViewId="0">
      <selection activeCell="K20" sqref="K20"/>
    </sheetView>
  </sheetViews>
  <sheetFormatPr defaultColWidth="10.6640625" defaultRowHeight="18"/>
  <cols>
    <col min="2" max="2" width="11.75" bestFit="1" customWidth="1"/>
    <col min="6" max="6" width="13.4140625" customWidth="1"/>
    <col min="7" max="7" width="14" customWidth="1"/>
    <col min="11" max="11" width="20.58203125" customWidth="1"/>
    <col min="14" max="14" width="11.83203125" customWidth="1"/>
    <col min="18" max="18" width="18.25" customWidth="1"/>
    <col min="20" max="20" width="19.4140625" customWidth="1"/>
  </cols>
  <sheetData>
    <row r="2" spans="2:22" ht="18.600000000000001" thickBot="1">
      <c r="B2" s="72" t="s">
        <v>1264</v>
      </c>
      <c r="C2" s="162" t="s">
        <v>1255</v>
      </c>
      <c r="D2" s="162"/>
      <c r="E2" s="162"/>
      <c r="F2" s="162"/>
      <c r="G2" s="162"/>
    </row>
    <row r="3" spans="2:22" ht="34.049999999999997" customHeight="1" thickBot="1">
      <c r="B3" s="39">
        <v>45047</v>
      </c>
      <c r="K3" s="62"/>
      <c r="L3" s="63" t="s">
        <v>60</v>
      </c>
      <c r="M3" s="64" t="s">
        <v>85</v>
      </c>
      <c r="N3" s="65" t="s">
        <v>104</v>
      </c>
    </row>
    <row r="4" spans="2:22" ht="18.600000000000001" thickBot="1">
      <c r="B4" s="62"/>
      <c r="C4" s="73" t="s">
        <v>1198</v>
      </c>
      <c r="D4" s="73" t="s">
        <v>1199</v>
      </c>
      <c r="E4" s="73" t="s">
        <v>50</v>
      </c>
      <c r="F4" s="73" t="s">
        <v>1201</v>
      </c>
      <c r="G4" s="73" t="s">
        <v>58</v>
      </c>
      <c r="H4" s="74" t="s">
        <v>1202</v>
      </c>
      <c r="I4" s="75" t="s">
        <v>1200</v>
      </c>
      <c r="K4" s="60" t="s">
        <v>1198</v>
      </c>
      <c r="L4" s="34">
        <v>2113.9000000000005</v>
      </c>
      <c r="M4" s="34">
        <v>2152</v>
      </c>
      <c r="N4" s="66">
        <v>2127.8000000000002</v>
      </c>
      <c r="Q4" s="18"/>
      <c r="R4" s="160" t="s">
        <v>1258</v>
      </c>
      <c r="S4" s="161"/>
    </row>
    <row r="5" spans="2:22" ht="18.600000000000001" thickBot="1">
      <c r="B5" s="76" t="s">
        <v>60</v>
      </c>
      <c r="C5" s="34">
        <v>2113.9000000000005</v>
      </c>
      <c r="D5" s="59">
        <v>182.5</v>
      </c>
      <c r="E5" s="58">
        <v>175.6</v>
      </c>
      <c r="F5" s="58">
        <v>379.1</v>
      </c>
      <c r="G5" s="34">
        <v>1076.3</v>
      </c>
      <c r="H5" s="34">
        <v>199.9</v>
      </c>
      <c r="I5" s="77">
        <f>SUM(C5:H5)</f>
        <v>4127.3</v>
      </c>
      <c r="K5" s="60" t="s">
        <v>1199</v>
      </c>
      <c r="L5" s="34">
        <v>182.5</v>
      </c>
      <c r="M5" s="58">
        <v>183.4</v>
      </c>
      <c r="N5" s="67">
        <v>182.8</v>
      </c>
      <c r="Q5" s="48" t="s">
        <v>1194</v>
      </c>
      <c r="R5" s="48" t="s">
        <v>1196</v>
      </c>
      <c r="S5" s="49" t="s">
        <v>1263</v>
      </c>
      <c r="V5" s="56"/>
    </row>
    <row r="6" spans="2:22">
      <c r="B6" s="78" t="s">
        <v>85</v>
      </c>
      <c r="C6" s="34">
        <v>2152</v>
      </c>
      <c r="D6" s="58">
        <v>183.4</v>
      </c>
      <c r="E6" s="58">
        <v>175.6</v>
      </c>
      <c r="F6" s="58">
        <v>349.4</v>
      </c>
      <c r="G6" s="34">
        <v>1042.2999999999997</v>
      </c>
      <c r="H6" s="34">
        <v>204.2</v>
      </c>
      <c r="I6" s="77">
        <f t="shared" ref="I6:I7" si="0">SUM(C6:H6)</f>
        <v>4106.8999999999996</v>
      </c>
      <c r="K6" s="60" t="s">
        <v>50</v>
      </c>
      <c r="L6" s="34">
        <v>175.6</v>
      </c>
      <c r="M6" s="58">
        <v>175.6</v>
      </c>
      <c r="N6" s="67">
        <v>175.6</v>
      </c>
      <c r="Q6" s="51">
        <v>12</v>
      </c>
      <c r="R6" s="10" t="s">
        <v>1198</v>
      </c>
      <c r="S6" s="57">
        <f>Q6*$U$7</f>
        <v>52.173913043478258</v>
      </c>
      <c r="T6" s="8" t="s">
        <v>1259</v>
      </c>
      <c r="U6" s="53">
        <v>23</v>
      </c>
    </row>
    <row r="7" spans="2:22" ht="18.600000000000001" thickBot="1">
      <c r="B7" s="79" t="s">
        <v>104</v>
      </c>
      <c r="C7" s="69">
        <v>2127.8000000000002</v>
      </c>
      <c r="D7" s="80">
        <v>182.8</v>
      </c>
      <c r="E7" s="80">
        <v>175.6</v>
      </c>
      <c r="F7" s="81">
        <v>367</v>
      </c>
      <c r="G7" s="69">
        <v>1059.2</v>
      </c>
      <c r="H7" s="69">
        <v>201</v>
      </c>
      <c r="I7" s="82">
        <f t="shared" si="0"/>
        <v>4113.4000000000005</v>
      </c>
      <c r="K7" s="60" t="s">
        <v>1201</v>
      </c>
      <c r="L7" s="34">
        <v>379.1</v>
      </c>
      <c r="M7" s="58">
        <v>349.4</v>
      </c>
      <c r="N7" s="68">
        <v>367</v>
      </c>
      <c r="Q7" s="51">
        <v>1</v>
      </c>
      <c r="R7" s="10" t="s">
        <v>1199</v>
      </c>
      <c r="S7" s="57">
        <f t="shared" ref="S7:S11" si="1">Q7*$U$7</f>
        <v>4.3478260869565215</v>
      </c>
      <c r="T7" s="12" t="s">
        <v>1260</v>
      </c>
      <c r="U7" s="54">
        <f>100/23</f>
        <v>4.3478260869565215</v>
      </c>
    </row>
    <row r="8" spans="2:22">
      <c r="K8" s="60" t="s">
        <v>58</v>
      </c>
      <c r="L8" s="34">
        <v>1076.3</v>
      </c>
      <c r="M8" s="34">
        <v>1042.2999999999997</v>
      </c>
      <c r="N8" s="66">
        <v>1059.2</v>
      </c>
      <c r="Q8" s="51">
        <v>1</v>
      </c>
      <c r="R8" s="10" t="s">
        <v>50</v>
      </c>
      <c r="S8" s="57">
        <f t="shared" si="1"/>
        <v>4.3478260869565215</v>
      </c>
    </row>
    <row r="9" spans="2:22" ht="18.600000000000001" thickBot="1">
      <c r="K9" s="61" t="s">
        <v>1202</v>
      </c>
      <c r="L9" s="69">
        <v>199.9</v>
      </c>
      <c r="M9" s="69">
        <v>204.2</v>
      </c>
      <c r="N9" s="70">
        <v>201</v>
      </c>
      <c r="Q9" s="51">
        <v>2</v>
      </c>
      <c r="R9" s="10" t="s">
        <v>1201</v>
      </c>
      <c r="S9" s="57">
        <f t="shared" si="1"/>
        <v>8.695652173913043</v>
      </c>
    </row>
    <row r="10" spans="2:22">
      <c r="L10">
        <v>4127.3</v>
      </c>
      <c r="M10">
        <v>4106.8999999999996</v>
      </c>
      <c r="N10">
        <v>4113.4000000000005</v>
      </c>
      <c r="Q10" s="51">
        <v>6</v>
      </c>
      <c r="R10" s="10" t="s">
        <v>58</v>
      </c>
      <c r="S10" s="57">
        <f t="shared" si="1"/>
        <v>26.086956521739129</v>
      </c>
    </row>
    <row r="11" spans="2:22" ht="18.600000000000001" thickBot="1">
      <c r="Q11" s="52">
        <v>1</v>
      </c>
      <c r="R11" s="12" t="s">
        <v>1202</v>
      </c>
      <c r="S11" s="57">
        <f t="shared" si="1"/>
        <v>4.3478260869565215</v>
      </c>
    </row>
    <row r="12" spans="2:22" ht="18.600000000000001" thickBot="1">
      <c r="B12" s="62"/>
      <c r="C12" s="73" t="s">
        <v>1198</v>
      </c>
      <c r="D12" s="73" t="s">
        <v>1199</v>
      </c>
      <c r="E12" s="73" t="s">
        <v>50</v>
      </c>
      <c r="F12" s="73" t="s">
        <v>1201</v>
      </c>
      <c r="G12" s="73" t="s">
        <v>58</v>
      </c>
      <c r="H12" s="74" t="s">
        <v>1202</v>
      </c>
      <c r="I12" s="75" t="s">
        <v>1200</v>
      </c>
      <c r="K12" s="62"/>
      <c r="L12" s="63" t="s">
        <v>60</v>
      </c>
      <c r="M12" s="64" t="s">
        <v>85</v>
      </c>
      <c r="N12" s="65" t="s">
        <v>104</v>
      </c>
    </row>
    <row r="13" spans="2:22">
      <c r="B13" s="76" t="s">
        <v>60</v>
      </c>
      <c r="C13" s="148">
        <f>C5/$I5</f>
        <v>0.51217502968042072</v>
      </c>
      <c r="D13" s="148">
        <f t="shared" ref="D13:H13" si="2">D5/$I5</f>
        <v>4.4217769486104716E-2</v>
      </c>
      <c r="E13" s="148">
        <f t="shared" si="2"/>
        <v>4.2545974365808155E-2</v>
      </c>
      <c r="F13" s="148">
        <f t="shared" si="2"/>
        <v>9.1851815957163283E-2</v>
      </c>
      <c r="G13" s="148">
        <f t="shared" si="2"/>
        <v>0.26077580985147675</v>
      </c>
      <c r="H13" s="148">
        <f t="shared" si="2"/>
        <v>4.8433600659026479E-2</v>
      </c>
      <c r="I13" s="148">
        <f>I5/$I5</f>
        <v>1</v>
      </c>
      <c r="K13" s="60" t="s">
        <v>1198</v>
      </c>
      <c r="L13" s="149">
        <f>L4/L$10</f>
        <v>0.51217502968042072</v>
      </c>
      <c r="M13" s="149">
        <f t="shared" ref="M13:N13" si="3">M4/M$10</f>
        <v>0.52399620151452442</v>
      </c>
      <c r="N13" s="150">
        <f t="shared" si="3"/>
        <v>0.51728497107016091</v>
      </c>
    </row>
    <row r="14" spans="2:22">
      <c r="B14" s="78" t="s">
        <v>85</v>
      </c>
      <c r="C14" s="148">
        <f t="shared" ref="C14:I14" si="4">C6/$I6</f>
        <v>0.52399620151452442</v>
      </c>
      <c r="D14" s="148">
        <f t="shared" si="4"/>
        <v>4.4656553604908819E-2</v>
      </c>
      <c r="E14" s="148">
        <f t="shared" si="4"/>
        <v>4.2757310867077361E-2</v>
      </c>
      <c r="F14" s="148">
        <f t="shared" si="4"/>
        <v>8.5076334948501309E-2</v>
      </c>
      <c r="G14" s="148">
        <f t="shared" si="4"/>
        <v>0.25379239815919546</v>
      </c>
      <c r="H14" s="148">
        <f t="shared" si="4"/>
        <v>4.9721200905792691E-2</v>
      </c>
      <c r="I14" s="148">
        <f t="shared" si="4"/>
        <v>1</v>
      </c>
      <c r="K14" s="60" t="s">
        <v>1199</v>
      </c>
      <c r="L14" s="149">
        <f t="shared" ref="L14:N14" si="5">L5/L$10</f>
        <v>4.4217769486104716E-2</v>
      </c>
      <c r="M14" s="149">
        <f t="shared" si="5"/>
        <v>4.4656553604908819E-2</v>
      </c>
      <c r="N14" s="150">
        <f t="shared" si="5"/>
        <v>4.4440122526377204E-2</v>
      </c>
    </row>
    <row r="15" spans="2:22" ht="18.600000000000001" thickBot="1">
      <c r="B15" s="79" t="s">
        <v>104</v>
      </c>
      <c r="C15" s="148">
        <f t="shared" ref="C15:I15" si="6">C7/$I7</f>
        <v>0.51728497107016091</v>
      </c>
      <c r="D15" s="148">
        <f t="shared" si="6"/>
        <v>4.4440122526377204E-2</v>
      </c>
      <c r="E15" s="148">
        <f t="shared" si="6"/>
        <v>4.2689745709145709E-2</v>
      </c>
      <c r="F15" s="148">
        <f t="shared" si="6"/>
        <v>8.9220596100549415E-2</v>
      </c>
      <c r="G15" s="148">
        <f t="shared" si="6"/>
        <v>0.25749987844605432</v>
      </c>
      <c r="H15" s="148">
        <f t="shared" si="6"/>
        <v>4.8864686147712347E-2</v>
      </c>
      <c r="I15" s="148">
        <f t="shared" si="6"/>
        <v>1</v>
      </c>
      <c r="K15" s="60" t="s">
        <v>50</v>
      </c>
      <c r="L15" s="149">
        <f t="shared" ref="L15:N15" si="7">L6/L$10</f>
        <v>4.2545974365808155E-2</v>
      </c>
      <c r="M15" s="149">
        <f t="shared" si="7"/>
        <v>4.2757310867077361E-2</v>
      </c>
      <c r="N15" s="150">
        <f t="shared" si="7"/>
        <v>4.2689745709145709E-2</v>
      </c>
    </row>
    <row r="16" spans="2:22">
      <c r="K16" s="60" t="s">
        <v>1201</v>
      </c>
      <c r="L16" s="149">
        <f t="shared" ref="L16:N16" si="8">L7/L$10</f>
        <v>9.1851815957163283E-2</v>
      </c>
      <c r="M16" s="149">
        <f t="shared" si="8"/>
        <v>8.5076334948501309E-2</v>
      </c>
      <c r="N16" s="150">
        <f t="shared" si="8"/>
        <v>8.9220596100549415E-2</v>
      </c>
    </row>
    <row r="17" spans="4:14">
      <c r="K17" s="60" t="s">
        <v>58</v>
      </c>
      <c r="L17" s="149">
        <f t="shared" ref="L17:N17" si="9">L8/L$10</f>
        <v>0.26077580985147675</v>
      </c>
      <c r="M17" s="149">
        <f t="shared" si="9"/>
        <v>0.25379239815919546</v>
      </c>
      <c r="N17" s="150">
        <f t="shared" si="9"/>
        <v>0.25749987844605432</v>
      </c>
    </row>
    <row r="18" spans="4:14" ht="18.600000000000001" thickBot="1">
      <c r="K18" s="61" t="s">
        <v>1202</v>
      </c>
      <c r="L18" s="151">
        <f t="shared" ref="L18:N18" si="10">L9/L$10</f>
        <v>4.8433600659026479E-2</v>
      </c>
      <c r="M18" s="151">
        <f t="shared" si="10"/>
        <v>4.9721200905792691E-2</v>
      </c>
      <c r="N18" s="152">
        <f t="shared" si="10"/>
        <v>4.8864686147712347E-2</v>
      </c>
    </row>
    <row r="32" spans="4:14">
      <c r="D32" s="118" t="s">
        <v>1362</v>
      </c>
    </row>
    <row r="33" spans="4:4">
      <c r="D33" t="s">
        <v>1363</v>
      </c>
    </row>
  </sheetData>
  <mergeCells count="2">
    <mergeCell ref="R4:S4"/>
    <mergeCell ref="C2:G2"/>
  </mergeCells>
  <conditionalFormatting sqref="L4:L9">
    <cfRule type="colorScale" priority="8">
      <colorScale>
        <cfvo type="min"/>
        <cfvo type="percentile" val="50"/>
        <cfvo type="max"/>
        <color rgb="FFF8696B"/>
        <color rgb="FFFFEB84"/>
        <color rgb="FF63BE7B"/>
      </colorScale>
    </cfRule>
  </conditionalFormatting>
  <conditionalFormatting sqref="L13:N18">
    <cfRule type="colorScale" priority="1">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M4:M9">
    <cfRule type="colorScale" priority="7">
      <colorScale>
        <cfvo type="min"/>
        <cfvo type="percentile" val="50"/>
        <cfvo type="max"/>
        <color rgb="FFF8696B"/>
        <color rgb="FFFFEB84"/>
        <color rgb="FF63BE7B"/>
      </colorScale>
    </cfRule>
  </conditionalFormatting>
  <conditionalFormatting sqref="N4:N9">
    <cfRule type="colorScale" priority="6">
      <colorScale>
        <cfvo type="min"/>
        <cfvo type="percentile" val="50"/>
        <cfvo type="max"/>
        <color rgb="FFF8696B"/>
        <color rgb="FFFFEB84"/>
        <color rgb="FF63BE7B"/>
      </colorScale>
    </cfRule>
  </conditionalFormatting>
  <conditionalFormatting sqref="S6:S11">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A7AE8-BE9C-DB4E-91CC-03B44753EE8A}">
  <dimension ref="H3:CE3"/>
  <sheetViews>
    <sheetView topLeftCell="B7" zoomScale="75" workbookViewId="0">
      <selection activeCell="R21" sqref="R21"/>
    </sheetView>
  </sheetViews>
  <sheetFormatPr defaultColWidth="10.6640625" defaultRowHeight="18"/>
  <cols>
    <col min="18" max="18" width="3.58203125" customWidth="1"/>
    <col min="19" max="19" width="4.1640625" customWidth="1"/>
    <col min="36" max="36" width="3.83203125" customWidth="1"/>
    <col min="37" max="37" width="4.1640625" customWidth="1"/>
    <col min="55" max="55" width="4.1640625" customWidth="1"/>
    <col min="56" max="56" width="5" customWidth="1"/>
    <col min="74" max="75" width="4.4140625" customWidth="1"/>
  </cols>
  <sheetData>
    <row r="3" spans="8:83">
      <c r="H3" s="141">
        <v>1</v>
      </c>
      <c r="AA3" s="141">
        <v>2</v>
      </c>
      <c r="AS3" s="147">
        <v>3</v>
      </c>
      <c r="BM3" s="147">
        <v>4</v>
      </c>
      <c r="CE3" s="147">
        <v>5</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DAAAC-D4B7-CD47-95B6-5C1290E50344}">
  <dimension ref="A3:N31"/>
  <sheetViews>
    <sheetView zoomScale="57" workbookViewId="0">
      <selection activeCell="D19" sqref="D19"/>
    </sheetView>
  </sheetViews>
  <sheetFormatPr defaultColWidth="10.6640625" defaultRowHeight="18"/>
  <sheetData>
    <row r="3" spans="1:14" ht="19.05" customHeight="1">
      <c r="B3" s="72" t="s">
        <v>1264</v>
      </c>
      <c r="C3" s="163" t="s">
        <v>1265</v>
      </c>
      <c r="D3" s="163"/>
      <c r="E3" s="163"/>
      <c r="F3" s="163"/>
      <c r="G3" s="163"/>
      <c r="H3" s="163"/>
      <c r="I3" s="163"/>
      <c r="J3" s="163"/>
      <c r="K3" s="47"/>
      <c r="L3" s="47"/>
      <c r="M3" s="47"/>
      <c r="N3" s="47"/>
    </row>
    <row r="4" spans="1:14">
      <c r="C4" s="163"/>
      <c r="D4" s="163"/>
      <c r="E4" s="163"/>
      <c r="F4" s="163"/>
      <c r="G4" s="163"/>
      <c r="H4" s="163"/>
      <c r="I4" s="163"/>
      <c r="J4" s="163"/>
      <c r="K4" s="47"/>
      <c r="L4" s="47"/>
      <c r="M4" s="47"/>
      <c r="N4" s="47"/>
    </row>
    <row r="7" spans="1:14">
      <c r="A7" s="5" t="s">
        <v>1278</v>
      </c>
    </row>
    <row r="10" spans="1:14">
      <c r="B10" s="55" t="s">
        <v>31</v>
      </c>
      <c r="C10" s="55" t="s">
        <v>1273</v>
      </c>
      <c r="D10" s="87" t="s">
        <v>1276</v>
      </c>
      <c r="F10" t="s">
        <v>1310</v>
      </c>
      <c r="H10" t="s">
        <v>1311</v>
      </c>
    </row>
    <row r="11" spans="1:14">
      <c r="B11" s="34">
        <v>2013</v>
      </c>
      <c r="C11" s="36">
        <v>105.5</v>
      </c>
      <c r="D11" s="100" t="s">
        <v>1305</v>
      </c>
      <c r="E11" s="100" t="s">
        <v>1306</v>
      </c>
      <c r="F11" s="31">
        <v>106</v>
      </c>
      <c r="H11" s="32">
        <v>105</v>
      </c>
    </row>
    <row r="12" spans="1:14">
      <c r="B12" s="34">
        <v>2014</v>
      </c>
      <c r="C12" s="36">
        <v>114.15</v>
      </c>
      <c r="D12" s="89">
        <f>(C12-C11)/C11</f>
        <v>8.1990521327014274E-2</v>
      </c>
      <c r="E12" s="101" t="s">
        <v>288</v>
      </c>
      <c r="F12" s="31">
        <v>114.6</v>
      </c>
      <c r="G12" s="89">
        <f>(F12-F11)/F11</f>
        <v>8.1132075471698054E-2</v>
      </c>
      <c r="H12" s="32">
        <v>113.7</v>
      </c>
      <c r="I12" s="89">
        <f>(H12-H11)/H11</f>
        <v>8.2857142857142879E-2</v>
      </c>
    </row>
    <row r="13" spans="1:14">
      <c r="B13" s="34">
        <v>2015</v>
      </c>
      <c r="C13" s="36">
        <v>120.13333333333333</v>
      </c>
      <c r="D13" s="89">
        <f t="shared" ref="D13:D21" si="0">(C13-C12)/C12</f>
        <v>5.2416411154913009E-2</v>
      </c>
      <c r="E13" s="101" t="s">
        <v>407</v>
      </c>
      <c r="F13" s="31">
        <v>121.1</v>
      </c>
      <c r="G13" s="89">
        <f t="shared" ref="G13:G21" si="1">(F13-F12)/F12</f>
        <v>5.6719022687609075E-2</v>
      </c>
      <c r="H13" s="32">
        <v>119.1</v>
      </c>
      <c r="I13" s="89">
        <f t="shared" ref="I13:I21" si="2">(H13-H12)/H12</f>
        <v>4.7493403693931326E-2</v>
      </c>
    </row>
    <row r="14" spans="1:14">
      <c r="B14" s="34">
        <v>2016</v>
      </c>
      <c r="C14" s="36">
        <v>125.93333333333334</v>
      </c>
      <c r="D14" s="89">
        <f t="shared" si="0"/>
        <v>4.8279689234184339E-2</v>
      </c>
      <c r="E14" s="101" t="s">
        <v>534</v>
      </c>
      <c r="F14" s="31">
        <v>128</v>
      </c>
      <c r="G14" s="89">
        <f t="shared" si="1"/>
        <v>5.6977704376548359E-2</v>
      </c>
      <c r="H14" s="32">
        <v>123.8</v>
      </c>
      <c r="I14" s="89">
        <f t="shared" si="2"/>
        <v>3.9462636439966441E-2</v>
      </c>
    </row>
    <row r="15" spans="1:14">
      <c r="B15" s="34">
        <v>2017</v>
      </c>
      <c r="C15" s="36">
        <v>130.80000000000001</v>
      </c>
      <c r="D15" s="89">
        <f t="shared" si="0"/>
        <v>3.8644785600847067E-2</v>
      </c>
      <c r="E15" s="101" t="s">
        <v>658</v>
      </c>
      <c r="F15" s="31">
        <v>132.80000000000001</v>
      </c>
      <c r="G15" s="89">
        <f t="shared" si="1"/>
        <v>3.7500000000000089E-2</v>
      </c>
      <c r="H15" s="32">
        <v>128.69999999999999</v>
      </c>
      <c r="I15" s="89">
        <f t="shared" si="2"/>
        <v>3.9579967689822228E-2</v>
      </c>
    </row>
    <row r="16" spans="1:14">
      <c r="B16" s="34">
        <v>2018</v>
      </c>
      <c r="C16" s="36">
        <v>136.4</v>
      </c>
      <c r="D16" s="89">
        <f t="shared" si="0"/>
        <v>4.2813455657492311E-2</v>
      </c>
      <c r="E16" s="101" t="s">
        <v>725</v>
      </c>
      <c r="F16" s="31">
        <v>138.69999999999999</v>
      </c>
      <c r="G16" s="89">
        <f t="shared" si="1"/>
        <v>4.4427710843373318E-2</v>
      </c>
      <c r="H16" s="32">
        <v>134</v>
      </c>
      <c r="I16" s="89">
        <f t="shared" si="2"/>
        <v>4.1181041181041274E-2</v>
      </c>
    </row>
    <row r="17" spans="2:9">
      <c r="B17" s="34">
        <v>2019</v>
      </c>
      <c r="C17" s="36">
        <v>140.36666666666665</v>
      </c>
      <c r="D17" s="89">
        <f t="shared" si="0"/>
        <v>2.9081133919843401E-2</v>
      </c>
      <c r="E17" s="101" t="s">
        <v>776</v>
      </c>
      <c r="F17" s="31">
        <v>141.19999999999999</v>
      </c>
      <c r="G17" s="89">
        <f t="shared" si="1"/>
        <v>1.8024513338139873E-2</v>
      </c>
      <c r="H17" s="32">
        <v>139.5</v>
      </c>
      <c r="I17" s="89">
        <f t="shared" si="2"/>
        <v>4.1044776119402986E-2</v>
      </c>
    </row>
    <row r="18" spans="2:9">
      <c r="B18" s="34">
        <v>2020</v>
      </c>
      <c r="C18" s="36">
        <v>148.56666666666666</v>
      </c>
      <c r="D18" s="89">
        <f t="shared" si="0"/>
        <v>5.8418427926858356E-2</v>
      </c>
      <c r="E18" s="101" t="s">
        <v>834</v>
      </c>
      <c r="F18" s="32">
        <v>149.80000000000001</v>
      </c>
      <c r="G18" s="89">
        <f t="shared" si="1"/>
        <v>6.090651558073671E-2</v>
      </c>
      <c r="H18" s="31">
        <v>147.30000000000001</v>
      </c>
      <c r="I18" s="89">
        <f t="shared" si="2"/>
        <v>5.5913978494623741E-2</v>
      </c>
    </row>
    <row r="19" spans="2:9">
      <c r="B19" s="34">
        <v>2021</v>
      </c>
      <c r="C19" s="36">
        <v>156.80000000000001</v>
      </c>
      <c r="D19" s="89">
        <f t="shared" si="0"/>
        <v>5.5418442898810961E-2</v>
      </c>
      <c r="E19" s="101" t="s">
        <v>912</v>
      </c>
      <c r="F19" s="32">
        <v>156.69999999999999</v>
      </c>
      <c r="G19" s="89">
        <f t="shared" si="1"/>
        <v>4.6061415220293569E-2</v>
      </c>
      <c r="H19" s="31">
        <v>156.9</v>
      </c>
      <c r="I19" s="89">
        <f t="shared" si="2"/>
        <v>6.5173116089612987E-2</v>
      </c>
    </row>
    <row r="20" spans="2:9">
      <c r="B20" s="34">
        <v>2022</v>
      </c>
      <c r="C20" s="36">
        <v>167.63333333333333</v>
      </c>
      <c r="D20" s="89">
        <f t="shared" si="0"/>
        <v>6.9090136054421644E-2</v>
      </c>
      <c r="E20" s="101" t="s">
        <v>1031</v>
      </c>
      <c r="F20" s="32">
        <v>168.7</v>
      </c>
      <c r="G20" s="89">
        <f t="shared" si="1"/>
        <v>7.6579451180599875E-2</v>
      </c>
      <c r="H20" s="31">
        <v>166.5</v>
      </c>
      <c r="I20" s="89">
        <f t="shared" si="2"/>
        <v>6.1185468451242793E-2</v>
      </c>
    </row>
    <row r="21" spans="2:9">
      <c r="B21" s="34">
        <v>2023</v>
      </c>
      <c r="C21" s="36">
        <v>177.16666666666666</v>
      </c>
      <c r="D21" s="89">
        <f t="shared" si="0"/>
        <v>5.6870153111950678E-2</v>
      </c>
      <c r="E21" s="101" t="s">
        <v>1161</v>
      </c>
      <c r="F21" s="32">
        <v>178</v>
      </c>
      <c r="G21" s="89">
        <f t="shared" si="1"/>
        <v>5.5127445168939013E-2</v>
      </c>
      <c r="H21" s="31">
        <v>176.3</v>
      </c>
      <c r="I21" s="89">
        <f t="shared" si="2"/>
        <v>5.8858858858858928E-2</v>
      </c>
    </row>
    <row r="23" spans="2:9">
      <c r="C23" s="72" t="s">
        <v>1364</v>
      </c>
      <c r="D23" t="s">
        <v>1365</v>
      </c>
    </row>
    <row r="25" spans="2:9">
      <c r="C25" s="119" t="s">
        <v>1333</v>
      </c>
    </row>
    <row r="27" spans="2:9">
      <c r="C27" s="142" t="s">
        <v>1355</v>
      </c>
    </row>
    <row r="29" spans="2:9">
      <c r="C29" s="142" t="s">
        <v>1354</v>
      </c>
    </row>
    <row r="31" spans="2:9" ht="20.399999999999999">
      <c r="B31" t="s">
        <v>1367</v>
      </c>
      <c r="C31" s="145" t="s">
        <v>1366</v>
      </c>
    </row>
  </sheetData>
  <mergeCells count="1">
    <mergeCell ref="C3:J4"/>
  </mergeCells>
  <conditionalFormatting sqref="D12:D2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68A4-0FEC-4445-A3E2-4A17E0C913A9}">
  <sheetPr filterMode="1"/>
  <dimension ref="A1:AM623"/>
  <sheetViews>
    <sheetView zoomScale="89" workbookViewId="0">
      <pane xSplit="1" topLeftCell="U1" activePane="topRight" state="frozen"/>
      <selection pane="topRight" activeCell="D370" sqref="D370:AH373"/>
    </sheetView>
  </sheetViews>
  <sheetFormatPr defaultColWidth="10.6640625" defaultRowHeight="18"/>
  <cols>
    <col min="1" max="1" width="16" customWidth="1"/>
    <col min="3" max="3" width="9.83203125" bestFit="1" customWidth="1"/>
    <col min="4" max="4" width="21.1640625" customWidth="1"/>
    <col min="5" max="5" width="14.75" customWidth="1"/>
    <col min="6" max="6" width="6.4140625" customWidth="1"/>
    <col min="7" max="7" width="18.75" customWidth="1"/>
    <col min="8" max="8" width="13.4140625" customWidth="1"/>
    <col min="9" max="9" width="8" customWidth="1"/>
    <col min="10" max="10" width="12.4140625" customWidth="1"/>
    <col min="11" max="11" width="11.4140625" customWidth="1"/>
    <col min="12" max="12" width="12.75" customWidth="1"/>
    <col min="13" max="13" width="8.4140625" customWidth="1"/>
    <col min="14" max="14" width="11.83203125" customWidth="1"/>
    <col min="15" max="15" width="33.83203125" bestFit="1" customWidth="1"/>
    <col min="16" max="16" width="20.4140625" bestFit="1" customWidth="1"/>
    <col min="17" max="17" width="12" style="38" hidden="1" customWidth="1"/>
    <col min="18" max="18" width="13" customWidth="1"/>
    <col min="19" max="19" width="10.1640625" customWidth="1"/>
    <col min="20" max="20" width="11.1640625" customWidth="1"/>
    <col min="21" max="21" width="9.4140625" customWidth="1"/>
    <col min="22" max="22" width="12" style="42" hidden="1" customWidth="1"/>
    <col min="24" max="24" width="14.4140625" customWidth="1"/>
    <col min="25" max="25" width="29.4140625" bestFit="1" customWidth="1"/>
    <col min="26" max="26" width="8.83203125" bestFit="1" customWidth="1"/>
    <col min="27" max="27" width="29.25" customWidth="1"/>
    <col min="28" max="28" width="26.75" customWidth="1"/>
    <col min="29" max="29" width="11.75" customWidth="1"/>
    <col min="30" max="30" width="24.4140625" customWidth="1"/>
    <col min="31" max="31" width="14.1640625" customWidth="1"/>
    <col min="32" max="32" width="12.4140625" style="45" hidden="1" customWidth="1"/>
    <col min="33" max="33" width="14.25" customWidth="1"/>
    <col min="34" max="34" width="13.58203125" customWidth="1"/>
  </cols>
  <sheetData>
    <row r="1" spans="1:34" s="5" customFormat="1">
      <c r="A1" s="3" t="s">
        <v>30</v>
      </c>
      <c r="B1" s="4" t="s">
        <v>31</v>
      </c>
      <c r="C1" s="4" t="s">
        <v>32</v>
      </c>
      <c r="D1" s="24" t="s">
        <v>33</v>
      </c>
      <c r="E1" s="24" t="s">
        <v>34</v>
      </c>
      <c r="F1" s="24" t="s">
        <v>35</v>
      </c>
      <c r="G1" s="24" t="s">
        <v>36</v>
      </c>
      <c r="H1" s="24" t="s">
        <v>37</v>
      </c>
      <c r="I1" s="24" t="s">
        <v>38</v>
      </c>
      <c r="J1" s="24" t="s">
        <v>39</v>
      </c>
      <c r="K1" s="24" t="s">
        <v>40</v>
      </c>
      <c r="L1" s="24" t="s">
        <v>41</v>
      </c>
      <c r="M1" s="24" t="s">
        <v>42</v>
      </c>
      <c r="N1" s="24" t="s">
        <v>43</v>
      </c>
      <c r="O1" s="24" t="s">
        <v>44</v>
      </c>
      <c r="P1" s="24" t="s">
        <v>45</v>
      </c>
      <c r="Q1" s="29" t="s">
        <v>1246</v>
      </c>
      <c r="R1" s="25" t="s">
        <v>46</v>
      </c>
      <c r="S1" s="26" t="s">
        <v>47</v>
      </c>
      <c r="T1" s="26" t="s">
        <v>48</v>
      </c>
      <c r="U1" s="26" t="s">
        <v>49</v>
      </c>
      <c r="V1" s="40" t="s">
        <v>1247</v>
      </c>
      <c r="W1" s="27" t="s">
        <v>50</v>
      </c>
      <c r="X1" s="28" t="s">
        <v>51</v>
      </c>
      <c r="Y1" s="29" t="s">
        <v>52</v>
      </c>
      <c r="Z1" s="29" t="s">
        <v>53</v>
      </c>
      <c r="AA1" s="29" t="s">
        <v>54</v>
      </c>
      <c r="AB1" s="29" t="s">
        <v>55</v>
      </c>
      <c r="AC1" s="29" t="s">
        <v>56</v>
      </c>
      <c r="AD1" s="29" t="s">
        <v>57</v>
      </c>
      <c r="AE1" s="29" t="s">
        <v>58</v>
      </c>
      <c r="AF1" s="43" t="s">
        <v>1248</v>
      </c>
      <c r="AG1" s="30" t="s">
        <v>59</v>
      </c>
      <c r="AH1" s="5" t="s">
        <v>1279</v>
      </c>
    </row>
    <row r="2" spans="1:34" hidden="1">
      <c r="A2" s="2" t="s">
        <v>60</v>
      </c>
      <c r="B2" s="15" t="s">
        <v>61</v>
      </c>
      <c r="C2" s="15" t="s">
        <v>62</v>
      </c>
      <c r="D2" s="15">
        <v>107.5</v>
      </c>
      <c r="E2" s="15">
        <v>106.3</v>
      </c>
      <c r="F2" s="15">
        <v>108.1</v>
      </c>
      <c r="G2" s="15">
        <v>104.9</v>
      </c>
      <c r="H2" s="15">
        <v>106.1</v>
      </c>
      <c r="I2" s="15">
        <v>103.9</v>
      </c>
      <c r="J2" s="15">
        <v>101.9</v>
      </c>
      <c r="K2" s="15">
        <v>106.1</v>
      </c>
      <c r="L2" s="15">
        <v>106.8</v>
      </c>
      <c r="M2" s="15">
        <v>103.1</v>
      </c>
      <c r="N2" s="15">
        <v>104.8</v>
      </c>
      <c r="O2" s="15">
        <v>106.7</v>
      </c>
      <c r="P2" s="15">
        <v>105.5</v>
      </c>
      <c r="Q2" s="37">
        <f>SUM(D2:O2)</f>
        <v>1266.1999999999998</v>
      </c>
      <c r="R2" s="15">
        <v>105.1</v>
      </c>
      <c r="S2" s="15">
        <v>106.5</v>
      </c>
      <c r="T2" s="15">
        <v>105.8</v>
      </c>
      <c r="U2" s="15">
        <v>106.4</v>
      </c>
      <c r="V2" s="41">
        <f>SUM(S2:T2)</f>
        <v>212.3</v>
      </c>
      <c r="W2" s="27">
        <v>105.6</v>
      </c>
      <c r="X2" s="15">
        <v>105.5</v>
      </c>
      <c r="Y2" s="15">
        <v>104.8</v>
      </c>
      <c r="Z2" s="15">
        <v>104</v>
      </c>
      <c r="AA2" s="15">
        <v>103.3</v>
      </c>
      <c r="AB2" s="15">
        <v>103.4</v>
      </c>
      <c r="AC2" s="15">
        <v>103.8</v>
      </c>
      <c r="AD2" s="15">
        <v>104.7</v>
      </c>
      <c r="AE2" s="15">
        <v>104</v>
      </c>
      <c r="AF2" s="44">
        <f>SUM(Y2:AD2)</f>
        <v>624</v>
      </c>
      <c r="AG2" s="31">
        <v>105.1</v>
      </c>
      <c r="AH2" t="str">
        <f>C2&amp;"-"&amp;B2</f>
        <v>January-2013</v>
      </c>
    </row>
    <row r="3" spans="1:34" hidden="1">
      <c r="A3" s="1" t="s">
        <v>85</v>
      </c>
      <c r="B3" s="16" t="s">
        <v>61</v>
      </c>
      <c r="C3" s="16" t="s">
        <v>62</v>
      </c>
      <c r="D3" s="16">
        <v>110.5</v>
      </c>
      <c r="E3" s="16">
        <v>109.1</v>
      </c>
      <c r="F3" s="16">
        <v>113</v>
      </c>
      <c r="G3" s="16">
        <v>103.6</v>
      </c>
      <c r="H3" s="16">
        <v>103.4</v>
      </c>
      <c r="I3" s="16">
        <v>102.3</v>
      </c>
      <c r="J3" s="16">
        <v>102.9</v>
      </c>
      <c r="K3" s="16">
        <v>105.8</v>
      </c>
      <c r="L3" s="16">
        <v>105.1</v>
      </c>
      <c r="M3" s="16">
        <v>101.8</v>
      </c>
      <c r="N3" s="16">
        <v>105.1</v>
      </c>
      <c r="O3" s="16">
        <v>107.9</v>
      </c>
      <c r="P3" s="16">
        <v>105.9</v>
      </c>
      <c r="Q3" s="37">
        <f t="shared" ref="Q3:Q66" si="0">SUM(D3:O3)</f>
        <v>1270.5</v>
      </c>
      <c r="R3" s="16">
        <v>105.2</v>
      </c>
      <c r="S3" s="16">
        <v>105.9</v>
      </c>
      <c r="T3" s="16">
        <v>105</v>
      </c>
      <c r="U3" s="16">
        <v>105.8</v>
      </c>
      <c r="V3" s="41">
        <f t="shared" ref="V3:V66" si="1">SUM(S3:T3)</f>
        <v>210.9</v>
      </c>
      <c r="W3" s="16">
        <v>100.3</v>
      </c>
      <c r="X3" s="16">
        <v>105.4</v>
      </c>
      <c r="Y3" s="16">
        <v>104.8</v>
      </c>
      <c r="Z3" s="16">
        <v>104.1</v>
      </c>
      <c r="AA3" s="16">
        <v>103.2</v>
      </c>
      <c r="AB3" s="16">
        <v>102.9</v>
      </c>
      <c r="AC3" s="16">
        <v>103.5</v>
      </c>
      <c r="AD3" s="16">
        <v>104.3</v>
      </c>
      <c r="AE3" s="16">
        <v>103.7</v>
      </c>
      <c r="AF3" s="44">
        <f t="shared" ref="AF3:AF66" si="2">SUM(Y3:AD3)</f>
        <v>622.79999999999995</v>
      </c>
      <c r="AG3" s="32">
        <v>104</v>
      </c>
      <c r="AH3" t="str">
        <f t="shared" ref="AH3:AH66" si="3">C3&amp;"-"&amp;B3</f>
        <v>January-2013</v>
      </c>
    </row>
    <row r="4" spans="1:34" hidden="1">
      <c r="A4" s="2" t="s">
        <v>104</v>
      </c>
      <c r="B4" s="15" t="s">
        <v>61</v>
      </c>
      <c r="C4" s="15" t="s">
        <v>62</v>
      </c>
      <c r="D4" s="15">
        <v>108.4</v>
      </c>
      <c r="E4" s="15">
        <v>107.3</v>
      </c>
      <c r="F4" s="15">
        <v>110</v>
      </c>
      <c r="G4" s="15">
        <v>104.4</v>
      </c>
      <c r="H4" s="15">
        <v>105.1</v>
      </c>
      <c r="I4" s="15">
        <v>103.2</v>
      </c>
      <c r="J4" s="15">
        <v>102.2</v>
      </c>
      <c r="K4" s="15">
        <v>106</v>
      </c>
      <c r="L4" s="15">
        <v>106.2</v>
      </c>
      <c r="M4" s="15">
        <v>102.7</v>
      </c>
      <c r="N4" s="15">
        <v>104.9</v>
      </c>
      <c r="O4" s="15">
        <v>107.3</v>
      </c>
      <c r="P4" s="15">
        <v>105.6</v>
      </c>
      <c r="Q4" s="37">
        <f t="shared" si="0"/>
        <v>1267.7000000000003</v>
      </c>
      <c r="R4" s="15">
        <v>105.1</v>
      </c>
      <c r="S4" s="15">
        <v>106.3</v>
      </c>
      <c r="T4" s="15">
        <v>105.5</v>
      </c>
      <c r="U4" s="15">
        <v>106.2</v>
      </c>
      <c r="V4" s="41">
        <f t="shared" si="1"/>
        <v>211.8</v>
      </c>
      <c r="W4" s="15">
        <v>100.3</v>
      </c>
      <c r="X4" s="15">
        <v>105.5</v>
      </c>
      <c r="Y4" s="15">
        <v>104.8</v>
      </c>
      <c r="Z4" s="15">
        <v>104</v>
      </c>
      <c r="AA4" s="15">
        <v>103.2</v>
      </c>
      <c r="AB4" s="15">
        <v>103.1</v>
      </c>
      <c r="AC4" s="15">
        <v>103.6</v>
      </c>
      <c r="AD4" s="15">
        <v>104.5</v>
      </c>
      <c r="AE4" s="15">
        <v>103.9</v>
      </c>
      <c r="AF4" s="44">
        <f t="shared" si="2"/>
        <v>623.20000000000005</v>
      </c>
      <c r="AG4" s="31">
        <v>104.6</v>
      </c>
      <c r="AH4" t="str">
        <f t="shared" si="3"/>
        <v>January-2013</v>
      </c>
    </row>
    <row r="5" spans="1:34" hidden="1">
      <c r="A5" s="1" t="s">
        <v>60</v>
      </c>
      <c r="B5" s="16" t="s">
        <v>61</v>
      </c>
      <c r="C5" s="16" t="s">
        <v>116</v>
      </c>
      <c r="D5" s="16">
        <v>109.2</v>
      </c>
      <c r="E5" s="16">
        <v>108.7</v>
      </c>
      <c r="F5" s="16">
        <v>110.2</v>
      </c>
      <c r="G5" s="16">
        <v>105.4</v>
      </c>
      <c r="H5" s="16">
        <v>106.7</v>
      </c>
      <c r="I5" s="16">
        <v>104</v>
      </c>
      <c r="J5" s="16">
        <v>102.4</v>
      </c>
      <c r="K5" s="16">
        <v>105.9</v>
      </c>
      <c r="L5" s="16">
        <v>105.7</v>
      </c>
      <c r="M5" s="16">
        <v>103.1</v>
      </c>
      <c r="N5" s="16">
        <v>105.1</v>
      </c>
      <c r="O5" s="16">
        <v>107.7</v>
      </c>
      <c r="P5" s="16">
        <v>106.3</v>
      </c>
      <c r="Q5" s="37">
        <f t="shared" si="0"/>
        <v>1274.0999999999999</v>
      </c>
      <c r="R5" s="16">
        <v>105.6</v>
      </c>
      <c r="S5" s="16">
        <v>107.1</v>
      </c>
      <c r="T5" s="16">
        <v>106.3</v>
      </c>
      <c r="U5" s="16">
        <v>107</v>
      </c>
      <c r="V5" s="41">
        <f t="shared" si="1"/>
        <v>213.39999999999998</v>
      </c>
      <c r="W5" s="27">
        <v>105.6</v>
      </c>
      <c r="X5" s="16">
        <v>106.2</v>
      </c>
      <c r="Y5" s="16">
        <v>105.2</v>
      </c>
      <c r="Z5" s="16">
        <v>104.4</v>
      </c>
      <c r="AA5" s="16">
        <v>103.9</v>
      </c>
      <c r="AB5" s="16">
        <v>104</v>
      </c>
      <c r="AC5" s="16">
        <v>104.1</v>
      </c>
      <c r="AD5" s="16">
        <v>104.6</v>
      </c>
      <c r="AE5" s="16">
        <v>104.4</v>
      </c>
      <c r="AF5" s="44">
        <f t="shared" si="2"/>
        <v>626.20000000000005</v>
      </c>
      <c r="AG5" s="32">
        <v>105.8</v>
      </c>
      <c r="AH5" t="str">
        <f t="shared" si="3"/>
        <v>February-2013</v>
      </c>
    </row>
    <row r="6" spans="1:34" hidden="1">
      <c r="A6" s="2" t="s">
        <v>85</v>
      </c>
      <c r="B6" s="15" t="s">
        <v>61</v>
      </c>
      <c r="C6" s="15" t="s">
        <v>116</v>
      </c>
      <c r="D6" s="15">
        <v>112.9</v>
      </c>
      <c r="E6" s="15">
        <v>112.9</v>
      </c>
      <c r="F6" s="15">
        <v>116.9</v>
      </c>
      <c r="G6" s="15">
        <v>104</v>
      </c>
      <c r="H6" s="15">
        <v>103.5</v>
      </c>
      <c r="I6" s="15">
        <v>103.1</v>
      </c>
      <c r="J6" s="15">
        <v>104.9</v>
      </c>
      <c r="K6" s="15">
        <v>104.1</v>
      </c>
      <c r="L6" s="15">
        <v>103.8</v>
      </c>
      <c r="M6" s="15">
        <v>102.3</v>
      </c>
      <c r="N6" s="15">
        <v>106</v>
      </c>
      <c r="O6" s="15">
        <v>109</v>
      </c>
      <c r="P6" s="15">
        <v>107.2</v>
      </c>
      <c r="Q6" s="37">
        <f t="shared" si="0"/>
        <v>1283.4000000000001</v>
      </c>
      <c r="R6" s="15">
        <v>106</v>
      </c>
      <c r="S6" s="15">
        <v>106.6</v>
      </c>
      <c r="T6" s="15">
        <v>105.5</v>
      </c>
      <c r="U6" s="15">
        <v>106.4</v>
      </c>
      <c r="V6" s="41">
        <f t="shared" si="1"/>
        <v>212.1</v>
      </c>
      <c r="W6" s="15">
        <v>100.4</v>
      </c>
      <c r="X6" s="15">
        <v>105.7</v>
      </c>
      <c r="Y6" s="15">
        <v>105.2</v>
      </c>
      <c r="Z6" s="15">
        <v>104.7</v>
      </c>
      <c r="AA6" s="15">
        <v>104.4</v>
      </c>
      <c r="AB6" s="15">
        <v>103.3</v>
      </c>
      <c r="AC6" s="15">
        <v>103.7</v>
      </c>
      <c r="AD6" s="15">
        <v>104.3</v>
      </c>
      <c r="AE6" s="15">
        <v>104.3</v>
      </c>
      <c r="AF6" s="44">
        <f t="shared" si="2"/>
        <v>625.6</v>
      </c>
      <c r="AG6" s="31">
        <v>104.7</v>
      </c>
      <c r="AH6" t="str">
        <f t="shared" si="3"/>
        <v>February-2013</v>
      </c>
    </row>
    <row r="7" spans="1:34" hidden="1">
      <c r="A7" s="1" t="s">
        <v>104</v>
      </c>
      <c r="B7" s="16" t="s">
        <v>61</v>
      </c>
      <c r="C7" s="16" t="s">
        <v>116</v>
      </c>
      <c r="D7" s="16">
        <v>110.4</v>
      </c>
      <c r="E7" s="16">
        <v>110.2</v>
      </c>
      <c r="F7" s="16">
        <v>112.8</v>
      </c>
      <c r="G7" s="16">
        <v>104.9</v>
      </c>
      <c r="H7" s="16">
        <v>105.5</v>
      </c>
      <c r="I7" s="16">
        <v>103.6</v>
      </c>
      <c r="J7" s="16">
        <v>103.2</v>
      </c>
      <c r="K7" s="16">
        <v>105.3</v>
      </c>
      <c r="L7" s="16">
        <v>105.1</v>
      </c>
      <c r="M7" s="16">
        <v>102.8</v>
      </c>
      <c r="N7" s="16">
        <v>105.5</v>
      </c>
      <c r="O7" s="16">
        <v>108.3</v>
      </c>
      <c r="P7" s="16">
        <v>106.6</v>
      </c>
      <c r="Q7" s="37">
        <f t="shared" si="0"/>
        <v>1277.6000000000001</v>
      </c>
      <c r="R7" s="16">
        <v>105.7</v>
      </c>
      <c r="S7" s="16">
        <v>106.9</v>
      </c>
      <c r="T7" s="16">
        <v>106</v>
      </c>
      <c r="U7" s="16">
        <v>106.8</v>
      </c>
      <c r="V7" s="41">
        <f t="shared" si="1"/>
        <v>212.9</v>
      </c>
      <c r="W7" s="16">
        <v>100.4</v>
      </c>
      <c r="X7" s="16">
        <v>106</v>
      </c>
      <c r="Y7" s="16">
        <v>105.2</v>
      </c>
      <c r="Z7" s="16">
        <v>104.5</v>
      </c>
      <c r="AA7" s="16">
        <v>104.2</v>
      </c>
      <c r="AB7" s="16">
        <v>103.6</v>
      </c>
      <c r="AC7" s="16">
        <v>103.9</v>
      </c>
      <c r="AD7" s="16">
        <v>104.5</v>
      </c>
      <c r="AE7" s="16">
        <v>104.4</v>
      </c>
      <c r="AF7" s="44">
        <f t="shared" si="2"/>
        <v>625.9</v>
      </c>
      <c r="AG7" s="32">
        <v>105.3</v>
      </c>
      <c r="AH7" t="str">
        <f t="shared" si="3"/>
        <v>February-2013</v>
      </c>
    </row>
    <row r="8" spans="1:34" hidden="1">
      <c r="A8" s="2" t="s">
        <v>60</v>
      </c>
      <c r="B8" s="15" t="s">
        <v>61</v>
      </c>
      <c r="C8" s="15" t="s">
        <v>138</v>
      </c>
      <c r="D8" s="15">
        <v>110.2</v>
      </c>
      <c r="E8" s="15">
        <v>108.8</v>
      </c>
      <c r="F8" s="15">
        <v>109.9</v>
      </c>
      <c r="G8" s="15">
        <v>105.6</v>
      </c>
      <c r="H8" s="15">
        <v>106.2</v>
      </c>
      <c r="I8" s="15">
        <v>105.7</v>
      </c>
      <c r="J8" s="15">
        <v>101.4</v>
      </c>
      <c r="K8" s="15">
        <v>105.7</v>
      </c>
      <c r="L8" s="15">
        <v>105</v>
      </c>
      <c r="M8" s="15">
        <v>103.3</v>
      </c>
      <c r="N8" s="15">
        <v>105.6</v>
      </c>
      <c r="O8" s="15">
        <v>108.2</v>
      </c>
      <c r="P8" s="15">
        <v>106.6</v>
      </c>
      <c r="Q8" s="37">
        <f t="shared" si="0"/>
        <v>1275.6000000000001</v>
      </c>
      <c r="R8" s="15">
        <v>106.5</v>
      </c>
      <c r="S8" s="15">
        <v>107.6</v>
      </c>
      <c r="T8" s="15">
        <v>106.8</v>
      </c>
      <c r="U8" s="15">
        <v>107.5</v>
      </c>
      <c r="V8" s="41">
        <f t="shared" si="1"/>
        <v>214.39999999999998</v>
      </c>
      <c r="W8" s="27">
        <v>105.6</v>
      </c>
      <c r="X8" s="15">
        <v>106.1</v>
      </c>
      <c r="Y8" s="15">
        <v>105.6</v>
      </c>
      <c r="Z8" s="15">
        <v>104.7</v>
      </c>
      <c r="AA8" s="15">
        <v>104.6</v>
      </c>
      <c r="AB8" s="15">
        <v>104</v>
      </c>
      <c r="AC8" s="15">
        <v>104.3</v>
      </c>
      <c r="AD8" s="15">
        <v>104.3</v>
      </c>
      <c r="AE8" s="15">
        <v>104.6</v>
      </c>
      <c r="AF8" s="44">
        <f t="shared" si="2"/>
        <v>627.49999999999989</v>
      </c>
      <c r="AG8" s="31">
        <v>106</v>
      </c>
      <c r="AH8" t="str">
        <f t="shared" si="3"/>
        <v>March-2013</v>
      </c>
    </row>
    <row r="9" spans="1:34" hidden="1">
      <c r="A9" s="1" t="s">
        <v>85</v>
      </c>
      <c r="B9" s="16" t="s">
        <v>61</v>
      </c>
      <c r="C9" s="16" t="s">
        <v>138</v>
      </c>
      <c r="D9" s="16">
        <v>113.9</v>
      </c>
      <c r="E9" s="16">
        <v>111.4</v>
      </c>
      <c r="F9" s="16">
        <v>113.2</v>
      </c>
      <c r="G9" s="16">
        <v>104.3</v>
      </c>
      <c r="H9" s="16">
        <v>102.7</v>
      </c>
      <c r="I9" s="16">
        <v>104.9</v>
      </c>
      <c r="J9" s="16">
        <v>103.8</v>
      </c>
      <c r="K9" s="16">
        <v>103.5</v>
      </c>
      <c r="L9" s="16">
        <v>102.6</v>
      </c>
      <c r="M9" s="16">
        <v>102.4</v>
      </c>
      <c r="N9" s="16">
        <v>107</v>
      </c>
      <c r="O9" s="16">
        <v>109.8</v>
      </c>
      <c r="P9" s="16">
        <v>107.3</v>
      </c>
      <c r="Q9" s="37">
        <f t="shared" si="0"/>
        <v>1279.5</v>
      </c>
      <c r="R9" s="16">
        <v>106.8</v>
      </c>
      <c r="S9" s="16">
        <v>107.2</v>
      </c>
      <c r="T9" s="16">
        <v>106</v>
      </c>
      <c r="U9" s="16">
        <v>107</v>
      </c>
      <c r="V9" s="41">
        <f t="shared" si="1"/>
        <v>213.2</v>
      </c>
      <c r="W9" s="16">
        <v>100.4</v>
      </c>
      <c r="X9" s="16">
        <v>106</v>
      </c>
      <c r="Y9" s="16">
        <v>105.7</v>
      </c>
      <c r="Z9" s="16">
        <v>105.2</v>
      </c>
      <c r="AA9" s="16">
        <v>105.5</v>
      </c>
      <c r="AB9" s="16">
        <v>103.5</v>
      </c>
      <c r="AC9" s="16">
        <v>103.8</v>
      </c>
      <c r="AD9" s="16">
        <v>104.2</v>
      </c>
      <c r="AE9" s="16">
        <v>104.9</v>
      </c>
      <c r="AF9" s="44">
        <f t="shared" si="2"/>
        <v>627.9</v>
      </c>
      <c r="AG9" s="32">
        <v>105</v>
      </c>
      <c r="AH9" t="str">
        <f t="shared" si="3"/>
        <v>March-2013</v>
      </c>
    </row>
    <row r="10" spans="1:34" hidden="1">
      <c r="A10" s="2" t="s">
        <v>104</v>
      </c>
      <c r="B10" s="15" t="s">
        <v>61</v>
      </c>
      <c r="C10" s="15" t="s">
        <v>138</v>
      </c>
      <c r="D10" s="15">
        <v>111.4</v>
      </c>
      <c r="E10" s="15">
        <v>109.7</v>
      </c>
      <c r="F10" s="15">
        <v>111.2</v>
      </c>
      <c r="G10" s="15">
        <v>105.1</v>
      </c>
      <c r="H10" s="15">
        <v>104.9</v>
      </c>
      <c r="I10" s="15">
        <v>105.3</v>
      </c>
      <c r="J10" s="15">
        <v>102.2</v>
      </c>
      <c r="K10" s="15">
        <v>105</v>
      </c>
      <c r="L10" s="15">
        <v>104.2</v>
      </c>
      <c r="M10" s="15">
        <v>103</v>
      </c>
      <c r="N10" s="15">
        <v>106.2</v>
      </c>
      <c r="O10" s="15">
        <v>108.9</v>
      </c>
      <c r="P10" s="15">
        <v>106.9</v>
      </c>
      <c r="Q10" s="37">
        <f t="shared" si="0"/>
        <v>1277.1000000000001</v>
      </c>
      <c r="R10" s="15">
        <v>106.6</v>
      </c>
      <c r="S10" s="15">
        <v>107.4</v>
      </c>
      <c r="T10" s="15">
        <v>106.5</v>
      </c>
      <c r="U10" s="15">
        <v>107.3</v>
      </c>
      <c r="V10" s="41">
        <f t="shared" si="1"/>
        <v>213.9</v>
      </c>
      <c r="W10" s="15">
        <v>100.4</v>
      </c>
      <c r="X10" s="15">
        <v>106.1</v>
      </c>
      <c r="Y10" s="15">
        <v>105.6</v>
      </c>
      <c r="Z10" s="15">
        <v>104.9</v>
      </c>
      <c r="AA10" s="15">
        <v>105.1</v>
      </c>
      <c r="AB10" s="15">
        <v>103.7</v>
      </c>
      <c r="AC10" s="15">
        <v>104</v>
      </c>
      <c r="AD10" s="15">
        <v>104.3</v>
      </c>
      <c r="AE10" s="15">
        <v>104.7</v>
      </c>
      <c r="AF10" s="44">
        <f t="shared" si="2"/>
        <v>627.59999999999991</v>
      </c>
      <c r="AG10" s="31">
        <v>105.5</v>
      </c>
      <c r="AH10" t="str">
        <f t="shared" si="3"/>
        <v>March-2013</v>
      </c>
    </row>
    <row r="11" spans="1:34" hidden="1">
      <c r="A11" s="1" t="s">
        <v>60</v>
      </c>
      <c r="B11" s="16" t="s">
        <v>61</v>
      </c>
      <c r="C11" s="16" t="s">
        <v>154</v>
      </c>
      <c r="D11" s="16">
        <v>110.2</v>
      </c>
      <c r="E11" s="16">
        <v>109.5</v>
      </c>
      <c r="F11" s="16">
        <v>106.9</v>
      </c>
      <c r="G11" s="16">
        <v>106.3</v>
      </c>
      <c r="H11" s="16">
        <v>105.7</v>
      </c>
      <c r="I11" s="16">
        <v>108.3</v>
      </c>
      <c r="J11" s="16">
        <v>103.4</v>
      </c>
      <c r="K11" s="16">
        <v>105.7</v>
      </c>
      <c r="L11" s="16">
        <v>104.2</v>
      </c>
      <c r="M11" s="16">
        <v>103.2</v>
      </c>
      <c r="N11" s="16">
        <v>106.5</v>
      </c>
      <c r="O11" s="16">
        <v>108.8</v>
      </c>
      <c r="P11" s="16">
        <v>107.1</v>
      </c>
      <c r="Q11" s="37">
        <f t="shared" si="0"/>
        <v>1278.7</v>
      </c>
      <c r="R11" s="16">
        <v>107.1</v>
      </c>
      <c r="S11" s="16">
        <v>108.1</v>
      </c>
      <c r="T11" s="16">
        <v>107.4</v>
      </c>
      <c r="U11" s="16">
        <v>108</v>
      </c>
      <c r="V11" s="41">
        <f t="shared" si="1"/>
        <v>215.5</v>
      </c>
      <c r="W11" s="27">
        <v>105.6</v>
      </c>
      <c r="X11" s="16">
        <v>106.5</v>
      </c>
      <c r="Y11" s="16">
        <v>106.1</v>
      </c>
      <c r="Z11" s="16">
        <v>105.1</v>
      </c>
      <c r="AA11" s="16">
        <v>104.4</v>
      </c>
      <c r="AB11" s="16">
        <v>104.5</v>
      </c>
      <c r="AC11" s="16">
        <v>104.8</v>
      </c>
      <c r="AD11" s="16">
        <v>102.7</v>
      </c>
      <c r="AE11" s="16">
        <v>104.6</v>
      </c>
      <c r="AF11" s="44">
        <f t="shared" si="2"/>
        <v>627.6</v>
      </c>
      <c r="AG11" s="32">
        <v>106.4</v>
      </c>
      <c r="AH11" t="str">
        <f t="shared" si="3"/>
        <v>April-2013</v>
      </c>
    </row>
    <row r="12" spans="1:34" hidden="1">
      <c r="A12" s="2" t="s">
        <v>85</v>
      </c>
      <c r="B12" s="15" t="s">
        <v>61</v>
      </c>
      <c r="C12" s="15" t="s">
        <v>154</v>
      </c>
      <c r="D12" s="15">
        <v>114.6</v>
      </c>
      <c r="E12" s="15">
        <v>113.4</v>
      </c>
      <c r="F12" s="15">
        <v>106</v>
      </c>
      <c r="G12" s="15">
        <v>104.7</v>
      </c>
      <c r="H12" s="15">
        <v>102.1</v>
      </c>
      <c r="I12" s="15">
        <v>109.5</v>
      </c>
      <c r="J12" s="15">
        <v>109.7</v>
      </c>
      <c r="K12" s="15">
        <v>104.6</v>
      </c>
      <c r="L12" s="15">
        <v>102</v>
      </c>
      <c r="M12" s="15">
        <v>103.5</v>
      </c>
      <c r="N12" s="15">
        <v>108.2</v>
      </c>
      <c r="O12" s="15">
        <v>110.6</v>
      </c>
      <c r="P12" s="15">
        <v>108.8</v>
      </c>
      <c r="Q12" s="37">
        <f t="shared" si="0"/>
        <v>1288.8999999999999</v>
      </c>
      <c r="R12" s="15">
        <v>108.5</v>
      </c>
      <c r="S12" s="15">
        <v>107.9</v>
      </c>
      <c r="T12" s="15">
        <v>106.4</v>
      </c>
      <c r="U12" s="15">
        <v>107.7</v>
      </c>
      <c r="V12" s="41">
        <f t="shared" si="1"/>
        <v>214.3</v>
      </c>
      <c r="W12" s="15">
        <v>100.5</v>
      </c>
      <c r="X12" s="15">
        <v>106.4</v>
      </c>
      <c r="Y12" s="15">
        <v>106.5</v>
      </c>
      <c r="Z12" s="15">
        <v>105.7</v>
      </c>
      <c r="AA12" s="15">
        <v>105</v>
      </c>
      <c r="AB12" s="15">
        <v>104</v>
      </c>
      <c r="AC12" s="15">
        <v>105.2</v>
      </c>
      <c r="AD12" s="15">
        <v>103.2</v>
      </c>
      <c r="AE12" s="15">
        <v>105.1</v>
      </c>
      <c r="AF12" s="44">
        <f t="shared" si="2"/>
        <v>629.6</v>
      </c>
      <c r="AG12" s="31">
        <v>105.7</v>
      </c>
      <c r="AH12" t="str">
        <f t="shared" si="3"/>
        <v>April-2013</v>
      </c>
    </row>
    <row r="13" spans="1:34" hidden="1">
      <c r="A13" s="1" t="s">
        <v>104</v>
      </c>
      <c r="B13" s="16" t="s">
        <v>61</v>
      </c>
      <c r="C13" s="16" t="s">
        <v>154</v>
      </c>
      <c r="D13" s="16">
        <v>111.6</v>
      </c>
      <c r="E13" s="16">
        <v>110.9</v>
      </c>
      <c r="F13" s="16">
        <v>106.6</v>
      </c>
      <c r="G13" s="16">
        <v>105.7</v>
      </c>
      <c r="H13" s="16">
        <v>104.4</v>
      </c>
      <c r="I13" s="16">
        <v>108.9</v>
      </c>
      <c r="J13" s="16">
        <v>105.5</v>
      </c>
      <c r="K13" s="16">
        <v>105.3</v>
      </c>
      <c r="L13" s="16">
        <v>103.5</v>
      </c>
      <c r="M13" s="16">
        <v>103.3</v>
      </c>
      <c r="N13" s="16">
        <v>107.2</v>
      </c>
      <c r="O13" s="16">
        <v>109.6</v>
      </c>
      <c r="P13" s="16">
        <v>107.7</v>
      </c>
      <c r="Q13" s="37">
        <f t="shared" si="0"/>
        <v>1282.5</v>
      </c>
      <c r="R13" s="16">
        <v>107.5</v>
      </c>
      <c r="S13" s="16">
        <v>108</v>
      </c>
      <c r="T13" s="16">
        <v>107</v>
      </c>
      <c r="U13" s="16">
        <v>107.9</v>
      </c>
      <c r="V13" s="41">
        <f t="shared" si="1"/>
        <v>215</v>
      </c>
      <c r="W13" s="16">
        <v>100.5</v>
      </c>
      <c r="X13" s="16">
        <v>106.5</v>
      </c>
      <c r="Y13" s="16">
        <v>106.3</v>
      </c>
      <c r="Z13" s="16">
        <v>105.3</v>
      </c>
      <c r="AA13" s="16">
        <v>104.7</v>
      </c>
      <c r="AB13" s="16">
        <v>104.2</v>
      </c>
      <c r="AC13" s="16">
        <v>105</v>
      </c>
      <c r="AD13" s="16">
        <v>102.9</v>
      </c>
      <c r="AE13" s="16">
        <v>104.8</v>
      </c>
      <c r="AF13" s="44">
        <f t="shared" si="2"/>
        <v>628.4</v>
      </c>
      <c r="AG13" s="32">
        <v>106.1</v>
      </c>
      <c r="AH13" t="str">
        <f t="shared" si="3"/>
        <v>April-2013</v>
      </c>
    </row>
    <row r="14" spans="1:34" hidden="1">
      <c r="A14" s="2" t="s">
        <v>60</v>
      </c>
      <c r="B14" s="15" t="s">
        <v>61</v>
      </c>
      <c r="C14" s="15" t="s">
        <v>167</v>
      </c>
      <c r="D14" s="15">
        <v>110.9</v>
      </c>
      <c r="E14" s="15">
        <v>109.8</v>
      </c>
      <c r="F14" s="15">
        <v>105.9</v>
      </c>
      <c r="G14" s="15">
        <v>107.5</v>
      </c>
      <c r="H14" s="15">
        <v>105.3</v>
      </c>
      <c r="I14" s="15">
        <v>108.1</v>
      </c>
      <c r="J14" s="15">
        <v>107.3</v>
      </c>
      <c r="K14" s="15">
        <v>106.1</v>
      </c>
      <c r="L14" s="15">
        <v>103.7</v>
      </c>
      <c r="M14" s="15">
        <v>104</v>
      </c>
      <c r="N14" s="15">
        <v>107.4</v>
      </c>
      <c r="O14" s="15">
        <v>109.9</v>
      </c>
      <c r="P14" s="15">
        <v>108.1</v>
      </c>
      <c r="Q14" s="37">
        <f t="shared" si="0"/>
        <v>1285.9000000000001</v>
      </c>
      <c r="R14" s="15">
        <v>108.1</v>
      </c>
      <c r="S14" s="15">
        <v>108.8</v>
      </c>
      <c r="T14" s="15">
        <v>107.9</v>
      </c>
      <c r="U14" s="15">
        <v>108.6</v>
      </c>
      <c r="V14" s="41">
        <f t="shared" si="1"/>
        <v>216.7</v>
      </c>
      <c r="W14" s="27">
        <v>105.6</v>
      </c>
      <c r="X14" s="15">
        <v>107.5</v>
      </c>
      <c r="Y14" s="15">
        <v>106.8</v>
      </c>
      <c r="Z14" s="15">
        <v>105.7</v>
      </c>
      <c r="AA14" s="15">
        <v>104.1</v>
      </c>
      <c r="AB14" s="15">
        <v>105</v>
      </c>
      <c r="AC14" s="15">
        <v>105.5</v>
      </c>
      <c r="AD14" s="15">
        <v>102.1</v>
      </c>
      <c r="AE14" s="15">
        <v>104.8</v>
      </c>
      <c r="AF14" s="44">
        <f t="shared" si="2"/>
        <v>629.20000000000005</v>
      </c>
      <c r="AG14" s="31">
        <v>107.2</v>
      </c>
      <c r="AH14" t="str">
        <f t="shared" si="3"/>
        <v>May-2013</v>
      </c>
    </row>
    <row r="15" spans="1:34" hidden="1">
      <c r="A15" s="1" t="s">
        <v>85</v>
      </c>
      <c r="B15" s="16" t="s">
        <v>61</v>
      </c>
      <c r="C15" s="16" t="s">
        <v>167</v>
      </c>
      <c r="D15" s="16">
        <v>115.4</v>
      </c>
      <c r="E15" s="16">
        <v>114.2</v>
      </c>
      <c r="F15" s="16">
        <v>102.7</v>
      </c>
      <c r="G15" s="16">
        <v>105.5</v>
      </c>
      <c r="H15" s="16">
        <v>101.5</v>
      </c>
      <c r="I15" s="16">
        <v>110.6</v>
      </c>
      <c r="J15" s="16">
        <v>123.7</v>
      </c>
      <c r="K15" s="16">
        <v>105.2</v>
      </c>
      <c r="L15" s="16">
        <v>101.9</v>
      </c>
      <c r="M15" s="16">
        <v>105</v>
      </c>
      <c r="N15" s="16">
        <v>109.1</v>
      </c>
      <c r="O15" s="16">
        <v>111.3</v>
      </c>
      <c r="P15" s="16">
        <v>111.1</v>
      </c>
      <c r="Q15" s="37">
        <f t="shared" si="0"/>
        <v>1306.0999999999999</v>
      </c>
      <c r="R15" s="16">
        <v>109.8</v>
      </c>
      <c r="S15" s="16">
        <v>108.5</v>
      </c>
      <c r="T15" s="16">
        <v>106.7</v>
      </c>
      <c r="U15" s="16">
        <v>108.3</v>
      </c>
      <c r="V15" s="41">
        <f t="shared" si="1"/>
        <v>215.2</v>
      </c>
      <c r="W15" s="16">
        <v>100.5</v>
      </c>
      <c r="X15" s="16">
        <v>107.2</v>
      </c>
      <c r="Y15" s="16">
        <v>107.1</v>
      </c>
      <c r="Z15" s="16">
        <v>106.2</v>
      </c>
      <c r="AA15" s="16">
        <v>103.9</v>
      </c>
      <c r="AB15" s="16">
        <v>104.6</v>
      </c>
      <c r="AC15" s="16">
        <v>105.7</v>
      </c>
      <c r="AD15" s="16">
        <v>102.6</v>
      </c>
      <c r="AE15" s="16">
        <v>104.9</v>
      </c>
      <c r="AF15" s="44">
        <f t="shared" si="2"/>
        <v>630.10000000000014</v>
      </c>
      <c r="AG15" s="32">
        <v>106.6</v>
      </c>
      <c r="AH15" t="str">
        <f t="shared" si="3"/>
        <v>May-2013</v>
      </c>
    </row>
    <row r="16" spans="1:34" hidden="1">
      <c r="A16" s="2" t="s">
        <v>104</v>
      </c>
      <c r="B16" s="15" t="s">
        <v>61</v>
      </c>
      <c r="C16" s="15" t="s">
        <v>167</v>
      </c>
      <c r="D16" s="15">
        <v>112.3</v>
      </c>
      <c r="E16" s="15">
        <v>111.3</v>
      </c>
      <c r="F16" s="15">
        <v>104.7</v>
      </c>
      <c r="G16" s="15">
        <v>106.8</v>
      </c>
      <c r="H16" s="15">
        <v>103.9</v>
      </c>
      <c r="I16" s="15">
        <v>109.3</v>
      </c>
      <c r="J16" s="15">
        <v>112.9</v>
      </c>
      <c r="K16" s="15">
        <v>105.8</v>
      </c>
      <c r="L16" s="15">
        <v>103.1</v>
      </c>
      <c r="M16" s="15">
        <v>104.3</v>
      </c>
      <c r="N16" s="15">
        <v>108.1</v>
      </c>
      <c r="O16" s="15">
        <v>110.5</v>
      </c>
      <c r="P16" s="15">
        <v>109.2</v>
      </c>
      <c r="Q16" s="37">
        <f t="shared" si="0"/>
        <v>1292.9999999999998</v>
      </c>
      <c r="R16" s="15">
        <v>108.6</v>
      </c>
      <c r="S16" s="15">
        <v>108.7</v>
      </c>
      <c r="T16" s="15">
        <v>107.4</v>
      </c>
      <c r="U16" s="15">
        <v>108.5</v>
      </c>
      <c r="V16" s="41">
        <f t="shared" si="1"/>
        <v>216.10000000000002</v>
      </c>
      <c r="W16" s="15">
        <v>100.5</v>
      </c>
      <c r="X16" s="15">
        <v>107.4</v>
      </c>
      <c r="Y16" s="15">
        <v>106.9</v>
      </c>
      <c r="Z16" s="15">
        <v>105.9</v>
      </c>
      <c r="AA16" s="15">
        <v>104</v>
      </c>
      <c r="AB16" s="15">
        <v>104.8</v>
      </c>
      <c r="AC16" s="15">
        <v>105.6</v>
      </c>
      <c r="AD16" s="15">
        <v>102.3</v>
      </c>
      <c r="AE16" s="15">
        <v>104.8</v>
      </c>
      <c r="AF16" s="44">
        <f t="shared" si="2"/>
        <v>629.5</v>
      </c>
      <c r="AG16" s="31">
        <v>106.9</v>
      </c>
      <c r="AH16" t="str">
        <f t="shared" si="3"/>
        <v>May-2013</v>
      </c>
    </row>
    <row r="17" spans="1:34" hidden="1">
      <c r="A17" s="1" t="s">
        <v>60</v>
      </c>
      <c r="B17" s="16" t="s">
        <v>61</v>
      </c>
      <c r="C17" s="16" t="s">
        <v>177</v>
      </c>
      <c r="D17" s="16">
        <v>112.3</v>
      </c>
      <c r="E17" s="16">
        <v>112.1</v>
      </c>
      <c r="F17" s="16">
        <v>108.1</v>
      </c>
      <c r="G17" s="16">
        <v>108.3</v>
      </c>
      <c r="H17" s="16">
        <v>105.9</v>
      </c>
      <c r="I17" s="16">
        <v>109.2</v>
      </c>
      <c r="J17" s="16">
        <v>118</v>
      </c>
      <c r="K17" s="16">
        <v>106.8</v>
      </c>
      <c r="L17" s="16">
        <v>104.1</v>
      </c>
      <c r="M17" s="16">
        <v>105.4</v>
      </c>
      <c r="N17" s="16">
        <v>108.2</v>
      </c>
      <c r="O17" s="16">
        <v>111</v>
      </c>
      <c r="P17" s="16">
        <v>110.6</v>
      </c>
      <c r="Q17" s="37">
        <f t="shared" si="0"/>
        <v>1309.4000000000001</v>
      </c>
      <c r="R17" s="16">
        <v>109</v>
      </c>
      <c r="S17" s="16">
        <v>109.7</v>
      </c>
      <c r="T17" s="16">
        <v>108.8</v>
      </c>
      <c r="U17" s="16">
        <v>109.5</v>
      </c>
      <c r="V17" s="41">
        <f t="shared" si="1"/>
        <v>218.5</v>
      </c>
      <c r="W17" s="27">
        <v>105.6</v>
      </c>
      <c r="X17" s="16">
        <v>108.5</v>
      </c>
      <c r="Y17" s="16">
        <v>107.5</v>
      </c>
      <c r="Z17" s="16">
        <v>106.3</v>
      </c>
      <c r="AA17" s="16">
        <v>105</v>
      </c>
      <c r="AB17" s="16">
        <v>105.6</v>
      </c>
      <c r="AC17" s="16">
        <v>106.5</v>
      </c>
      <c r="AD17" s="16">
        <v>102.5</v>
      </c>
      <c r="AE17" s="16">
        <v>105.5</v>
      </c>
      <c r="AF17" s="44">
        <f t="shared" si="2"/>
        <v>633.4</v>
      </c>
      <c r="AG17" s="32">
        <v>108.9</v>
      </c>
      <c r="AH17" t="str">
        <f t="shared" si="3"/>
        <v>June-2013</v>
      </c>
    </row>
    <row r="18" spans="1:34" hidden="1">
      <c r="A18" s="2" t="s">
        <v>85</v>
      </c>
      <c r="B18" s="15" t="s">
        <v>61</v>
      </c>
      <c r="C18" s="15" t="s">
        <v>177</v>
      </c>
      <c r="D18" s="15">
        <v>117</v>
      </c>
      <c r="E18" s="15">
        <v>120.1</v>
      </c>
      <c r="F18" s="15">
        <v>112.5</v>
      </c>
      <c r="G18" s="15">
        <v>107.3</v>
      </c>
      <c r="H18" s="15">
        <v>101.3</v>
      </c>
      <c r="I18" s="15">
        <v>112.4</v>
      </c>
      <c r="J18" s="15">
        <v>143.6</v>
      </c>
      <c r="K18" s="15">
        <v>105.4</v>
      </c>
      <c r="L18" s="15">
        <v>101.4</v>
      </c>
      <c r="M18" s="15">
        <v>106.4</v>
      </c>
      <c r="N18" s="15">
        <v>110</v>
      </c>
      <c r="O18" s="15">
        <v>112.2</v>
      </c>
      <c r="P18" s="15">
        <v>115</v>
      </c>
      <c r="Q18" s="37">
        <f t="shared" si="0"/>
        <v>1349.6000000000001</v>
      </c>
      <c r="R18" s="15">
        <v>110.9</v>
      </c>
      <c r="S18" s="15">
        <v>109.2</v>
      </c>
      <c r="T18" s="15">
        <v>107.2</v>
      </c>
      <c r="U18" s="15">
        <v>108.9</v>
      </c>
      <c r="V18" s="41">
        <f t="shared" si="1"/>
        <v>216.4</v>
      </c>
      <c r="W18" s="15">
        <v>106.6</v>
      </c>
      <c r="X18" s="15">
        <v>108</v>
      </c>
      <c r="Y18" s="15">
        <v>107.7</v>
      </c>
      <c r="Z18" s="15">
        <v>106.5</v>
      </c>
      <c r="AA18" s="15">
        <v>105.2</v>
      </c>
      <c r="AB18" s="15">
        <v>105.2</v>
      </c>
      <c r="AC18" s="15">
        <v>108.1</v>
      </c>
      <c r="AD18" s="15">
        <v>103.3</v>
      </c>
      <c r="AE18" s="15">
        <v>106.1</v>
      </c>
      <c r="AF18" s="44">
        <f t="shared" si="2"/>
        <v>635.99999999999989</v>
      </c>
      <c r="AG18" s="31">
        <v>109.7</v>
      </c>
      <c r="AH18" t="str">
        <f t="shared" si="3"/>
        <v>June-2013</v>
      </c>
    </row>
    <row r="19" spans="1:34" hidden="1">
      <c r="A19" s="1" t="s">
        <v>104</v>
      </c>
      <c r="B19" s="16" t="s">
        <v>61</v>
      </c>
      <c r="C19" s="16" t="s">
        <v>177</v>
      </c>
      <c r="D19" s="16">
        <v>113.8</v>
      </c>
      <c r="E19" s="16">
        <v>114.9</v>
      </c>
      <c r="F19" s="16">
        <v>109.8</v>
      </c>
      <c r="G19" s="16">
        <v>107.9</v>
      </c>
      <c r="H19" s="16">
        <v>104.2</v>
      </c>
      <c r="I19" s="16">
        <v>110.7</v>
      </c>
      <c r="J19" s="16">
        <v>126.7</v>
      </c>
      <c r="K19" s="16">
        <v>106.3</v>
      </c>
      <c r="L19" s="16">
        <v>103.2</v>
      </c>
      <c r="M19" s="16">
        <v>105.7</v>
      </c>
      <c r="N19" s="16">
        <v>109</v>
      </c>
      <c r="O19" s="16">
        <v>111.6</v>
      </c>
      <c r="P19" s="16">
        <v>112.2</v>
      </c>
      <c r="Q19" s="37">
        <f t="shared" si="0"/>
        <v>1323.8</v>
      </c>
      <c r="R19" s="16">
        <v>109.5</v>
      </c>
      <c r="S19" s="16">
        <v>109.5</v>
      </c>
      <c r="T19" s="16">
        <v>108.1</v>
      </c>
      <c r="U19" s="16">
        <v>109.3</v>
      </c>
      <c r="V19" s="41">
        <f t="shared" si="1"/>
        <v>217.6</v>
      </c>
      <c r="W19" s="16">
        <v>106.6</v>
      </c>
      <c r="X19" s="16">
        <v>108.3</v>
      </c>
      <c r="Y19" s="16">
        <v>107.6</v>
      </c>
      <c r="Z19" s="16">
        <v>106.4</v>
      </c>
      <c r="AA19" s="16">
        <v>105.1</v>
      </c>
      <c r="AB19" s="16">
        <v>105.4</v>
      </c>
      <c r="AC19" s="16">
        <v>107.4</v>
      </c>
      <c r="AD19" s="16">
        <v>102.8</v>
      </c>
      <c r="AE19" s="16">
        <v>105.8</v>
      </c>
      <c r="AF19" s="44">
        <f t="shared" si="2"/>
        <v>634.69999999999993</v>
      </c>
      <c r="AG19" s="32">
        <v>109.3</v>
      </c>
      <c r="AH19" t="str">
        <f t="shared" si="3"/>
        <v>June-2013</v>
      </c>
    </row>
    <row r="20" spans="1:34" hidden="1">
      <c r="A20" s="2" t="s">
        <v>60</v>
      </c>
      <c r="B20" s="15" t="s">
        <v>61</v>
      </c>
      <c r="C20" s="15" t="s">
        <v>194</v>
      </c>
      <c r="D20" s="15">
        <v>113.4</v>
      </c>
      <c r="E20" s="15">
        <v>114.9</v>
      </c>
      <c r="F20" s="15">
        <v>110.5</v>
      </c>
      <c r="G20" s="15">
        <v>109.3</v>
      </c>
      <c r="H20" s="15">
        <v>106.2</v>
      </c>
      <c r="I20" s="15">
        <v>110.3</v>
      </c>
      <c r="J20" s="15">
        <v>129.19999999999999</v>
      </c>
      <c r="K20" s="15">
        <v>107.1</v>
      </c>
      <c r="L20" s="15">
        <v>104.3</v>
      </c>
      <c r="M20" s="15">
        <v>106.4</v>
      </c>
      <c r="N20" s="15">
        <v>109.1</v>
      </c>
      <c r="O20" s="15">
        <v>112.1</v>
      </c>
      <c r="P20" s="15">
        <v>113.1</v>
      </c>
      <c r="Q20" s="37">
        <f t="shared" si="0"/>
        <v>1332.7999999999997</v>
      </c>
      <c r="R20" s="15">
        <v>109.8</v>
      </c>
      <c r="S20" s="15">
        <v>110.5</v>
      </c>
      <c r="T20" s="15">
        <v>109.5</v>
      </c>
      <c r="U20" s="15">
        <v>110.3</v>
      </c>
      <c r="V20" s="41">
        <f t="shared" si="1"/>
        <v>220</v>
      </c>
      <c r="W20" s="27">
        <v>105.6</v>
      </c>
      <c r="X20" s="15">
        <v>109.5</v>
      </c>
      <c r="Y20" s="15">
        <v>108.3</v>
      </c>
      <c r="Z20" s="15">
        <v>106.9</v>
      </c>
      <c r="AA20" s="15">
        <v>106.8</v>
      </c>
      <c r="AB20" s="15">
        <v>106.4</v>
      </c>
      <c r="AC20" s="15">
        <v>107.8</v>
      </c>
      <c r="AD20" s="15">
        <v>102.5</v>
      </c>
      <c r="AE20" s="15">
        <v>106.5</v>
      </c>
      <c r="AF20" s="44">
        <f t="shared" si="2"/>
        <v>638.69999999999993</v>
      </c>
      <c r="AG20" s="31">
        <v>110.7</v>
      </c>
      <c r="AH20" t="str">
        <f t="shared" si="3"/>
        <v>July-2013</v>
      </c>
    </row>
    <row r="21" spans="1:34" hidden="1">
      <c r="A21" s="1" t="s">
        <v>85</v>
      </c>
      <c r="B21" s="16" t="s">
        <v>61</v>
      </c>
      <c r="C21" s="16" t="s">
        <v>194</v>
      </c>
      <c r="D21" s="16">
        <v>117.8</v>
      </c>
      <c r="E21" s="16">
        <v>119.2</v>
      </c>
      <c r="F21" s="16">
        <v>114</v>
      </c>
      <c r="G21" s="16">
        <v>108.3</v>
      </c>
      <c r="H21" s="16">
        <v>101.1</v>
      </c>
      <c r="I21" s="16">
        <v>113.2</v>
      </c>
      <c r="J21" s="16">
        <v>160.9</v>
      </c>
      <c r="K21" s="16">
        <v>105.1</v>
      </c>
      <c r="L21" s="16">
        <v>101.3</v>
      </c>
      <c r="M21" s="16">
        <v>107.5</v>
      </c>
      <c r="N21" s="16">
        <v>110.4</v>
      </c>
      <c r="O21" s="16">
        <v>113.1</v>
      </c>
      <c r="P21" s="16">
        <v>117.5</v>
      </c>
      <c r="Q21" s="37">
        <f t="shared" si="0"/>
        <v>1371.9</v>
      </c>
      <c r="R21" s="16">
        <v>111.7</v>
      </c>
      <c r="S21" s="16">
        <v>109.8</v>
      </c>
      <c r="T21" s="16">
        <v>107.8</v>
      </c>
      <c r="U21" s="16">
        <v>109.5</v>
      </c>
      <c r="V21" s="41">
        <f t="shared" si="1"/>
        <v>217.6</v>
      </c>
      <c r="W21" s="16">
        <v>107.7</v>
      </c>
      <c r="X21" s="16">
        <v>108.6</v>
      </c>
      <c r="Y21" s="16">
        <v>108.1</v>
      </c>
      <c r="Z21" s="16">
        <v>107.1</v>
      </c>
      <c r="AA21" s="16">
        <v>107.3</v>
      </c>
      <c r="AB21" s="16">
        <v>105.9</v>
      </c>
      <c r="AC21" s="16">
        <v>110.1</v>
      </c>
      <c r="AD21" s="16">
        <v>103.2</v>
      </c>
      <c r="AE21" s="16">
        <v>107.3</v>
      </c>
      <c r="AF21" s="44">
        <f t="shared" si="2"/>
        <v>641.70000000000005</v>
      </c>
      <c r="AG21" s="32">
        <v>111.4</v>
      </c>
      <c r="AH21" t="str">
        <f t="shared" si="3"/>
        <v>July-2013</v>
      </c>
    </row>
    <row r="22" spans="1:34" hidden="1">
      <c r="A22" s="2" t="s">
        <v>104</v>
      </c>
      <c r="B22" s="15" t="s">
        <v>61</v>
      </c>
      <c r="C22" s="15" t="s">
        <v>194</v>
      </c>
      <c r="D22" s="15">
        <v>114.8</v>
      </c>
      <c r="E22" s="15">
        <v>116.4</v>
      </c>
      <c r="F22" s="15">
        <v>111.9</v>
      </c>
      <c r="G22" s="15">
        <v>108.9</v>
      </c>
      <c r="H22" s="15">
        <v>104.3</v>
      </c>
      <c r="I22" s="15">
        <v>111.7</v>
      </c>
      <c r="J22" s="15">
        <v>140</v>
      </c>
      <c r="K22" s="15">
        <v>106.4</v>
      </c>
      <c r="L22" s="15">
        <v>103.3</v>
      </c>
      <c r="M22" s="15">
        <v>106.8</v>
      </c>
      <c r="N22" s="15">
        <v>109.6</v>
      </c>
      <c r="O22" s="15">
        <v>112.6</v>
      </c>
      <c r="P22" s="15">
        <v>114.7</v>
      </c>
      <c r="Q22" s="37">
        <f t="shared" si="0"/>
        <v>1346.6999999999998</v>
      </c>
      <c r="R22" s="15">
        <v>110.3</v>
      </c>
      <c r="S22" s="15">
        <v>110.2</v>
      </c>
      <c r="T22" s="15">
        <v>108.8</v>
      </c>
      <c r="U22" s="15">
        <v>110</v>
      </c>
      <c r="V22" s="41">
        <f t="shared" si="1"/>
        <v>219</v>
      </c>
      <c r="W22" s="15">
        <v>107.7</v>
      </c>
      <c r="X22" s="15">
        <v>109.2</v>
      </c>
      <c r="Y22" s="15">
        <v>108.2</v>
      </c>
      <c r="Z22" s="15">
        <v>107</v>
      </c>
      <c r="AA22" s="15">
        <v>107.1</v>
      </c>
      <c r="AB22" s="15">
        <v>106.1</v>
      </c>
      <c r="AC22" s="15">
        <v>109.1</v>
      </c>
      <c r="AD22" s="15">
        <v>102.8</v>
      </c>
      <c r="AE22" s="15">
        <v>106.9</v>
      </c>
      <c r="AF22" s="44">
        <f t="shared" si="2"/>
        <v>640.29999999999995</v>
      </c>
      <c r="AG22" s="31">
        <v>111</v>
      </c>
      <c r="AH22" t="str">
        <f t="shared" si="3"/>
        <v>July-2013</v>
      </c>
    </row>
    <row r="23" spans="1:34" hidden="1">
      <c r="A23" s="1" t="s">
        <v>60</v>
      </c>
      <c r="B23" s="16" t="s">
        <v>61</v>
      </c>
      <c r="C23" s="16" t="s">
        <v>213</v>
      </c>
      <c r="D23" s="16">
        <v>114.3</v>
      </c>
      <c r="E23" s="16">
        <v>115.4</v>
      </c>
      <c r="F23" s="16">
        <v>111.1</v>
      </c>
      <c r="G23" s="16">
        <v>110</v>
      </c>
      <c r="H23" s="16">
        <v>106.4</v>
      </c>
      <c r="I23" s="16">
        <v>110.8</v>
      </c>
      <c r="J23" s="16">
        <v>138.9</v>
      </c>
      <c r="K23" s="16">
        <v>107.4</v>
      </c>
      <c r="L23" s="16">
        <v>104.1</v>
      </c>
      <c r="M23" s="16">
        <v>106.9</v>
      </c>
      <c r="N23" s="16">
        <v>109.7</v>
      </c>
      <c r="O23" s="16">
        <v>112.6</v>
      </c>
      <c r="P23" s="16">
        <v>114.9</v>
      </c>
      <c r="Q23" s="37">
        <f t="shared" si="0"/>
        <v>1347.6</v>
      </c>
      <c r="R23" s="16">
        <v>110.7</v>
      </c>
      <c r="S23" s="16">
        <v>111.3</v>
      </c>
      <c r="T23" s="16">
        <v>110.2</v>
      </c>
      <c r="U23" s="16">
        <v>111.1</v>
      </c>
      <c r="V23" s="41">
        <f t="shared" si="1"/>
        <v>221.5</v>
      </c>
      <c r="W23" s="27">
        <v>105.6</v>
      </c>
      <c r="X23" s="16">
        <v>109.9</v>
      </c>
      <c r="Y23" s="16">
        <v>108.7</v>
      </c>
      <c r="Z23" s="16">
        <v>107.5</v>
      </c>
      <c r="AA23" s="16">
        <v>107.8</v>
      </c>
      <c r="AB23" s="16">
        <v>106.8</v>
      </c>
      <c r="AC23" s="16">
        <v>108.7</v>
      </c>
      <c r="AD23" s="16">
        <v>105</v>
      </c>
      <c r="AE23" s="16">
        <v>107.5</v>
      </c>
      <c r="AF23" s="44">
        <f t="shared" si="2"/>
        <v>644.5</v>
      </c>
      <c r="AG23" s="32">
        <v>112.1</v>
      </c>
      <c r="AH23" t="str">
        <f t="shared" si="3"/>
        <v>August-2013</v>
      </c>
    </row>
    <row r="24" spans="1:34" hidden="1">
      <c r="A24" s="2" t="s">
        <v>85</v>
      </c>
      <c r="B24" s="15" t="s">
        <v>61</v>
      </c>
      <c r="C24" s="15" t="s">
        <v>213</v>
      </c>
      <c r="D24" s="15">
        <v>118.3</v>
      </c>
      <c r="E24" s="15">
        <v>120.4</v>
      </c>
      <c r="F24" s="15">
        <v>112.7</v>
      </c>
      <c r="G24" s="15">
        <v>108.9</v>
      </c>
      <c r="H24" s="15">
        <v>101.1</v>
      </c>
      <c r="I24" s="15">
        <v>108.7</v>
      </c>
      <c r="J24" s="15">
        <v>177</v>
      </c>
      <c r="K24" s="15">
        <v>104.7</v>
      </c>
      <c r="L24" s="15">
        <v>101</v>
      </c>
      <c r="M24" s="15">
        <v>108.5</v>
      </c>
      <c r="N24" s="15">
        <v>110.9</v>
      </c>
      <c r="O24" s="15">
        <v>114.3</v>
      </c>
      <c r="P24" s="15">
        <v>119.6</v>
      </c>
      <c r="Q24" s="37">
        <f t="shared" si="0"/>
        <v>1386.5000000000002</v>
      </c>
      <c r="R24" s="15">
        <v>112.4</v>
      </c>
      <c r="S24" s="15">
        <v>110.6</v>
      </c>
      <c r="T24" s="15">
        <v>108.3</v>
      </c>
      <c r="U24" s="15">
        <v>110.2</v>
      </c>
      <c r="V24" s="41">
        <f t="shared" si="1"/>
        <v>218.89999999999998</v>
      </c>
      <c r="W24" s="15">
        <v>108.9</v>
      </c>
      <c r="X24" s="15">
        <v>109.3</v>
      </c>
      <c r="Y24" s="15">
        <v>108.7</v>
      </c>
      <c r="Z24" s="15">
        <v>107.6</v>
      </c>
      <c r="AA24" s="15">
        <v>108.1</v>
      </c>
      <c r="AB24" s="15">
        <v>106.5</v>
      </c>
      <c r="AC24" s="15">
        <v>110.8</v>
      </c>
      <c r="AD24" s="15">
        <v>106</v>
      </c>
      <c r="AE24" s="15">
        <v>108.3</v>
      </c>
      <c r="AF24" s="44">
        <f t="shared" si="2"/>
        <v>647.69999999999993</v>
      </c>
      <c r="AG24" s="31">
        <v>112.7</v>
      </c>
      <c r="AH24" t="str">
        <f t="shared" si="3"/>
        <v>August-2013</v>
      </c>
    </row>
    <row r="25" spans="1:34" hidden="1">
      <c r="A25" s="1" t="s">
        <v>104</v>
      </c>
      <c r="B25" s="16" t="s">
        <v>61</v>
      </c>
      <c r="C25" s="16" t="s">
        <v>213</v>
      </c>
      <c r="D25" s="16">
        <v>115.6</v>
      </c>
      <c r="E25" s="16">
        <v>117.2</v>
      </c>
      <c r="F25" s="16">
        <v>111.7</v>
      </c>
      <c r="G25" s="16">
        <v>109.6</v>
      </c>
      <c r="H25" s="16">
        <v>104.5</v>
      </c>
      <c r="I25" s="16">
        <v>109.8</v>
      </c>
      <c r="J25" s="16">
        <v>151.80000000000001</v>
      </c>
      <c r="K25" s="16">
        <v>106.5</v>
      </c>
      <c r="L25" s="16">
        <v>103.1</v>
      </c>
      <c r="M25" s="16">
        <v>107.4</v>
      </c>
      <c r="N25" s="16">
        <v>110.2</v>
      </c>
      <c r="O25" s="16">
        <v>113.4</v>
      </c>
      <c r="P25" s="16">
        <v>116.6</v>
      </c>
      <c r="Q25" s="37">
        <f t="shared" si="0"/>
        <v>1360.8000000000002</v>
      </c>
      <c r="R25" s="16">
        <v>111.2</v>
      </c>
      <c r="S25" s="16">
        <v>111</v>
      </c>
      <c r="T25" s="16">
        <v>109.4</v>
      </c>
      <c r="U25" s="16">
        <v>110.7</v>
      </c>
      <c r="V25" s="41">
        <f t="shared" si="1"/>
        <v>220.4</v>
      </c>
      <c r="W25" s="16">
        <v>108.9</v>
      </c>
      <c r="X25" s="16">
        <v>109.7</v>
      </c>
      <c r="Y25" s="16">
        <v>108.7</v>
      </c>
      <c r="Z25" s="16">
        <v>107.5</v>
      </c>
      <c r="AA25" s="16">
        <v>108</v>
      </c>
      <c r="AB25" s="16">
        <v>106.6</v>
      </c>
      <c r="AC25" s="16">
        <v>109.9</v>
      </c>
      <c r="AD25" s="16">
        <v>105.4</v>
      </c>
      <c r="AE25" s="16">
        <v>107.9</v>
      </c>
      <c r="AF25" s="44">
        <f t="shared" si="2"/>
        <v>646.09999999999991</v>
      </c>
      <c r="AG25" s="32">
        <v>112.4</v>
      </c>
      <c r="AH25" t="str">
        <f t="shared" si="3"/>
        <v>August-2013</v>
      </c>
    </row>
    <row r="26" spans="1:34" hidden="1">
      <c r="A26" s="2" t="s">
        <v>60</v>
      </c>
      <c r="B26" s="15" t="s">
        <v>61</v>
      </c>
      <c r="C26" s="15" t="s">
        <v>228</v>
      </c>
      <c r="D26" s="15">
        <v>115.4</v>
      </c>
      <c r="E26" s="15">
        <v>115.7</v>
      </c>
      <c r="F26" s="15">
        <v>111.7</v>
      </c>
      <c r="G26" s="15">
        <v>111</v>
      </c>
      <c r="H26" s="15">
        <v>107.4</v>
      </c>
      <c r="I26" s="15">
        <v>110.9</v>
      </c>
      <c r="J26" s="15">
        <v>154</v>
      </c>
      <c r="K26" s="15">
        <v>108.1</v>
      </c>
      <c r="L26" s="15">
        <v>104.2</v>
      </c>
      <c r="M26" s="15">
        <v>107.9</v>
      </c>
      <c r="N26" s="15">
        <v>110.4</v>
      </c>
      <c r="O26" s="15">
        <v>114</v>
      </c>
      <c r="P26" s="15">
        <v>117.8</v>
      </c>
      <c r="Q26" s="37">
        <f t="shared" si="0"/>
        <v>1370.7000000000003</v>
      </c>
      <c r="R26" s="15">
        <v>111.7</v>
      </c>
      <c r="S26" s="15">
        <v>112.7</v>
      </c>
      <c r="T26" s="15">
        <v>111.4</v>
      </c>
      <c r="U26" s="15">
        <v>112.5</v>
      </c>
      <c r="V26" s="41">
        <f t="shared" si="1"/>
        <v>224.10000000000002</v>
      </c>
      <c r="W26" s="27">
        <v>105.6</v>
      </c>
      <c r="X26" s="15">
        <v>111.1</v>
      </c>
      <c r="Y26" s="15">
        <v>109.6</v>
      </c>
      <c r="Z26" s="15">
        <v>108.3</v>
      </c>
      <c r="AA26" s="15">
        <v>109.3</v>
      </c>
      <c r="AB26" s="15">
        <v>107.7</v>
      </c>
      <c r="AC26" s="15">
        <v>109.8</v>
      </c>
      <c r="AD26" s="15">
        <v>106.7</v>
      </c>
      <c r="AE26" s="15">
        <v>108.7</v>
      </c>
      <c r="AF26" s="44">
        <f t="shared" si="2"/>
        <v>651.4</v>
      </c>
      <c r="AG26" s="31">
        <v>114.2</v>
      </c>
      <c r="AH26" t="str">
        <f t="shared" si="3"/>
        <v>September-2013</v>
      </c>
    </row>
    <row r="27" spans="1:34" hidden="1">
      <c r="A27" s="1" t="s">
        <v>85</v>
      </c>
      <c r="B27" s="16" t="s">
        <v>61</v>
      </c>
      <c r="C27" s="16" t="s">
        <v>228</v>
      </c>
      <c r="D27" s="16">
        <v>118.6</v>
      </c>
      <c r="E27" s="16">
        <v>119.1</v>
      </c>
      <c r="F27" s="16">
        <v>113.2</v>
      </c>
      <c r="G27" s="16">
        <v>109.6</v>
      </c>
      <c r="H27" s="16">
        <v>101.7</v>
      </c>
      <c r="I27" s="16">
        <v>103.2</v>
      </c>
      <c r="J27" s="16">
        <v>174.3</v>
      </c>
      <c r="K27" s="16">
        <v>105.1</v>
      </c>
      <c r="L27" s="16">
        <v>100.8</v>
      </c>
      <c r="M27" s="16">
        <v>109.1</v>
      </c>
      <c r="N27" s="16">
        <v>111.1</v>
      </c>
      <c r="O27" s="16">
        <v>115.4</v>
      </c>
      <c r="P27" s="16">
        <v>119.2</v>
      </c>
      <c r="Q27" s="37">
        <f t="shared" si="0"/>
        <v>1381.2</v>
      </c>
      <c r="R27" s="16">
        <v>112.9</v>
      </c>
      <c r="S27" s="16">
        <v>111.4</v>
      </c>
      <c r="T27" s="16">
        <v>109</v>
      </c>
      <c r="U27" s="16">
        <v>111.1</v>
      </c>
      <c r="V27" s="41">
        <f t="shared" si="1"/>
        <v>220.4</v>
      </c>
      <c r="W27" s="16">
        <v>109.7</v>
      </c>
      <c r="X27" s="16">
        <v>109.5</v>
      </c>
      <c r="Y27" s="16">
        <v>109.6</v>
      </c>
      <c r="Z27" s="16">
        <v>107.9</v>
      </c>
      <c r="AA27" s="16">
        <v>110.4</v>
      </c>
      <c r="AB27" s="16">
        <v>107.4</v>
      </c>
      <c r="AC27" s="16">
        <v>111.2</v>
      </c>
      <c r="AD27" s="16">
        <v>106.9</v>
      </c>
      <c r="AE27" s="16">
        <v>109.4</v>
      </c>
      <c r="AF27" s="44">
        <f t="shared" si="2"/>
        <v>653.4</v>
      </c>
      <c r="AG27" s="32">
        <v>113.2</v>
      </c>
      <c r="AH27" t="str">
        <f t="shared" si="3"/>
        <v>September-2013</v>
      </c>
    </row>
    <row r="28" spans="1:34" hidden="1">
      <c r="A28" s="2" t="s">
        <v>104</v>
      </c>
      <c r="B28" s="15" t="s">
        <v>61</v>
      </c>
      <c r="C28" s="15" t="s">
        <v>228</v>
      </c>
      <c r="D28" s="15">
        <v>116.4</v>
      </c>
      <c r="E28" s="15">
        <v>116.9</v>
      </c>
      <c r="F28" s="15">
        <v>112.3</v>
      </c>
      <c r="G28" s="15">
        <v>110.5</v>
      </c>
      <c r="H28" s="15">
        <v>105.3</v>
      </c>
      <c r="I28" s="15">
        <v>107.3</v>
      </c>
      <c r="J28" s="15">
        <v>160.9</v>
      </c>
      <c r="K28" s="15">
        <v>107.1</v>
      </c>
      <c r="L28" s="15">
        <v>103.1</v>
      </c>
      <c r="M28" s="15">
        <v>108.3</v>
      </c>
      <c r="N28" s="15">
        <v>110.7</v>
      </c>
      <c r="O28" s="15">
        <v>114.6</v>
      </c>
      <c r="P28" s="15">
        <v>118.3</v>
      </c>
      <c r="Q28" s="37">
        <f t="shared" si="0"/>
        <v>1373.3999999999999</v>
      </c>
      <c r="R28" s="15">
        <v>112</v>
      </c>
      <c r="S28" s="15">
        <v>112.2</v>
      </c>
      <c r="T28" s="15">
        <v>110.4</v>
      </c>
      <c r="U28" s="15">
        <v>111.9</v>
      </c>
      <c r="V28" s="41">
        <f t="shared" si="1"/>
        <v>222.60000000000002</v>
      </c>
      <c r="W28" s="15">
        <v>109.7</v>
      </c>
      <c r="X28" s="15">
        <v>110.5</v>
      </c>
      <c r="Y28" s="15">
        <v>109.6</v>
      </c>
      <c r="Z28" s="15">
        <v>108.1</v>
      </c>
      <c r="AA28" s="15">
        <v>109.9</v>
      </c>
      <c r="AB28" s="15">
        <v>107.5</v>
      </c>
      <c r="AC28" s="15">
        <v>110.6</v>
      </c>
      <c r="AD28" s="15">
        <v>106.8</v>
      </c>
      <c r="AE28" s="15">
        <v>109</v>
      </c>
      <c r="AF28" s="44">
        <f t="shared" si="2"/>
        <v>652.5</v>
      </c>
      <c r="AG28" s="31">
        <v>113.7</v>
      </c>
      <c r="AH28" t="str">
        <f t="shared" si="3"/>
        <v>September-2013</v>
      </c>
    </row>
    <row r="29" spans="1:34" hidden="1">
      <c r="A29" s="1" t="s">
        <v>60</v>
      </c>
      <c r="B29" s="16" t="s">
        <v>61</v>
      </c>
      <c r="C29" s="16" t="s">
        <v>238</v>
      </c>
      <c r="D29" s="16">
        <v>116.3</v>
      </c>
      <c r="E29" s="16">
        <v>115.4</v>
      </c>
      <c r="F29" s="16">
        <v>112.6</v>
      </c>
      <c r="G29" s="16">
        <v>111.7</v>
      </c>
      <c r="H29" s="16">
        <v>107.7</v>
      </c>
      <c r="I29" s="16">
        <v>113.2</v>
      </c>
      <c r="J29" s="16">
        <v>164.9</v>
      </c>
      <c r="K29" s="16">
        <v>108.3</v>
      </c>
      <c r="L29" s="16">
        <v>103.9</v>
      </c>
      <c r="M29" s="16">
        <v>108.2</v>
      </c>
      <c r="N29" s="16">
        <v>111.1</v>
      </c>
      <c r="O29" s="16">
        <v>114.9</v>
      </c>
      <c r="P29" s="16">
        <v>119.8</v>
      </c>
      <c r="Q29" s="37">
        <f t="shared" si="0"/>
        <v>1388.2</v>
      </c>
      <c r="R29" s="16">
        <v>112.2</v>
      </c>
      <c r="S29" s="16">
        <v>113.6</v>
      </c>
      <c r="T29" s="16">
        <v>112.3</v>
      </c>
      <c r="U29" s="16">
        <v>113.4</v>
      </c>
      <c r="V29" s="41">
        <f t="shared" si="1"/>
        <v>225.89999999999998</v>
      </c>
      <c r="W29" s="27">
        <v>105.6</v>
      </c>
      <c r="X29" s="16">
        <v>111.6</v>
      </c>
      <c r="Y29" s="16">
        <v>110.4</v>
      </c>
      <c r="Z29" s="16">
        <v>108.9</v>
      </c>
      <c r="AA29" s="16">
        <v>109.3</v>
      </c>
      <c r="AB29" s="16">
        <v>108.3</v>
      </c>
      <c r="AC29" s="16">
        <v>110.2</v>
      </c>
      <c r="AD29" s="16">
        <v>107.5</v>
      </c>
      <c r="AE29" s="16">
        <v>109.1</v>
      </c>
      <c r="AF29" s="44">
        <f t="shared" si="2"/>
        <v>654.6</v>
      </c>
      <c r="AG29" s="32">
        <v>115.5</v>
      </c>
      <c r="AH29" t="str">
        <f t="shared" si="3"/>
        <v>October-2013</v>
      </c>
    </row>
    <row r="30" spans="1:34" hidden="1">
      <c r="A30" s="2" t="s">
        <v>85</v>
      </c>
      <c r="B30" s="15" t="s">
        <v>61</v>
      </c>
      <c r="C30" s="15" t="s">
        <v>238</v>
      </c>
      <c r="D30" s="15">
        <v>118.9</v>
      </c>
      <c r="E30" s="15">
        <v>118.1</v>
      </c>
      <c r="F30" s="15">
        <v>114.5</v>
      </c>
      <c r="G30" s="15">
        <v>110.4</v>
      </c>
      <c r="H30" s="15">
        <v>102.3</v>
      </c>
      <c r="I30" s="15">
        <v>106.2</v>
      </c>
      <c r="J30" s="15">
        <v>183.5</v>
      </c>
      <c r="K30" s="15">
        <v>105.3</v>
      </c>
      <c r="L30" s="15">
        <v>100.2</v>
      </c>
      <c r="M30" s="15">
        <v>109.6</v>
      </c>
      <c r="N30" s="15">
        <v>111.4</v>
      </c>
      <c r="O30" s="15">
        <v>116</v>
      </c>
      <c r="P30" s="15">
        <v>120.8</v>
      </c>
      <c r="Q30" s="37">
        <f t="shared" si="0"/>
        <v>1396.3999999999999</v>
      </c>
      <c r="R30" s="15">
        <v>113.5</v>
      </c>
      <c r="S30" s="15">
        <v>112.5</v>
      </c>
      <c r="T30" s="15">
        <v>109.7</v>
      </c>
      <c r="U30" s="15">
        <v>112</v>
      </c>
      <c r="V30" s="41">
        <f t="shared" si="1"/>
        <v>222.2</v>
      </c>
      <c r="W30" s="15">
        <v>110.5</v>
      </c>
      <c r="X30" s="15">
        <v>109.7</v>
      </c>
      <c r="Y30" s="15">
        <v>110.2</v>
      </c>
      <c r="Z30" s="15">
        <v>108.2</v>
      </c>
      <c r="AA30" s="15">
        <v>109.7</v>
      </c>
      <c r="AB30" s="15">
        <v>108</v>
      </c>
      <c r="AC30" s="15">
        <v>111.3</v>
      </c>
      <c r="AD30" s="15">
        <v>107.3</v>
      </c>
      <c r="AE30" s="15">
        <v>109.4</v>
      </c>
      <c r="AF30" s="44">
        <f t="shared" si="2"/>
        <v>654.69999999999993</v>
      </c>
      <c r="AG30" s="31">
        <v>114</v>
      </c>
      <c r="AH30" t="str">
        <f t="shared" si="3"/>
        <v>October-2013</v>
      </c>
    </row>
    <row r="31" spans="1:34" hidden="1">
      <c r="A31" s="1" t="s">
        <v>104</v>
      </c>
      <c r="B31" s="16" t="s">
        <v>61</v>
      </c>
      <c r="C31" s="16" t="s">
        <v>238</v>
      </c>
      <c r="D31" s="16">
        <v>117.1</v>
      </c>
      <c r="E31" s="16">
        <v>116.3</v>
      </c>
      <c r="F31" s="16">
        <v>113.3</v>
      </c>
      <c r="G31" s="16">
        <v>111.2</v>
      </c>
      <c r="H31" s="16">
        <v>105.7</v>
      </c>
      <c r="I31" s="16">
        <v>109.9</v>
      </c>
      <c r="J31" s="16">
        <v>171.2</v>
      </c>
      <c r="K31" s="16">
        <v>107.3</v>
      </c>
      <c r="L31" s="16">
        <v>102.7</v>
      </c>
      <c r="M31" s="16">
        <v>108.7</v>
      </c>
      <c r="N31" s="16">
        <v>111.2</v>
      </c>
      <c r="O31" s="16">
        <v>115.4</v>
      </c>
      <c r="P31" s="16">
        <v>120.2</v>
      </c>
      <c r="Q31" s="37">
        <f t="shared" si="0"/>
        <v>1390.0000000000002</v>
      </c>
      <c r="R31" s="16">
        <v>112.5</v>
      </c>
      <c r="S31" s="16">
        <v>113.2</v>
      </c>
      <c r="T31" s="16">
        <v>111.2</v>
      </c>
      <c r="U31" s="16">
        <v>112.8</v>
      </c>
      <c r="V31" s="41">
        <f t="shared" si="1"/>
        <v>224.4</v>
      </c>
      <c r="W31" s="16">
        <v>110.5</v>
      </c>
      <c r="X31" s="16">
        <v>110.9</v>
      </c>
      <c r="Y31" s="16">
        <v>110.3</v>
      </c>
      <c r="Z31" s="16">
        <v>108.6</v>
      </c>
      <c r="AA31" s="16">
        <v>109.5</v>
      </c>
      <c r="AB31" s="16">
        <v>108.1</v>
      </c>
      <c r="AC31" s="16">
        <v>110.8</v>
      </c>
      <c r="AD31" s="16">
        <v>107.4</v>
      </c>
      <c r="AE31" s="16">
        <v>109.2</v>
      </c>
      <c r="AF31" s="44">
        <f t="shared" si="2"/>
        <v>654.69999999999993</v>
      </c>
      <c r="AG31" s="32">
        <v>114.8</v>
      </c>
      <c r="AH31" t="str">
        <f t="shared" si="3"/>
        <v>October-2013</v>
      </c>
    </row>
    <row r="32" spans="1:34" hidden="1">
      <c r="A32" s="2" t="s">
        <v>60</v>
      </c>
      <c r="B32" s="15" t="s">
        <v>61</v>
      </c>
      <c r="C32" s="15" t="s">
        <v>256</v>
      </c>
      <c r="D32" s="15">
        <v>117.3</v>
      </c>
      <c r="E32" s="15">
        <v>114.9</v>
      </c>
      <c r="F32" s="15">
        <v>116.2</v>
      </c>
      <c r="G32" s="15">
        <v>112.8</v>
      </c>
      <c r="H32" s="15">
        <v>108.9</v>
      </c>
      <c r="I32" s="15">
        <v>116.6</v>
      </c>
      <c r="J32" s="15">
        <v>178.1</v>
      </c>
      <c r="K32" s="15">
        <v>109.1</v>
      </c>
      <c r="L32" s="15">
        <v>103.6</v>
      </c>
      <c r="M32" s="15">
        <v>109</v>
      </c>
      <c r="N32" s="15">
        <v>111.8</v>
      </c>
      <c r="O32" s="15">
        <v>116</v>
      </c>
      <c r="P32" s="15">
        <v>122.5</v>
      </c>
      <c r="Q32" s="37">
        <f t="shared" si="0"/>
        <v>1414.3</v>
      </c>
      <c r="R32" s="15">
        <v>112.8</v>
      </c>
      <c r="S32" s="15">
        <v>114.6</v>
      </c>
      <c r="T32" s="15">
        <v>113.1</v>
      </c>
      <c r="U32" s="15">
        <v>114.4</v>
      </c>
      <c r="V32" s="41">
        <f t="shared" si="1"/>
        <v>227.7</v>
      </c>
      <c r="W32" s="27">
        <v>105.6</v>
      </c>
      <c r="X32" s="15">
        <v>112.6</v>
      </c>
      <c r="Y32" s="15">
        <v>111.3</v>
      </c>
      <c r="Z32" s="15">
        <v>109.7</v>
      </c>
      <c r="AA32" s="15">
        <v>109.6</v>
      </c>
      <c r="AB32" s="15">
        <v>108.7</v>
      </c>
      <c r="AC32" s="15">
        <v>111</v>
      </c>
      <c r="AD32" s="15">
        <v>108.2</v>
      </c>
      <c r="AE32" s="15">
        <v>109.8</v>
      </c>
      <c r="AF32" s="44">
        <f t="shared" si="2"/>
        <v>658.5</v>
      </c>
      <c r="AG32" s="31">
        <v>117.4</v>
      </c>
      <c r="AH32" t="str">
        <f t="shared" si="3"/>
        <v>November -2013</v>
      </c>
    </row>
    <row r="33" spans="1:35" hidden="1">
      <c r="A33" s="1" t="s">
        <v>85</v>
      </c>
      <c r="B33" s="16" t="s">
        <v>61</v>
      </c>
      <c r="C33" s="16" t="s">
        <v>264</v>
      </c>
      <c r="D33" s="16">
        <v>119.8</v>
      </c>
      <c r="E33" s="16">
        <v>116.3</v>
      </c>
      <c r="F33" s="16">
        <v>122.6</v>
      </c>
      <c r="G33" s="16">
        <v>112</v>
      </c>
      <c r="H33" s="16">
        <v>103.2</v>
      </c>
      <c r="I33" s="16">
        <v>110</v>
      </c>
      <c r="J33" s="16">
        <v>192.8</v>
      </c>
      <c r="K33" s="16">
        <v>106.3</v>
      </c>
      <c r="L33" s="16">
        <v>99.5</v>
      </c>
      <c r="M33" s="16">
        <v>110.3</v>
      </c>
      <c r="N33" s="16">
        <v>111.8</v>
      </c>
      <c r="O33" s="16">
        <v>117.1</v>
      </c>
      <c r="P33" s="16">
        <v>122.9</v>
      </c>
      <c r="Q33" s="37">
        <f t="shared" si="0"/>
        <v>1421.6999999999998</v>
      </c>
      <c r="R33" s="16">
        <v>114.1</v>
      </c>
      <c r="S33" s="16">
        <v>113.5</v>
      </c>
      <c r="T33" s="16">
        <v>110.3</v>
      </c>
      <c r="U33" s="16">
        <v>113</v>
      </c>
      <c r="V33" s="41">
        <f t="shared" si="1"/>
        <v>223.8</v>
      </c>
      <c r="W33" s="16">
        <v>111.1</v>
      </c>
      <c r="X33" s="16">
        <v>110</v>
      </c>
      <c r="Y33" s="16">
        <v>110.9</v>
      </c>
      <c r="Z33" s="16">
        <v>108.6</v>
      </c>
      <c r="AA33" s="16">
        <v>109.5</v>
      </c>
      <c r="AB33" s="16">
        <v>108.5</v>
      </c>
      <c r="AC33" s="16">
        <v>111.3</v>
      </c>
      <c r="AD33" s="16">
        <v>107.9</v>
      </c>
      <c r="AE33" s="16">
        <v>109.6</v>
      </c>
      <c r="AF33" s="44">
        <f t="shared" si="2"/>
        <v>656.69999999999993</v>
      </c>
      <c r="AG33" s="32">
        <v>115</v>
      </c>
      <c r="AH33" t="str">
        <f t="shared" si="3"/>
        <v>November-2013</v>
      </c>
    </row>
    <row r="34" spans="1:35" hidden="1">
      <c r="A34" s="2" t="s">
        <v>104</v>
      </c>
      <c r="B34" s="15" t="s">
        <v>61</v>
      </c>
      <c r="C34" s="15" t="s">
        <v>264</v>
      </c>
      <c r="D34" s="15">
        <v>118.1</v>
      </c>
      <c r="E34" s="15">
        <v>115.4</v>
      </c>
      <c r="F34" s="15">
        <v>118.7</v>
      </c>
      <c r="G34" s="15">
        <v>112.5</v>
      </c>
      <c r="H34" s="15">
        <v>106.8</v>
      </c>
      <c r="I34" s="15">
        <v>113.5</v>
      </c>
      <c r="J34" s="15">
        <v>183.1</v>
      </c>
      <c r="K34" s="15">
        <v>108.2</v>
      </c>
      <c r="L34" s="15">
        <v>102.2</v>
      </c>
      <c r="M34" s="15">
        <v>109.4</v>
      </c>
      <c r="N34" s="15">
        <v>111.8</v>
      </c>
      <c r="O34" s="15">
        <v>116.5</v>
      </c>
      <c r="P34" s="15">
        <v>122.6</v>
      </c>
      <c r="Q34" s="37">
        <f t="shared" si="0"/>
        <v>1416.2</v>
      </c>
      <c r="R34" s="15">
        <v>113.1</v>
      </c>
      <c r="S34" s="15">
        <v>114.2</v>
      </c>
      <c r="T34" s="15">
        <v>111.9</v>
      </c>
      <c r="U34" s="15">
        <v>113.8</v>
      </c>
      <c r="V34" s="41">
        <f t="shared" si="1"/>
        <v>226.10000000000002</v>
      </c>
      <c r="W34" s="15">
        <v>111.1</v>
      </c>
      <c r="X34" s="15">
        <v>111.6</v>
      </c>
      <c r="Y34" s="15">
        <v>111.1</v>
      </c>
      <c r="Z34" s="15">
        <v>109.3</v>
      </c>
      <c r="AA34" s="15">
        <v>109.5</v>
      </c>
      <c r="AB34" s="15">
        <v>108.6</v>
      </c>
      <c r="AC34" s="15">
        <v>111.2</v>
      </c>
      <c r="AD34" s="15">
        <v>108.1</v>
      </c>
      <c r="AE34" s="15">
        <v>109.7</v>
      </c>
      <c r="AF34" s="44">
        <f t="shared" si="2"/>
        <v>657.80000000000007</v>
      </c>
      <c r="AG34" s="31">
        <v>116.3</v>
      </c>
      <c r="AH34" t="str">
        <f t="shared" si="3"/>
        <v>November-2013</v>
      </c>
    </row>
    <row r="35" spans="1:35" hidden="1">
      <c r="A35" s="1" t="s">
        <v>60</v>
      </c>
      <c r="B35" s="16" t="s">
        <v>61</v>
      </c>
      <c r="C35" s="16" t="s">
        <v>273</v>
      </c>
      <c r="D35" s="16">
        <v>118.4</v>
      </c>
      <c r="E35" s="16">
        <v>115.9</v>
      </c>
      <c r="F35" s="16">
        <v>120.4</v>
      </c>
      <c r="G35" s="16">
        <v>113.8</v>
      </c>
      <c r="H35" s="16">
        <v>109.5</v>
      </c>
      <c r="I35" s="16">
        <v>115.5</v>
      </c>
      <c r="J35" s="16">
        <v>145.69999999999999</v>
      </c>
      <c r="K35" s="16">
        <v>109.5</v>
      </c>
      <c r="L35" s="16">
        <v>102.9</v>
      </c>
      <c r="M35" s="16">
        <v>109.8</v>
      </c>
      <c r="N35" s="16">
        <v>112.1</v>
      </c>
      <c r="O35" s="16">
        <v>116.8</v>
      </c>
      <c r="P35" s="16">
        <v>118.7</v>
      </c>
      <c r="Q35" s="37">
        <f t="shared" si="0"/>
        <v>1390.3</v>
      </c>
      <c r="R35" s="16">
        <v>113.6</v>
      </c>
      <c r="S35" s="16">
        <v>115.8</v>
      </c>
      <c r="T35" s="16">
        <v>114</v>
      </c>
      <c r="U35" s="16">
        <v>115.5</v>
      </c>
      <c r="V35" s="41">
        <f t="shared" si="1"/>
        <v>229.8</v>
      </c>
      <c r="W35" s="27">
        <v>105.6</v>
      </c>
      <c r="X35" s="16">
        <v>112.8</v>
      </c>
      <c r="Y35" s="16">
        <v>112.1</v>
      </c>
      <c r="Z35" s="16">
        <v>110.1</v>
      </c>
      <c r="AA35" s="16">
        <v>109.9</v>
      </c>
      <c r="AB35" s="16">
        <v>109.2</v>
      </c>
      <c r="AC35" s="16">
        <v>111.6</v>
      </c>
      <c r="AD35" s="16">
        <v>108.1</v>
      </c>
      <c r="AE35" s="16">
        <v>110.1</v>
      </c>
      <c r="AF35" s="44">
        <f t="shared" si="2"/>
        <v>661</v>
      </c>
      <c r="AG35" s="32">
        <v>115.5</v>
      </c>
      <c r="AH35" t="str">
        <f t="shared" si="3"/>
        <v>December-2013</v>
      </c>
    </row>
    <row r="36" spans="1:35" hidden="1">
      <c r="A36" s="2" t="s">
        <v>85</v>
      </c>
      <c r="B36" s="15" t="s">
        <v>61</v>
      </c>
      <c r="C36" s="15" t="s">
        <v>273</v>
      </c>
      <c r="D36" s="15">
        <v>120.5</v>
      </c>
      <c r="E36" s="15">
        <v>118.1</v>
      </c>
      <c r="F36" s="15">
        <v>128.5</v>
      </c>
      <c r="G36" s="15">
        <v>112.8</v>
      </c>
      <c r="H36" s="15">
        <v>103.4</v>
      </c>
      <c r="I36" s="15">
        <v>110.7</v>
      </c>
      <c r="J36" s="15">
        <v>144.80000000000001</v>
      </c>
      <c r="K36" s="15">
        <v>107.1</v>
      </c>
      <c r="L36" s="15">
        <v>98.6</v>
      </c>
      <c r="M36" s="15">
        <v>111.9</v>
      </c>
      <c r="N36" s="15">
        <v>112.1</v>
      </c>
      <c r="O36" s="15">
        <v>118.1</v>
      </c>
      <c r="P36" s="15">
        <v>117.8</v>
      </c>
      <c r="Q36" s="37">
        <f t="shared" si="0"/>
        <v>1386.6000000000001</v>
      </c>
      <c r="R36" s="15">
        <v>115</v>
      </c>
      <c r="S36" s="15">
        <v>114.2</v>
      </c>
      <c r="T36" s="15">
        <v>110.9</v>
      </c>
      <c r="U36" s="15">
        <v>113.7</v>
      </c>
      <c r="V36" s="41">
        <f t="shared" si="1"/>
        <v>225.10000000000002</v>
      </c>
      <c r="W36" s="15">
        <v>110.7</v>
      </c>
      <c r="X36" s="15">
        <v>110.4</v>
      </c>
      <c r="Y36" s="15">
        <v>111.3</v>
      </c>
      <c r="Z36" s="15">
        <v>109</v>
      </c>
      <c r="AA36" s="15">
        <v>109.7</v>
      </c>
      <c r="AB36" s="15">
        <v>108.9</v>
      </c>
      <c r="AC36" s="15">
        <v>111.4</v>
      </c>
      <c r="AD36" s="15">
        <v>107.7</v>
      </c>
      <c r="AE36" s="15">
        <v>109.8</v>
      </c>
      <c r="AF36" s="44">
        <f t="shared" si="2"/>
        <v>658</v>
      </c>
      <c r="AG36" s="31">
        <v>113.3</v>
      </c>
      <c r="AH36" t="str">
        <f t="shared" si="3"/>
        <v>December-2013</v>
      </c>
    </row>
    <row r="37" spans="1:35" hidden="1">
      <c r="A37" s="1" t="s">
        <v>104</v>
      </c>
      <c r="B37" s="16" t="s">
        <v>61</v>
      </c>
      <c r="C37" s="16" t="s">
        <v>273</v>
      </c>
      <c r="D37" s="16">
        <v>119.1</v>
      </c>
      <c r="E37" s="16">
        <v>116.7</v>
      </c>
      <c r="F37" s="16">
        <v>123.5</v>
      </c>
      <c r="G37" s="16">
        <v>113.4</v>
      </c>
      <c r="H37" s="16">
        <v>107.3</v>
      </c>
      <c r="I37" s="16">
        <v>113.3</v>
      </c>
      <c r="J37" s="16">
        <v>145.4</v>
      </c>
      <c r="K37" s="16">
        <v>108.7</v>
      </c>
      <c r="L37" s="16">
        <v>101.5</v>
      </c>
      <c r="M37" s="16">
        <v>110.5</v>
      </c>
      <c r="N37" s="16">
        <v>112.1</v>
      </c>
      <c r="O37" s="16">
        <v>117.4</v>
      </c>
      <c r="P37" s="16">
        <v>118.4</v>
      </c>
      <c r="Q37" s="37">
        <f t="shared" si="0"/>
        <v>1388.9</v>
      </c>
      <c r="R37" s="16">
        <v>114</v>
      </c>
      <c r="S37" s="16">
        <v>115.2</v>
      </c>
      <c r="T37" s="16">
        <v>112.7</v>
      </c>
      <c r="U37" s="16">
        <v>114.8</v>
      </c>
      <c r="V37" s="41">
        <f t="shared" si="1"/>
        <v>227.9</v>
      </c>
      <c r="W37" s="16">
        <v>110.7</v>
      </c>
      <c r="X37" s="16">
        <v>111.9</v>
      </c>
      <c r="Y37" s="16">
        <v>111.7</v>
      </c>
      <c r="Z37" s="16">
        <v>109.7</v>
      </c>
      <c r="AA37" s="16">
        <v>109.8</v>
      </c>
      <c r="AB37" s="16">
        <v>109</v>
      </c>
      <c r="AC37" s="16">
        <v>111.5</v>
      </c>
      <c r="AD37" s="16">
        <v>107.9</v>
      </c>
      <c r="AE37" s="16">
        <v>110</v>
      </c>
      <c r="AF37" s="44">
        <f t="shared" si="2"/>
        <v>659.6</v>
      </c>
      <c r="AG37" s="32">
        <v>114.5</v>
      </c>
      <c r="AH37" t="str">
        <f t="shared" si="3"/>
        <v>December-2013</v>
      </c>
    </row>
    <row r="38" spans="1:35" hidden="1">
      <c r="A38" s="2" t="s">
        <v>60</v>
      </c>
      <c r="B38" s="15" t="s">
        <v>288</v>
      </c>
      <c r="C38" s="15" t="s">
        <v>62</v>
      </c>
      <c r="D38" s="15">
        <v>118.9</v>
      </c>
      <c r="E38" s="15">
        <v>117.1</v>
      </c>
      <c r="F38" s="15">
        <v>120.5</v>
      </c>
      <c r="G38" s="15">
        <v>114.4</v>
      </c>
      <c r="H38" s="15">
        <v>109</v>
      </c>
      <c r="I38" s="15">
        <v>115.5</v>
      </c>
      <c r="J38" s="15">
        <v>123.9</v>
      </c>
      <c r="K38" s="15">
        <v>109.6</v>
      </c>
      <c r="L38" s="15">
        <v>101.8</v>
      </c>
      <c r="M38" s="15">
        <v>110.2</v>
      </c>
      <c r="N38" s="15">
        <v>112.4</v>
      </c>
      <c r="O38" s="15">
        <v>117.3</v>
      </c>
      <c r="P38" s="15">
        <v>116</v>
      </c>
      <c r="Q38" s="37">
        <f t="shared" si="0"/>
        <v>1370.6000000000001</v>
      </c>
      <c r="R38" s="15">
        <v>114</v>
      </c>
      <c r="S38" s="15">
        <v>116.5</v>
      </c>
      <c r="T38" s="15">
        <v>114.5</v>
      </c>
      <c r="U38" s="15">
        <v>116.2</v>
      </c>
      <c r="V38" s="41">
        <f t="shared" si="1"/>
        <v>231</v>
      </c>
      <c r="W38" s="15">
        <v>114.6</v>
      </c>
      <c r="X38" s="15">
        <v>113</v>
      </c>
      <c r="Y38" s="15">
        <v>112.6</v>
      </c>
      <c r="Z38" s="15">
        <v>110.6</v>
      </c>
      <c r="AA38" s="15">
        <v>110.5</v>
      </c>
      <c r="AB38" s="15">
        <v>109.6</v>
      </c>
      <c r="AC38" s="15">
        <v>111.8</v>
      </c>
      <c r="AD38" s="15">
        <v>108.3</v>
      </c>
      <c r="AE38" s="15">
        <v>110.6</v>
      </c>
      <c r="AF38" s="44">
        <f t="shared" si="2"/>
        <v>663.39999999999986</v>
      </c>
      <c r="AG38" s="31">
        <v>114.2</v>
      </c>
      <c r="AH38" t="str">
        <f t="shared" si="3"/>
        <v>January-2014</v>
      </c>
    </row>
    <row r="39" spans="1:35" hidden="1">
      <c r="A39" s="1" t="s">
        <v>85</v>
      </c>
      <c r="B39" s="16" t="s">
        <v>288</v>
      </c>
      <c r="C39" s="16" t="s">
        <v>62</v>
      </c>
      <c r="D39" s="16">
        <v>121.2</v>
      </c>
      <c r="E39" s="16">
        <v>122</v>
      </c>
      <c r="F39" s="16">
        <v>129.9</v>
      </c>
      <c r="G39" s="16">
        <v>113.6</v>
      </c>
      <c r="H39" s="16">
        <v>102.9</v>
      </c>
      <c r="I39" s="16">
        <v>112.1</v>
      </c>
      <c r="J39" s="16">
        <v>118.9</v>
      </c>
      <c r="K39" s="16">
        <v>107.5</v>
      </c>
      <c r="L39" s="16">
        <v>96.9</v>
      </c>
      <c r="M39" s="16">
        <v>112.7</v>
      </c>
      <c r="N39" s="16">
        <v>112.1</v>
      </c>
      <c r="O39" s="16">
        <v>119</v>
      </c>
      <c r="P39" s="16">
        <v>115.5</v>
      </c>
      <c r="Q39" s="37">
        <f t="shared" si="0"/>
        <v>1368.8</v>
      </c>
      <c r="R39" s="16">
        <v>115.7</v>
      </c>
      <c r="S39" s="16">
        <v>114.8</v>
      </c>
      <c r="T39" s="16">
        <v>111.3</v>
      </c>
      <c r="U39" s="16">
        <v>114.3</v>
      </c>
      <c r="V39" s="41">
        <f t="shared" si="1"/>
        <v>226.1</v>
      </c>
      <c r="W39" s="16">
        <v>111.6</v>
      </c>
      <c r="X39" s="16">
        <v>111</v>
      </c>
      <c r="Y39" s="16">
        <v>111.9</v>
      </c>
      <c r="Z39" s="16">
        <v>109.7</v>
      </c>
      <c r="AA39" s="16">
        <v>110.8</v>
      </c>
      <c r="AB39" s="16">
        <v>109.8</v>
      </c>
      <c r="AC39" s="16">
        <v>111.5</v>
      </c>
      <c r="AD39" s="16">
        <v>108</v>
      </c>
      <c r="AE39" s="16">
        <v>110.5</v>
      </c>
      <c r="AF39" s="44">
        <f t="shared" si="2"/>
        <v>661.7</v>
      </c>
      <c r="AG39" s="32">
        <v>112.9</v>
      </c>
      <c r="AH39" t="str">
        <f t="shared" si="3"/>
        <v>January-2014</v>
      </c>
    </row>
    <row r="40" spans="1:35" hidden="1">
      <c r="A40" s="2" t="s">
        <v>104</v>
      </c>
      <c r="B40" s="15" t="s">
        <v>288</v>
      </c>
      <c r="C40" s="15" t="s">
        <v>62</v>
      </c>
      <c r="D40" s="15">
        <v>119.6</v>
      </c>
      <c r="E40" s="15">
        <v>118.8</v>
      </c>
      <c r="F40" s="15">
        <v>124.1</v>
      </c>
      <c r="G40" s="15">
        <v>114.1</v>
      </c>
      <c r="H40" s="15">
        <v>106.8</v>
      </c>
      <c r="I40" s="15">
        <v>113.9</v>
      </c>
      <c r="J40" s="15">
        <v>122.2</v>
      </c>
      <c r="K40" s="15">
        <v>108.9</v>
      </c>
      <c r="L40" s="15">
        <v>100.2</v>
      </c>
      <c r="M40" s="15">
        <v>111</v>
      </c>
      <c r="N40" s="15">
        <v>112.3</v>
      </c>
      <c r="O40" s="15">
        <v>118.1</v>
      </c>
      <c r="P40" s="15">
        <v>115.8</v>
      </c>
      <c r="Q40" s="37">
        <f t="shared" si="0"/>
        <v>1369.9999999999998</v>
      </c>
      <c r="R40" s="15">
        <v>114.5</v>
      </c>
      <c r="S40" s="15">
        <v>115.8</v>
      </c>
      <c r="T40" s="15">
        <v>113.2</v>
      </c>
      <c r="U40" s="15">
        <v>115.4</v>
      </c>
      <c r="V40" s="41">
        <f t="shared" si="1"/>
        <v>229</v>
      </c>
      <c r="W40" s="15">
        <v>111.6</v>
      </c>
      <c r="X40" s="15">
        <v>112.2</v>
      </c>
      <c r="Y40" s="15">
        <v>112.3</v>
      </c>
      <c r="Z40" s="15">
        <v>110.3</v>
      </c>
      <c r="AA40" s="15">
        <v>110.7</v>
      </c>
      <c r="AB40" s="15">
        <v>109.7</v>
      </c>
      <c r="AC40" s="15">
        <v>111.6</v>
      </c>
      <c r="AD40" s="15">
        <v>108.2</v>
      </c>
      <c r="AE40" s="15">
        <v>110.6</v>
      </c>
      <c r="AF40" s="44">
        <f t="shared" si="2"/>
        <v>662.80000000000007</v>
      </c>
      <c r="AG40" s="31">
        <v>113.6</v>
      </c>
      <c r="AH40" t="str">
        <f t="shared" si="3"/>
        <v>January-2014</v>
      </c>
      <c r="AI40" s="89"/>
    </row>
    <row r="41" spans="1:35" hidden="1">
      <c r="A41" s="1" t="s">
        <v>60</v>
      </c>
      <c r="B41" s="16" t="s">
        <v>288</v>
      </c>
      <c r="C41" s="16" t="s">
        <v>116</v>
      </c>
      <c r="D41" s="16">
        <v>119.4</v>
      </c>
      <c r="E41" s="16">
        <v>117.7</v>
      </c>
      <c r="F41" s="16">
        <v>121.2</v>
      </c>
      <c r="G41" s="16">
        <v>115</v>
      </c>
      <c r="H41" s="16">
        <v>109</v>
      </c>
      <c r="I41" s="16">
        <v>116.6</v>
      </c>
      <c r="J41" s="16">
        <v>116</v>
      </c>
      <c r="K41" s="16">
        <v>109.8</v>
      </c>
      <c r="L41" s="16">
        <v>101.1</v>
      </c>
      <c r="M41" s="16">
        <v>110.4</v>
      </c>
      <c r="N41" s="16">
        <v>112.9</v>
      </c>
      <c r="O41" s="16">
        <v>117.8</v>
      </c>
      <c r="P41" s="16">
        <v>115.3</v>
      </c>
      <c r="Q41" s="37">
        <f t="shared" si="0"/>
        <v>1366.9</v>
      </c>
      <c r="R41" s="16">
        <v>114.2</v>
      </c>
      <c r="S41" s="16">
        <v>117.1</v>
      </c>
      <c r="T41" s="16">
        <v>114.5</v>
      </c>
      <c r="U41" s="16">
        <v>116.7</v>
      </c>
      <c r="V41" s="41">
        <f t="shared" si="1"/>
        <v>231.6</v>
      </c>
      <c r="W41" s="15">
        <v>114.6</v>
      </c>
      <c r="X41" s="16">
        <v>113.2</v>
      </c>
      <c r="Y41" s="16">
        <v>112.9</v>
      </c>
      <c r="Z41" s="16">
        <v>110.9</v>
      </c>
      <c r="AA41" s="16">
        <v>110.8</v>
      </c>
      <c r="AB41" s="16">
        <v>109.9</v>
      </c>
      <c r="AC41" s="16">
        <v>112</v>
      </c>
      <c r="AD41" s="16">
        <v>108.7</v>
      </c>
      <c r="AE41" s="16">
        <v>110.9</v>
      </c>
      <c r="AF41" s="44">
        <f t="shared" si="2"/>
        <v>665.2</v>
      </c>
      <c r="AG41" s="32">
        <v>114</v>
      </c>
      <c r="AH41" t="str">
        <f t="shared" si="3"/>
        <v>February-2014</v>
      </c>
    </row>
    <row r="42" spans="1:35" hidden="1">
      <c r="A42" s="2" t="s">
        <v>85</v>
      </c>
      <c r="B42" s="15" t="s">
        <v>288</v>
      </c>
      <c r="C42" s="15" t="s">
        <v>116</v>
      </c>
      <c r="D42" s="15">
        <v>121.9</v>
      </c>
      <c r="E42" s="15">
        <v>122</v>
      </c>
      <c r="F42" s="15">
        <v>124.5</v>
      </c>
      <c r="G42" s="15">
        <v>115.2</v>
      </c>
      <c r="H42" s="15">
        <v>102.5</v>
      </c>
      <c r="I42" s="15">
        <v>114.1</v>
      </c>
      <c r="J42" s="15">
        <v>111.5</v>
      </c>
      <c r="K42" s="15">
        <v>108.2</v>
      </c>
      <c r="L42" s="15">
        <v>95.4</v>
      </c>
      <c r="M42" s="15">
        <v>113.5</v>
      </c>
      <c r="N42" s="15">
        <v>112.1</v>
      </c>
      <c r="O42" s="15">
        <v>119.9</v>
      </c>
      <c r="P42" s="15">
        <v>115.2</v>
      </c>
      <c r="Q42" s="37">
        <f t="shared" si="0"/>
        <v>1360.8</v>
      </c>
      <c r="R42" s="15">
        <v>116.2</v>
      </c>
      <c r="S42" s="15">
        <v>115.3</v>
      </c>
      <c r="T42" s="15">
        <v>111.7</v>
      </c>
      <c r="U42" s="15">
        <v>114.7</v>
      </c>
      <c r="V42" s="41">
        <f t="shared" si="1"/>
        <v>227</v>
      </c>
      <c r="W42" s="15">
        <v>112.5</v>
      </c>
      <c r="X42" s="15">
        <v>111.1</v>
      </c>
      <c r="Y42" s="15">
        <v>112.6</v>
      </c>
      <c r="Z42" s="15">
        <v>110.4</v>
      </c>
      <c r="AA42" s="15">
        <v>111.3</v>
      </c>
      <c r="AB42" s="15">
        <v>110.3</v>
      </c>
      <c r="AC42" s="15">
        <v>111.6</v>
      </c>
      <c r="AD42" s="15">
        <v>108.7</v>
      </c>
      <c r="AE42" s="15">
        <v>111</v>
      </c>
      <c r="AF42" s="44">
        <f t="shared" si="2"/>
        <v>664.90000000000009</v>
      </c>
      <c r="AG42" s="31">
        <v>113.1</v>
      </c>
      <c r="AH42" t="str">
        <f t="shared" si="3"/>
        <v>February-2014</v>
      </c>
    </row>
    <row r="43" spans="1:35" hidden="1">
      <c r="A43" s="1" t="s">
        <v>104</v>
      </c>
      <c r="B43" s="16" t="s">
        <v>288</v>
      </c>
      <c r="C43" s="16" t="s">
        <v>116</v>
      </c>
      <c r="D43" s="16">
        <v>120.2</v>
      </c>
      <c r="E43" s="16">
        <v>119.2</v>
      </c>
      <c r="F43" s="16">
        <v>122.5</v>
      </c>
      <c r="G43" s="16">
        <v>115.1</v>
      </c>
      <c r="H43" s="16">
        <v>106.6</v>
      </c>
      <c r="I43" s="16">
        <v>115.4</v>
      </c>
      <c r="J43" s="16">
        <v>114.5</v>
      </c>
      <c r="K43" s="16">
        <v>109.3</v>
      </c>
      <c r="L43" s="16">
        <v>99.2</v>
      </c>
      <c r="M43" s="16">
        <v>111.4</v>
      </c>
      <c r="N43" s="16">
        <v>112.6</v>
      </c>
      <c r="O43" s="16">
        <v>118.8</v>
      </c>
      <c r="P43" s="16">
        <v>115.3</v>
      </c>
      <c r="Q43" s="37">
        <f t="shared" si="0"/>
        <v>1364.8</v>
      </c>
      <c r="R43" s="16">
        <v>114.7</v>
      </c>
      <c r="S43" s="16">
        <v>116.4</v>
      </c>
      <c r="T43" s="16">
        <v>113.3</v>
      </c>
      <c r="U43" s="16">
        <v>115.9</v>
      </c>
      <c r="V43" s="41">
        <f t="shared" si="1"/>
        <v>229.7</v>
      </c>
      <c r="W43" s="16">
        <v>112.5</v>
      </c>
      <c r="X43" s="16">
        <v>112.4</v>
      </c>
      <c r="Y43" s="16">
        <v>112.8</v>
      </c>
      <c r="Z43" s="16">
        <v>110.7</v>
      </c>
      <c r="AA43" s="16">
        <v>111.1</v>
      </c>
      <c r="AB43" s="16">
        <v>110.1</v>
      </c>
      <c r="AC43" s="16">
        <v>111.8</v>
      </c>
      <c r="AD43" s="16">
        <v>108.7</v>
      </c>
      <c r="AE43" s="16">
        <v>110.9</v>
      </c>
      <c r="AF43" s="44">
        <f t="shared" si="2"/>
        <v>665.2</v>
      </c>
      <c r="AG43" s="32">
        <v>113.6</v>
      </c>
      <c r="AH43" t="str">
        <f t="shared" si="3"/>
        <v>February-2014</v>
      </c>
    </row>
    <row r="44" spans="1:35" hidden="1">
      <c r="A44" s="2" t="s">
        <v>60</v>
      </c>
      <c r="B44" s="15" t="s">
        <v>288</v>
      </c>
      <c r="C44" s="15" t="s">
        <v>138</v>
      </c>
      <c r="D44" s="15">
        <v>120.1</v>
      </c>
      <c r="E44" s="15">
        <v>118.1</v>
      </c>
      <c r="F44" s="15">
        <v>120.7</v>
      </c>
      <c r="G44" s="15">
        <v>116.1</v>
      </c>
      <c r="H44" s="15">
        <v>109.3</v>
      </c>
      <c r="I44" s="15">
        <v>119.6</v>
      </c>
      <c r="J44" s="15">
        <v>117.9</v>
      </c>
      <c r="K44" s="15">
        <v>110.2</v>
      </c>
      <c r="L44" s="15">
        <v>101.2</v>
      </c>
      <c r="M44" s="15">
        <v>110.7</v>
      </c>
      <c r="N44" s="15">
        <v>113</v>
      </c>
      <c r="O44" s="15">
        <v>118.3</v>
      </c>
      <c r="P44" s="15">
        <v>116.2</v>
      </c>
      <c r="Q44" s="37">
        <f t="shared" si="0"/>
        <v>1375.2</v>
      </c>
      <c r="R44" s="15">
        <v>114.6</v>
      </c>
      <c r="S44" s="15">
        <v>117.5</v>
      </c>
      <c r="T44" s="15">
        <v>114.9</v>
      </c>
      <c r="U44" s="15">
        <v>117.2</v>
      </c>
      <c r="V44" s="41">
        <f t="shared" si="1"/>
        <v>232.4</v>
      </c>
      <c r="W44" s="15">
        <v>114.6</v>
      </c>
      <c r="X44" s="15">
        <v>113.4</v>
      </c>
      <c r="Y44" s="15">
        <v>113.4</v>
      </c>
      <c r="Z44" s="15">
        <v>111.4</v>
      </c>
      <c r="AA44" s="15">
        <v>111.2</v>
      </c>
      <c r="AB44" s="15">
        <v>110.2</v>
      </c>
      <c r="AC44" s="15">
        <v>112.4</v>
      </c>
      <c r="AD44" s="15">
        <v>108.9</v>
      </c>
      <c r="AE44" s="15">
        <v>111.3</v>
      </c>
      <c r="AF44" s="44">
        <f t="shared" si="2"/>
        <v>667.5</v>
      </c>
      <c r="AG44" s="31">
        <v>114.6</v>
      </c>
      <c r="AH44" t="str">
        <f t="shared" si="3"/>
        <v>March-2014</v>
      </c>
    </row>
    <row r="45" spans="1:35" hidden="1">
      <c r="A45" s="1" t="s">
        <v>85</v>
      </c>
      <c r="B45" s="16" t="s">
        <v>288</v>
      </c>
      <c r="C45" s="16" t="s">
        <v>138</v>
      </c>
      <c r="D45" s="16">
        <v>122.1</v>
      </c>
      <c r="E45" s="16">
        <v>121.4</v>
      </c>
      <c r="F45" s="16">
        <v>121.5</v>
      </c>
      <c r="G45" s="16">
        <v>116.2</v>
      </c>
      <c r="H45" s="16">
        <v>102.8</v>
      </c>
      <c r="I45" s="16">
        <v>117.7</v>
      </c>
      <c r="J45" s="16">
        <v>113.3</v>
      </c>
      <c r="K45" s="16">
        <v>108.9</v>
      </c>
      <c r="L45" s="16">
        <v>96.3</v>
      </c>
      <c r="M45" s="16">
        <v>114.1</v>
      </c>
      <c r="N45" s="16">
        <v>112.2</v>
      </c>
      <c r="O45" s="16">
        <v>120.5</v>
      </c>
      <c r="P45" s="16">
        <v>116</v>
      </c>
      <c r="Q45" s="37">
        <f t="shared" si="0"/>
        <v>1367</v>
      </c>
      <c r="R45" s="16">
        <v>116.7</v>
      </c>
      <c r="S45" s="16">
        <v>115.8</v>
      </c>
      <c r="T45" s="16">
        <v>112.1</v>
      </c>
      <c r="U45" s="16">
        <v>115.2</v>
      </c>
      <c r="V45" s="41">
        <f t="shared" si="1"/>
        <v>227.89999999999998</v>
      </c>
      <c r="W45" s="16">
        <v>113.2</v>
      </c>
      <c r="X45" s="16">
        <v>110.9</v>
      </c>
      <c r="Y45" s="16">
        <v>113</v>
      </c>
      <c r="Z45" s="16">
        <v>110.8</v>
      </c>
      <c r="AA45" s="16">
        <v>111.6</v>
      </c>
      <c r="AB45" s="16">
        <v>110.9</v>
      </c>
      <c r="AC45" s="16">
        <v>111.8</v>
      </c>
      <c r="AD45" s="16">
        <v>109.2</v>
      </c>
      <c r="AE45" s="16">
        <v>111.4</v>
      </c>
      <c r="AF45" s="44">
        <f t="shared" si="2"/>
        <v>667.3</v>
      </c>
      <c r="AG45" s="32">
        <v>113.7</v>
      </c>
      <c r="AH45" t="str">
        <f t="shared" si="3"/>
        <v>March-2014</v>
      </c>
    </row>
    <row r="46" spans="1:35" hidden="1">
      <c r="A46" s="2" t="s">
        <v>104</v>
      </c>
      <c r="B46" s="15" t="s">
        <v>288</v>
      </c>
      <c r="C46" s="15" t="s">
        <v>138</v>
      </c>
      <c r="D46" s="15">
        <v>120.7</v>
      </c>
      <c r="E46" s="15">
        <v>119.3</v>
      </c>
      <c r="F46" s="15">
        <v>121</v>
      </c>
      <c r="G46" s="15">
        <v>116.1</v>
      </c>
      <c r="H46" s="15">
        <v>106.9</v>
      </c>
      <c r="I46" s="15">
        <v>118.7</v>
      </c>
      <c r="J46" s="15">
        <v>116.3</v>
      </c>
      <c r="K46" s="15">
        <v>109.8</v>
      </c>
      <c r="L46" s="15">
        <v>99.6</v>
      </c>
      <c r="M46" s="15">
        <v>111.8</v>
      </c>
      <c r="N46" s="15">
        <v>112.7</v>
      </c>
      <c r="O46" s="15">
        <v>119.3</v>
      </c>
      <c r="P46" s="15">
        <v>116.1</v>
      </c>
      <c r="Q46" s="37">
        <f t="shared" si="0"/>
        <v>1372.1999999999998</v>
      </c>
      <c r="R46" s="15">
        <v>115.2</v>
      </c>
      <c r="S46" s="15">
        <v>116.8</v>
      </c>
      <c r="T46" s="15">
        <v>113.7</v>
      </c>
      <c r="U46" s="15">
        <v>116.4</v>
      </c>
      <c r="V46" s="41">
        <f t="shared" si="1"/>
        <v>230.5</v>
      </c>
      <c r="W46" s="15">
        <v>113.2</v>
      </c>
      <c r="X46" s="15">
        <v>112.5</v>
      </c>
      <c r="Y46" s="15">
        <v>113.2</v>
      </c>
      <c r="Z46" s="15">
        <v>111.2</v>
      </c>
      <c r="AA46" s="15">
        <v>111.4</v>
      </c>
      <c r="AB46" s="15">
        <v>110.6</v>
      </c>
      <c r="AC46" s="15">
        <v>112</v>
      </c>
      <c r="AD46" s="15">
        <v>109</v>
      </c>
      <c r="AE46" s="15">
        <v>111.3</v>
      </c>
      <c r="AF46" s="44">
        <f t="shared" si="2"/>
        <v>667.4</v>
      </c>
      <c r="AG46" s="31">
        <v>114.2</v>
      </c>
      <c r="AH46" t="str">
        <f t="shared" si="3"/>
        <v>March-2014</v>
      </c>
    </row>
    <row r="47" spans="1:35" hidden="1">
      <c r="A47" s="1" t="s">
        <v>60</v>
      </c>
      <c r="B47" s="16" t="s">
        <v>288</v>
      </c>
      <c r="C47" s="16" t="s">
        <v>154</v>
      </c>
      <c r="D47" s="16">
        <v>120.2</v>
      </c>
      <c r="E47" s="16">
        <v>118.9</v>
      </c>
      <c r="F47" s="16">
        <v>118.1</v>
      </c>
      <c r="G47" s="16">
        <v>117</v>
      </c>
      <c r="H47" s="16">
        <v>109.7</v>
      </c>
      <c r="I47" s="16">
        <v>125.5</v>
      </c>
      <c r="J47" s="16">
        <v>120.5</v>
      </c>
      <c r="K47" s="16">
        <v>111</v>
      </c>
      <c r="L47" s="16">
        <v>102.6</v>
      </c>
      <c r="M47" s="16">
        <v>111.2</v>
      </c>
      <c r="N47" s="16">
        <v>113.5</v>
      </c>
      <c r="O47" s="16">
        <v>118.7</v>
      </c>
      <c r="P47" s="16">
        <v>117.2</v>
      </c>
      <c r="Q47" s="37">
        <f t="shared" si="0"/>
        <v>1386.9</v>
      </c>
      <c r="R47" s="16">
        <v>115.4</v>
      </c>
      <c r="S47" s="16">
        <v>118.1</v>
      </c>
      <c r="T47" s="16">
        <v>116.1</v>
      </c>
      <c r="U47" s="16">
        <v>117.8</v>
      </c>
      <c r="V47" s="41">
        <f t="shared" si="1"/>
        <v>234.2</v>
      </c>
      <c r="W47" s="15">
        <v>114.6</v>
      </c>
      <c r="X47" s="16">
        <v>113.4</v>
      </c>
      <c r="Y47" s="16">
        <v>113.7</v>
      </c>
      <c r="Z47" s="16">
        <v>111.8</v>
      </c>
      <c r="AA47" s="16">
        <v>111.2</v>
      </c>
      <c r="AB47" s="16">
        <v>110.5</v>
      </c>
      <c r="AC47" s="16">
        <v>113</v>
      </c>
      <c r="AD47" s="16">
        <v>108.9</v>
      </c>
      <c r="AE47" s="16">
        <v>111.5</v>
      </c>
      <c r="AF47" s="44">
        <f t="shared" si="2"/>
        <v>669.1</v>
      </c>
      <c r="AG47" s="32">
        <v>115.4</v>
      </c>
      <c r="AH47" t="str">
        <f t="shared" si="3"/>
        <v>April-2014</v>
      </c>
    </row>
    <row r="48" spans="1:35" hidden="1">
      <c r="A48" s="2" t="s">
        <v>85</v>
      </c>
      <c r="B48" s="15" t="s">
        <v>288</v>
      </c>
      <c r="C48" s="15" t="s">
        <v>154</v>
      </c>
      <c r="D48" s="15">
        <v>122.5</v>
      </c>
      <c r="E48" s="15">
        <v>121.7</v>
      </c>
      <c r="F48" s="15">
        <v>113.3</v>
      </c>
      <c r="G48" s="15">
        <v>117</v>
      </c>
      <c r="H48" s="15">
        <v>103.1</v>
      </c>
      <c r="I48" s="15">
        <v>126.7</v>
      </c>
      <c r="J48" s="15">
        <v>121.2</v>
      </c>
      <c r="K48" s="15">
        <v>111</v>
      </c>
      <c r="L48" s="15">
        <v>100.3</v>
      </c>
      <c r="M48" s="15">
        <v>115.3</v>
      </c>
      <c r="N48" s="15">
        <v>112.7</v>
      </c>
      <c r="O48" s="15">
        <v>121</v>
      </c>
      <c r="P48" s="15">
        <v>118.2</v>
      </c>
      <c r="Q48" s="37">
        <f t="shared" si="0"/>
        <v>1385.8000000000002</v>
      </c>
      <c r="R48" s="15">
        <v>117.6</v>
      </c>
      <c r="S48" s="15">
        <v>116.3</v>
      </c>
      <c r="T48" s="15">
        <v>112.5</v>
      </c>
      <c r="U48" s="15">
        <v>115.7</v>
      </c>
      <c r="V48" s="41">
        <f t="shared" si="1"/>
        <v>228.8</v>
      </c>
      <c r="W48" s="15">
        <v>113.9</v>
      </c>
      <c r="X48" s="15">
        <v>110.9</v>
      </c>
      <c r="Y48" s="15">
        <v>113.4</v>
      </c>
      <c r="Z48" s="15">
        <v>111</v>
      </c>
      <c r="AA48" s="15">
        <v>111.2</v>
      </c>
      <c r="AB48" s="15">
        <v>111.2</v>
      </c>
      <c r="AC48" s="15">
        <v>112.5</v>
      </c>
      <c r="AD48" s="15">
        <v>109.1</v>
      </c>
      <c r="AE48" s="15">
        <v>111.4</v>
      </c>
      <c r="AF48" s="44">
        <f t="shared" si="2"/>
        <v>668.4</v>
      </c>
      <c r="AG48" s="31">
        <v>114.7</v>
      </c>
      <c r="AH48" t="str">
        <f t="shared" si="3"/>
        <v>April-2014</v>
      </c>
    </row>
    <row r="49" spans="1:34" hidden="1">
      <c r="A49" s="1" t="s">
        <v>104</v>
      </c>
      <c r="B49" s="16" t="s">
        <v>288</v>
      </c>
      <c r="C49" s="16" t="s">
        <v>154</v>
      </c>
      <c r="D49" s="16">
        <v>120.9</v>
      </c>
      <c r="E49" s="16">
        <v>119.9</v>
      </c>
      <c r="F49" s="16">
        <v>116.2</v>
      </c>
      <c r="G49" s="16">
        <v>117</v>
      </c>
      <c r="H49" s="16">
        <v>107.3</v>
      </c>
      <c r="I49" s="16">
        <v>126.1</v>
      </c>
      <c r="J49" s="16">
        <v>120.7</v>
      </c>
      <c r="K49" s="16">
        <v>111</v>
      </c>
      <c r="L49" s="16">
        <v>101.8</v>
      </c>
      <c r="M49" s="16">
        <v>112.6</v>
      </c>
      <c r="N49" s="16">
        <v>113.2</v>
      </c>
      <c r="O49" s="16">
        <v>119.8</v>
      </c>
      <c r="P49" s="16">
        <v>117.6</v>
      </c>
      <c r="Q49" s="37">
        <f t="shared" si="0"/>
        <v>1386.5</v>
      </c>
      <c r="R49" s="16">
        <v>116</v>
      </c>
      <c r="S49" s="16">
        <v>117.4</v>
      </c>
      <c r="T49" s="16">
        <v>114.6</v>
      </c>
      <c r="U49" s="16">
        <v>117</v>
      </c>
      <c r="V49" s="41">
        <f t="shared" si="1"/>
        <v>232</v>
      </c>
      <c r="W49" s="16">
        <v>113.9</v>
      </c>
      <c r="X49" s="16">
        <v>112.5</v>
      </c>
      <c r="Y49" s="16">
        <v>113.6</v>
      </c>
      <c r="Z49" s="16">
        <v>111.5</v>
      </c>
      <c r="AA49" s="16">
        <v>111.2</v>
      </c>
      <c r="AB49" s="16">
        <v>110.9</v>
      </c>
      <c r="AC49" s="16">
        <v>112.7</v>
      </c>
      <c r="AD49" s="16">
        <v>109</v>
      </c>
      <c r="AE49" s="16">
        <v>111.5</v>
      </c>
      <c r="AF49" s="44">
        <f t="shared" si="2"/>
        <v>668.90000000000009</v>
      </c>
      <c r="AG49" s="32">
        <v>115.1</v>
      </c>
      <c r="AH49" t="str">
        <f t="shared" si="3"/>
        <v>April-2014</v>
      </c>
    </row>
    <row r="50" spans="1:34" hidden="1">
      <c r="A50" s="2" t="s">
        <v>60</v>
      </c>
      <c r="B50" s="15" t="s">
        <v>288</v>
      </c>
      <c r="C50" s="15" t="s">
        <v>167</v>
      </c>
      <c r="D50" s="15">
        <v>120.3</v>
      </c>
      <c r="E50" s="15">
        <v>120.2</v>
      </c>
      <c r="F50" s="15">
        <v>116.9</v>
      </c>
      <c r="G50" s="15">
        <v>118</v>
      </c>
      <c r="H50" s="15">
        <v>110.1</v>
      </c>
      <c r="I50" s="15">
        <v>126.3</v>
      </c>
      <c r="J50" s="15">
        <v>123.9</v>
      </c>
      <c r="K50" s="15">
        <v>111.5</v>
      </c>
      <c r="L50" s="15">
        <v>103.5</v>
      </c>
      <c r="M50" s="15">
        <v>111.6</v>
      </c>
      <c r="N50" s="15">
        <v>114.2</v>
      </c>
      <c r="O50" s="15">
        <v>119.2</v>
      </c>
      <c r="P50" s="15">
        <v>118.2</v>
      </c>
      <c r="Q50" s="37">
        <f t="shared" si="0"/>
        <v>1395.6999999999998</v>
      </c>
      <c r="R50" s="15">
        <v>116.3</v>
      </c>
      <c r="S50" s="15">
        <v>118.7</v>
      </c>
      <c r="T50" s="15">
        <v>116.8</v>
      </c>
      <c r="U50" s="15">
        <v>118.5</v>
      </c>
      <c r="V50" s="41">
        <f t="shared" si="1"/>
        <v>235.5</v>
      </c>
      <c r="W50" s="15">
        <v>114.6</v>
      </c>
      <c r="X50" s="15">
        <v>113.4</v>
      </c>
      <c r="Y50" s="15">
        <v>114.1</v>
      </c>
      <c r="Z50" s="15">
        <v>112.1</v>
      </c>
      <c r="AA50" s="15">
        <v>111.4</v>
      </c>
      <c r="AB50" s="15">
        <v>110.9</v>
      </c>
      <c r="AC50" s="15">
        <v>113.1</v>
      </c>
      <c r="AD50" s="15">
        <v>108.9</v>
      </c>
      <c r="AE50" s="15">
        <v>111.8</v>
      </c>
      <c r="AF50" s="44">
        <f t="shared" si="2"/>
        <v>670.5</v>
      </c>
      <c r="AG50" s="31">
        <v>116</v>
      </c>
      <c r="AH50" t="str">
        <f t="shared" si="3"/>
        <v>May-2014</v>
      </c>
    </row>
    <row r="51" spans="1:34" hidden="1">
      <c r="A51" s="1" t="s">
        <v>85</v>
      </c>
      <c r="B51" s="16" t="s">
        <v>288</v>
      </c>
      <c r="C51" s="16" t="s">
        <v>167</v>
      </c>
      <c r="D51" s="16">
        <v>122.7</v>
      </c>
      <c r="E51" s="16">
        <v>124.1</v>
      </c>
      <c r="F51" s="16">
        <v>114.2</v>
      </c>
      <c r="G51" s="16">
        <v>119.1</v>
      </c>
      <c r="H51" s="16">
        <v>103.5</v>
      </c>
      <c r="I51" s="16">
        <v>129.19999999999999</v>
      </c>
      <c r="J51" s="16">
        <v>127</v>
      </c>
      <c r="K51" s="16">
        <v>112.6</v>
      </c>
      <c r="L51" s="16">
        <v>101.3</v>
      </c>
      <c r="M51" s="16">
        <v>117</v>
      </c>
      <c r="N51" s="16">
        <v>112.9</v>
      </c>
      <c r="O51" s="16">
        <v>121.7</v>
      </c>
      <c r="P51" s="16">
        <v>120</v>
      </c>
      <c r="Q51" s="37">
        <f t="shared" si="0"/>
        <v>1405.3000000000002</v>
      </c>
      <c r="R51" s="16">
        <v>118.3</v>
      </c>
      <c r="S51" s="16">
        <v>116.8</v>
      </c>
      <c r="T51" s="16">
        <v>112.9</v>
      </c>
      <c r="U51" s="16">
        <v>116.2</v>
      </c>
      <c r="V51" s="41">
        <f t="shared" si="1"/>
        <v>229.7</v>
      </c>
      <c r="W51" s="16">
        <v>114.3</v>
      </c>
      <c r="X51" s="16">
        <v>111.1</v>
      </c>
      <c r="Y51" s="16">
        <v>114.1</v>
      </c>
      <c r="Z51" s="16">
        <v>111.2</v>
      </c>
      <c r="AA51" s="16">
        <v>111.3</v>
      </c>
      <c r="AB51" s="16">
        <v>111.5</v>
      </c>
      <c r="AC51" s="16">
        <v>112.9</v>
      </c>
      <c r="AD51" s="16">
        <v>109.3</v>
      </c>
      <c r="AE51" s="16">
        <v>111.7</v>
      </c>
      <c r="AF51" s="44">
        <f t="shared" si="2"/>
        <v>670.3</v>
      </c>
      <c r="AG51" s="32">
        <v>115.6</v>
      </c>
      <c r="AH51" t="str">
        <f t="shared" si="3"/>
        <v>May-2014</v>
      </c>
    </row>
    <row r="52" spans="1:34" hidden="1">
      <c r="A52" s="2" t="s">
        <v>104</v>
      </c>
      <c r="B52" s="15" t="s">
        <v>288</v>
      </c>
      <c r="C52" s="15" t="s">
        <v>167</v>
      </c>
      <c r="D52" s="15">
        <v>121.1</v>
      </c>
      <c r="E52" s="15">
        <v>121.6</v>
      </c>
      <c r="F52" s="15">
        <v>115.9</v>
      </c>
      <c r="G52" s="15">
        <v>118.4</v>
      </c>
      <c r="H52" s="15">
        <v>107.7</v>
      </c>
      <c r="I52" s="15">
        <v>127.7</v>
      </c>
      <c r="J52" s="15">
        <v>125</v>
      </c>
      <c r="K52" s="15">
        <v>111.9</v>
      </c>
      <c r="L52" s="15">
        <v>102.8</v>
      </c>
      <c r="M52" s="15">
        <v>113.4</v>
      </c>
      <c r="N52" s="15">
        <v>113.7</v>
      </c>
      <c r="O52" s="15">
        <v>120.4</v>
      </c>
      <c r="P52" s="15">
        <v>118.9</v>
      </c>
      <c r="Q52" s="37">
        <f t="shared" si="0"/>
        <v>1399.6000000000004</v>
      </c>
      <c r="R52" s="15">
        <v>116.8</v>
      </c>
      <c r="S52" s="15">
        <v>118</v>
      </c>
      <c r="T52" s="15">
        <v>115.2</v>
      </c>
      <c r="U52" s="15">
        <v>117.6</v>
      </c>
      <c r="V52" s="41">
        <f t="shared" si="1"/>
        <v>233.2</v>
      </c>
      <c r="W52" s="15">
        <v>114.3</v>
      </c>
      <c r="X52" s="15">
        <v>112.5</v>
      </c>
      <c r="Y52" s="15">
        <v>114.1</v>
      </c>
      <c r="Z52" s="15">
        <v>111.8</v>
      </c>
      <c r="AA52" s="15">
        <v>111.3</v>
      </c>
      <c r="AB52" s="15">
        <v>111.2</v>
      </c>
      <c r="AC52" s="15">
        <v>113</v>
      </c>
      <c r="AD52" s="15">
        <v>109.1</v>
      </c>
      <c r="AE52" s="15">
        <v>111.8</v>
      </c>
      <c r="AF52" s="44">
        <f t="shared" si="2"/>
        <v>670.5</v>
      </c>
      <c r="AG52" s="31">
        <v>115.8</v>
      </c>
      <c r="AH52" t="str">
        <f t="shared" si="3"/>
        <v>May-2014</v>
      </c>
    </row>
    <row r="53" spans="1:34" hidden="1">
      <c r="A53" s="1" t="s">
        <v>60</v>
      </c>
      <c r="B53" s="16" t="s">
        <v>288</v>
      </c>
      <c r="C53" s="16" t="s">
        <v>177</v>
      </c>
      <c r="D53" s="16">
        <v>120.7</v>
      </c>
      <c r="E53" s="16">
        <v>121.6</v>
      </c>
      <c r="F53" s="16">
        <v>116.1</v>
      </c>
      <c r="G53" s="16">
        <v>119.3</v>
      </c>
      <c r="H53" s="16">
        <v>110.3</v>
      </c>
      <c r="I53" s="16">
        <v>125.8</v>
      </c>
      <c r="J53" s="16">
        <v>129.30000000000001</v>
      </c>
      <c r="K53" s="16">
        <v>112.2</v>
      </c>
      <c r="L53" s="16">
        <v>103.6</v>
      </c>
      <c r="M53" s="16">
        <v>112.3</v>
      </c>
      <c r="N53" s="16">
        <v>114.9</v>
      </c>
      <c r="O53" s="16">
        <v>120.1</v>
      </c>
      <c r="P53" s="16">
        <v>119.5</v>
      </c>
      <c r="Q53" s="37">
        <f t="shared" si="0"/>
        <v>1406.1999999999998</v>
      </c>
      <c r="R53" s="16">
        <v>117.3</v>
      </c>
      <c r="S53" s="16">
        <v>119.7</v>
      </c>
      <c r="T53" s="16">
        <v>117.3</v>
      </c>
      <c r="U53" s="16">
        <v>119.3</v>
      </c>
      <c r="V53" s="41">
        <f t="shared" si="1"/>
        <v>237</v>
      </c>
      <c r="W53" s="15">
        <v>114.6</v>
      </c>
      <c r="X53" s="16">
        <v>114.4</v>
      </c>
      <c r="Y53" s="16">
        <v>114.9</v>
      </c>
      <c r="Z53" s="16">
        <v>112.8</v>
      </c>
      <c r="AA53" s="16">
        <v>112.2</v>
      </c>
      <c r="AB53" s="16">
        <v>111.4</v>
      </c>
      <c r="AC53" s="16">
        <v>114.3</v>
      </c>
      <c r="AD53" s="16">
        <v>108</v>
      </c>
      <c r="AE53" s="16">
        <v>112.3</v>
      </c>
      <c r="AF53" s="44">
        <f t="shared" si="2"/>
        <v>673.59999999999991</v>
      </c>
      <c r="AG53" s="32">
        <v>117</v>
      </c>
      <c r="AH53" t="str">
        <f t="shared" si="3"/>
        <v>June-2014</v>
      </c>
    </row>
    <row r="54" spans="1:34" hidden="1">
      <c r="A54" s="2" t="s">
        <v>85</v>
      </c>
      <c r="B54" s="15" t="s">
        <v>288</v>
      </c>
      <c r="C54" s="15" t="s">
        <v>177</v>
      </c>
      <c r="D54" s="15">
        <v>123.1</v>
      </c>
      <c r="E54" s="15">
        <v>125.9</v>
      </c>
      <c r="F54" s="15">
        <v>115.4</v>
      </c>
      <c r="G54" s="15">
        <v>120.4</v>
      </c>
      <c r="H54" s="15">
        <v>103.4</v>
      </c>
      <c r="I54" s="15">
        <v>131.19999999999999</v>
      </c>
      <c r="J54" s="15">
        <v>137.5</v>
      </c>
      <c r="K54" s="15">
        <v>112.8</v>
      </c>
      <c r="L54" s="15">
        <v>101.4</v>
      </c>
      <c r="M54" s="15">
        <v>118.3</v>
      </c>
      <c r="N54" s="15">
        <v>113.2</v>
      </c>
      <c r="O54" s="15">
        <v>122.4</v>
      </c>
      <c r="P54" s="15">
        <v>122</v>
      </c>
      <c r="Q54" s="37">
        <f t="shared" si="0"/>
        <v>1425</v>
      </c>
      <c r="R54" s="15">
        <v>119</v>
      </c>
      <c r="S54" s="15">
        <v>117.4</v>
      </c>
      <c r="T54" s="15">
        <v>113.2</v>
      </c>
      <c r="U54" s="15">
        <v>116.7</v>
      </c>
      <c r="V54" s="41">
        <f t="shared" si="1"/>
        <v>230.60000000000002</v>
      </c>
      <c r="W54" s="15">
        <v>113.9</v>
      </c>
      <c r="X54" s="15">
        <v>111.2</v>
      </c>
      <c r="Y54" s="15">
        <v>114.3</v>
      </c>
      <c r="Z54" s="15">
        <v>111.4</v>
      </c>
      <c r="AA54" s="15">
        <v>111.5</v>
      </c>
      <c r="AB54" s="15">
        <v>111.8</v>
      </c>
      <c r="AC54" s="15">
        <v>115.1</v>
      </c>
      <c r="AD54" s="15">
        <v>108.7</v>
      </c>
      <c r="AE54" s="15">
        <v>112.2</v>
      </c>
      <c r="AF54" s="44">
        <f t="shared" si="2"/>
        <v>672.80000000000007</v>
      </c>
      <c r="AG54" s="31">
        <v>116.4</v>
      </c>
      <c r="AH54" t="str">
        <f t="shared" si="3"/>
        <v>June-2014</v>
      </c>
    </row>
    <row r="55" spans="1:34" hidden="1">
      <c r="A55" s="1" t="s">
        <v>104</v>
      </c>
      <c r="B55" s="16" t="s">
        <v>288</v>
      </c>
      <c r="C55" s="16" t="s">
        <v>177</v>
      </c>
      <c r="D55" s="16">
        <v>121.5</v>
      </c>
      <c r="E55" s="16">
        <v>123.1</v>
      </c>
      <c r="F55" s="16">
        <v>115.8</v>
      </c>
      <c r="G55" s="16">
        <v>119.7</v>
      </c>
      <c r="H55" s="16">
        <v>107.8</v>
      </c>
      <c r="I55" s="16">
        <v>128.30000000000001</v>
      </c>
      <c r="J55" s="16">
        <v>132.1</v>
      </c>
      <c r="K55" s="16">
        <v>112.4</v>
      </c>
      <c r="L55" s="16">
        <v>102.9</v>
      </c>
      <c r="M55" s="16">
        <v>114.3</v>
      </c>
      <c r="N55" s="16">
        <v>114.2</v>
      </c>
      <c r="O55" s="16">
        <v>121.2</v>
      </c>
      <c r="P55" s="16">
        <v>120.4</v>
      </c>
      <c r="Q55" s="37">
        <f t="shared" si="0"/>
        <v>1413.3000000000002</v>
      </c>
      <c r="R55" s="16">
        <v>117.8</v>
      </c>
      <c r="S55" s="16">
        <v>118.8</v>
      </c>
      <c r="T55" s="16">
        <v>115.6</v>
      </c>
      <c r="U55" s="16">
        <v>118.3</v>
      </c>
      <c r="V55" s="41">
        <f t="shared" si="1"/>
        <v>234.39999999999998</v>
      </c>
      <c r="W55" s="16">
        <v>113.9</v>
      </c>
      <c r="X55" s="16">
        <v>113.2</v>
      </c>
      <c r="Y55" s="16">
        <v>114.6</v>
      </c>
      <c r="Z55" s="16">
        <v>112.3</v>
      </c>
      <c r="AA55" s="16">
        <v>111.8</v>
      </c>
      <c r="AB55" s="16">
        <v>111.6</v>
      </c>
      <c r="AC55" s="16">
        <v>114.8</v>
      </c>
      <c r="AD55" s="16">
        <v>108.3</v>
      </c>
      <c r="AE55" s="16">
        <v>112.3</v>
      </c>
      <c r="AF55" s="44">
        <f t="shared" si="2"/>
        <v>673.39999999999986</v>
      </c>
      <c r="AG55" s="32">
        <v>116.7</v>
      </c>
      <c r="AH55" t="str">
        <f t="shared" si="3"/>
        <v>June-2014</v>
      </c>
    </row>
    <row r="56" spans="1:34" hidden="1">
      <c r="A56" s="2" t="s">
        <v>60</v>
      </c>
      <c r="B56" s="15" t="s">
        <v>288</v>
      </c>
      <c r="C56" s="15" t="s">
        <v>194</v>
      </c>
      <c r="D56" s="15">
        <v>121.7</v>
      </c>
      <c r="E56" s="15">
        <v>122.5</v>
      </c>
      <c r="F56" s="15">
        <v>117.7</v>
      </c>
      <c r="G56" s="15">
        <v>120.6</v>
      </c>
      <c r="H56" s="15">
        <v>110.4</v>
      </c>
      <c r="I56" s="15">
        <v>129.1</v>
      </c>
      <c r="J56" s="15">
        <v>150.1</v>
      </c>
      <c r="K56" s="15">
        <v>113.2</v>
      </c>
      <c r="L56" s="15">
        <v>104.8</v>
      </c>
      <c r="M56" s="15">
        <v>113.3</v>
      </c>
      <c r="N56" s="15">
        <v>115.6</v>
      </c>
      <c r="O56" s="15">
        <v>120.9</v>
      </c>
      <c r="P56" s="15">
        <v>123.3</v>
      </c>
      <c r="Q56" s="37">
        <f t="shared" si="0"/>
        <v>1439.9</v>
      </c>
      <c r="R56" s="15">
        <v>118</v>
      </c>
      <c r="S56" s="15">
        <v>120.7</v>
      </c>
      <c r="T56" s="15">
        <v>118.3</v>
      </c>
      <c r="U56" s="15">
        <v>120.3</v>
      </c>
      <c r="V56" s="41">
        <f t="shared" si="1"/>
        <v>239</v>
      </c>
      <c r="W56" s="15">
        <v>114.6</v>
      </c>
      <c r="X56" s="15">
        <v>115.3</v>
      </c>
      <c r="Y56" s="15">
        <v>115.4</v>
      </c>
      <c r="Z56" s="15">
        <v>113.4</v>
      </c>
      <c r="AA56" s="15">
        <v>113.2</v>
      </c>
      <c r="AB56" s="15">
        <v>111.8</v>
      </c>
      <c r="AC56" s="15">
        <v>115.5</v>
      </c>
      <c r="AD56" s="15">
        <v>108.8</v>
      </c>
      <c r="AE56" s="15">
        <v>113.1</v>
      </c>
      <c r="AF56" s="44">
        <f t="shared" si="2"/>
        <v>678.09999999999991</v>
      </c>
      <c r="AG56" s="31">
        <v>119.5</v>
      </c>
      <c r="AH56" t="str">
        <f t="shared" si="3"/>
        <v>July-2014</v>
      </c>
    </row>
    <row r="57" spans="1:34" hidden="1">
      <c r="A57" s="1" t="s">
        <v>85</v>
      </c>
      <c r="B57" s="16" t="s">
        <v>288</v>
      </c>
      <c r="C57" s="16" t="s">
        <v>194</v>
      </c>
      <c r="D57" s="16">
        <v>123.8</v>
      </c>
      <c r="E57" s="16">
        <v>126.4</v>
      </c>
      <c r="F57" s="16">
        <v>118</v>
      </c>
      <c r="G57" s="16">
        <v>121.6</v>
      </c>
      <c r="H57" s="16">
        <v>103.5</v>
      </c>
      <c r="I57" s="16">
        <v>133.69999999999999</v>
      </c>
      <c r="J57" s="16">
        <v>172.4</v>
      </c>
      <c r="K57" s="16">
        <v>113.1</v>
      </c>
      <c r="L57" s="16">
        <v>102.7</v>
      </c>
      <c r="M57" s="16">
        <v>120</v>
      </c>
      <c r="N57" s="16">
        <v>113.8</v>
      </c>
      <c r="O57" s="16">
        <v>123.4</v>
      </c>
      <c r="P57" s="16">
        <v>127.1</v>
      </c>
      <c r="Q57" s="37">
        <f t="shared" si="0"/>
        <v>1472.4</v>
      </c>
      <c r="R57" s="16">
        <v>121</v>
      </c>
      <c r="S57" s="16">
        <v>118</v>
      </c>
      <c r="T57" s="16">
        <v>113.6</v>
      </c>
      <c r="U57" s="16">
        <v>117.4</v>
      </c>
      <c r="V57" s="41">
        <f t="shared" si="1"/>
        <v>231.6</v>
      </c>
      <c r="W57" s="16">
        <v>114.8</v>
      </c>
      <c r="X57" s="16">
        <v>111.6</v>
      </c>
      <c r="Y57" s="16">
        <v>114.9</v>
      </c>
      <c r="Z57" s="16">
        <v>111.5</v>
      </c>
      <c r="AA57" s="16">
        <v>113</v>
      </c>
      <c r="AB57" s="16">
        <v>112.4</v>
      </c>
      <c r="AC57" s="16">
        <v>117.8</v>
      </c>
      <c r="AD57" s="16">
        <v>109.7</v>
      </c>
      <c r="AE57" s="16">
        <v>113.5</v>
      </c>
      <c r="AF57" s="44">
        <f t="shared" si="2"/>
        <v>679.3</v>
      </c>
      <c r="AG57" s="32">
        <v>118.9</v>
      </c>
      <c r="AH57" t="str">
        <f t="shared" si="3"/>
        <v>July-2014</v>
      </c>
    </row>
    <row r="58" spans="1:34" hidden="1">
      <c r="A58" s="2" t="s">
        <v>104</v>
      </c>
      <c r="B58" s="15" t="s">
        <v>288</v>
      </c>
      <c r="C58" s="15" t="s">
        <v>194</v>
      </c>
      <c r="D58" s="15">
        <v>122.4</v>
      </c>
      <c r="E58" s="15">
        <v>123.9</v>
      </c>
      <c r="F58" s="15">
        <v>117.8</v>
      </c>
      <c r="G58" s="15">
        <v>121</v>
      </c>
      <c r="H58" s="15">
        <v>107.9</v>
      </c>
      <c r="I58" s="15">
        <v>131.19999999999999</v>
      </c>
      <c r="J58" s="15">
        <v>157.69999999999999</v>
      </c>
      <c r="K58" s="15">
        <v>113.2</v>
      </c>
      <c r="L58" s="15">
        <v>104.1</v>
      </c>
      <c r="M58" s="15">
        <v>115.5</v>
      </c>
      <c r="N58" s="15">
        <v>114.8</v>
      </c>
      <c r="O58" s="15">
        <v>122.1</v>
      </c>
      <c r="P58" s="15">
        <v>124.7</v>
      </c>
      <c r="Q58" s="37">
        <f t="shared" si="0"/>
        <v>1451.6</v>
      </c>
      <c r="R58" s="15">
        <v>118.8</v>
      </c>
      <c r="S58" s="15">
        <v>119.6</v>
      </c>
      <c r="T58" s="15">
        <v>116.3</v>
      </c>
      <c r="U58" s="15">
        <v>119.1</v>
      </c>
      <c r="V58" s="41">
        <f t="shared" si="1"/>
        <v>235.89999999999998</v>
      </c>
      <c r="W58" s="15">
        <v>114.8</v>
      </c>
      <c r="X58" s="15">
        <v>113.9</v>
      </c>
      <c r="Y58" s="15">
        <v>115.2</v>
      </c>
      <c r="Z58" s="15">
        <v>112.7</v>
      </c>
      <c r="AA58" s="15">
        <v>113.1</v>
      </c>
      <c r="AB58" s="15">
        <v>112.1</v>
      </c>
      <c r="AC58" s="15">
        <v>116.8</v>
      </c>
      <c r="AD58" s="15">
        <v>109.2</v>
      </c>
      <c r="AE58" s="15">
        <v>113.3</v>
      </c>
      <c r="AF58" s="44">
        <f t="shared" si="2"/>
        <v>679.1</v>
      </c>
      <c r="AG58" s="31">
        <v>119.2</v>
      </c>
      <c r="AH58" t="str">
        <f t="shared" si="3"/>
        <v>July-2014</v>
      </c>
    </row>
    <row r="59" spans="1:34" hidden="1">
      <c r="A59" s="1" t="s">
        <v>60</v>
      </c>
      <c r="B59" s="16" t="s">
        <v>288</v>
      </c>
      <c r="C59" s="16" t="s">
        <v>213</v>
      </c>
      <c r="D59" s="16">
        <v>121.8</v>
      </c>
      <c r="E59" s="16">
        <v>122.8</v>
      </c>
      <c r="F59" s="16">
        <v>117.8</v>
      </c>
      <c r="G59" s="16">
        <v>121.9</v>
      </c>
      <c r="H59" s="16">
        <v>110.6</v>
      </c>
      <c r="I59" s="16">
        <v>129.69999999999999</v>
      </c>
      <c r="J59" s="16">
        <v>161.1</v>
      </c>
      <c r="K59" s="16">
        <v>114.1</v>
      </c>
      <c r="L59" s="16">
        <v>105.1</v>
      </c>
      <c r="M59" s="16">
        <v>114.6</v>
      </c>
      <c r="N59" s="16">
        <v>115.8</v>
      </c>
      <c r="O59" s="16">
        <v>121.7</v>
      </c>
      <c r="P59" s="16">
        <v>125.3</v>
      </c>
      <c r="Q59" s="37">
        <f t="shared" si="0"/>
        <v>1456.9999999999998</v>
      </c>
      <c r="R59" s="16">
        <v>118.8</v>
      </c>
      <c r="S59" s="16">
        <v>120.9</v>
      </c>
      <c r="T59" s="16">
        <v>118.8</v>
      </c>
      <c r="U59" s="16">
        <v>120.7</v>
      </c>
      <c r="V59" s="41">
        <f t="shared" si="1"/>
        <v>239.7</v>
      </c>
      <c r="W59" s="15">
        <v>114.6</v>
      </c>
      <c r="X59" s="16">
        <v>115.4</v>
      </c>
      <c r="Y59" s="16">
        <v>115.9</v>
      </c>
      <c r="Z59" s="16">
        <v>114</v>
      </c>
      <c r="AA59" s="16">
        <v>113.2</v>
      </c>
      <c r="AB59" s="16">
        <v>112.2</v>
      </c>
      <c r="AC59" s="16">
        <v>116.2</v>
      </c>
      <c r="AD59" s="16">
        <v>109.4</v>
      </c>
      <c r="AE59" s="16">
        <v>113.5</v>
      </c>
      <c r="AF59" s="44">
        <f t="shared" si="2"/>
        <v>680.9</v>
      </c>
      <c r="AG59" s="32">
        <v>120.7</v>
      </c>
      <c r="AH59" t="str">
        <f t="shared" si="3"/>
        <v>August-2014</v>
      </c>
    </row>
    <row r="60" spans="1:34" hidden="1">
      <c r="A60" s="2" t="s">
        <v>85</v>
      </c>
      <c r="B60" s="15" t="s">
        <v>288</v>
      </c>
      <c r="C60" s="15" t="s">
        <v>213</v>
      </c>
      <c r="D60" s="15">
        <v>124.8</v>
      </c>
      <c r="E60" s="15">
        <v>127.3</v>
      </c>
      <c r="F60" s="15">
        <v>116.5</v>
      </c>
      <c r="G60" s="15">
        <v>122.2</v>
      </c>
      <c r="H60" s="15">
        <v>103.6</v>
      </c>
      <c r="I60" s="15">
        <v>132.69999999999999</v>
      </c>
      <c r="J60" s="15">
        <v>181.9</v>
      </c>
      <c r="K60" s="15">
        <v>115.2</v>
      </c>
      <c r="L60" s="15">
        <v>102.7</v>
      </c>
      <c r="M60" s="15">
        <v>122.1</v>
      </c>
      <c r="N60" s="15">
        <v>114.4</v>
      </c>
      <c r="O60" s="15">
        <v>124.7</v>
      </c>
      <c r="P60" s="15">
        <v>128.9</v>
      </c>
      <c r="Q60" s="37">
        <f t="shared" si="0"/>
        <v>1488.1</v>
      </c>
      <c r="R60" s="15">
        <v>123</v>
      </c>
      <c r="S60" s="15">
        <v>118.6</v>
      </c>
      <c r="T60" s="15">
        <v>114.1</v>
      </c>
      <c r="U60" s="15">
        <v>117.9</v>
      </c>
      <c r="V60" s="41">
        <f t="shared" si="1"/>
        <v>232.7</v>
      </c>
      <c r="W60" s="15">
        <v>115.5</v>
      </c>
      <c r="X60" s="15">
        <v>111.8</v>
      </c>
      <c r="Y60" s="15">
        <v>115.3</v>
      </c>
      <c r="Z60" s="15">
        <v>112.2</v>
      </c>
      <c r="AA60" s="15">
        <v>112.5</v>
      </c>
      <c r="AB60" s="15">
        <v>112.9</v>
      </c>
      <c r="AC60" s="15">
        <v>119.2</v>
      </c>
      <c r="AD60" s="15">
        <v>110.5</v>
      </c>
      <c r="AE60" s="15">
        <v>113.9</v>
      </c>
      <c r="AF60" s="44">
        <f t="shared" si="2"/>
        <v>682.6</v>
      </c>
      <c r="AG60" s="31">
        <v>119.9</v>
      </c>
      <c r="AH60" t="str">
        <f t="shared" si="3"/>
        <v>August-2014</v>
      </c>
    </row>
    <row r="61" spans="1:34" hidden="1">
      <c r="A61" s="1" t="s">
        <v>104</v>
      </c>
      <c r="B61" s="16" t="s">
        <v>288</v>
      </c>
      <c r="C61" s="16" t="s">
        <v>213</v>
      </c>
      <c r="D61" s="16">
        <v>122.7</v>
      </c>
      <c r="E61" s="16">
        <v>124.4</v>
      </c>
      <c r="F61" s="16">
        <v>117.3</v>
      </c>
      <c r="G61" s="16">
        <v>122</v>
      </c>
      <c r="H61" s="16">
        <v>108</v>
      </c>
      <c r="I61" s="16">
        <v>131.1</v>
      </c>
      <c r="J61" s="16">
        <v>168.2</v>
      </c>
      <c r="K61" s="16">
        <v>114.5</v>
      </c>
      <c r="L61" s="16">
        <v>104.3</v>
      </c>
      <c r="M61" s="16">
        <v>117.1</v>
      </c>
      <c r="N61" s="16">
        <v>115.2</v>
      </c>
      <c r="O61" s="16">
        <v>123.1</v>
      </c>
      <c r="P61" s="16">
        <v>126.6</v>
      </c>
      <c r="Q61" s="37">
        <f t="shared" si="0"/>
        <v>1467.8999999999999</v>
      </c>
      <c r="R61" s="16">
        <v>119.9</v>
      </c>
      <c r="S61" s="16">
        <v>120</v>
      </c>
      <c r="T61" s="16">
        <v>116.8</v>
      </c>
      <c r="U61" s="16">
        <v>119.6</v>
      </c>
      <c r="V61" s="41">
        <f t="shared" si="1"/>
        <v>236.8</v>
      </c>
      <c r="W61" s="16">
        <v>115.5</v>
      </c>
      <c r="X61" s="16">
        <v>114</v>
      </c>
      <c r="Y61" s="16">
        <v>115.6</v>
      </c>
      <c r="Z61" s="16">
        <v>113.3</v>
      </c>
      <c r="AA61" s="16">
        <v>112.8</v>
      </c>
      <c r="AB61" s="16">
        <v>112.6</v>
      </c>
      <c r="AC61" s="16">
        <v>118</v>
      </c>
      <c r="AD61" s="16">
        <v>109.9</v>
      </c>
      <c r="AE61" s="16">
        <v>113.7</v>
      </c>
      <c r="AF61" s="44">
        <f t="shared" si="2"/>
        <v>682.19999999999993</v>
      </c>
      <c r="AG61" s="32">
        <v>120.3</v>
      </c>
      <c r="AH61" t="str">
        <f t="shared" si="3"/>
        <v>August-2014</v>
      </c>
    </row>
    <row r="62" spans="1:34" hidden="1">
      <c r="A62" s="2" t="s">
        <v>60</v>
      </c>
      <c r="B62" s="15" t="s">
        <v>288</v>
      </c>
      <c r="C62" s="15" t="s">
        <v>228</v>
      </c>
      <c r="D62" s="15">
        <v>122.3</v>
      </c>
      <c r="E62" s="15">
        <v>122.4</v>
      </c>
      <c r="F62" s="15">
        <v>117.8</v>
      </c>
      <c r="G62" s="15">
        <v>122.7</v>
      </c>
      <c r="H62" s="15">
        <v>110.4</v>
      </c>
      <c r="I62" s="15">
        <v>129.80000000000001</v>
      </c>
      <c r="J62" s="15">
        <v>158.80000000000001</v>
      </c>
      <c r="K62" s="15">
        <v>115</v>
      </c>
      <c r="L62" s="15">
        <v>104.7</v>
      </c>
      <c r="M62" s="15">
        <v>114.9</v>
      </c>
      <c r="N62" s="15">
        <v>116.5</v>
      </c>
      <c r="O62" s="15">
        <v>122.6</v>
      </c>
      <c r="P62" s="15">
        <v>125.3</v>
      </c>
      <c r="Q62" s="37">
        <f t="shared" si="0"/>
        <v>1457.9</v>
      </c>
      <c r="R62" s="15">
        <v>119.5</v>
      </c>
      <c r="S62" s="15">
        <v>121.7</v>
      </c>
      <c r="T62" s="15">
        <v>119.2</v>
      </c>
      <c r="U62" s="15">
        <v>121.3</v>
      </c>
      <c r="V62" s="41">
        <f t="shared" si="1"/>
        <v>240.9</v>
      </c>
      <c r="W62" s="15">
        <v>114.6</v>
      </c>
      <c r="X62" s="15">
        <v>115.8</v>
      </c>
      <c r="Y62" s="15">
        <v>116.7</v>
      </c>
      <c r="Z62" s="15">
        <v>114.5</v>
      </c>
      <c r="AA62" s="15">
        <v>112.8</v>
      </c>
      <c r="AB62" s="15">
        <v>112.6</v>
      </c>
      <c r="AC62" s="15">
        <v>116.6</v>
      </c>
      <c r="AD62" s="15">
        <v>109.1</v>
      </c>
      <c r="AE62" s="15">
        <v>113.7</v>
      </c>
      <c r="AF62" s="44">
        <f t="shared" si="2"/>
        <v>682.30000000000007</v>
      </c>
      <c r="AG62" s="31">
        <v>120.9</v>
      </c>
      <c r="AH62" t="str">
        <f t="shared" si="3"/>
        <v>September-2014</v>
      </c>
    </row>
    <row r="63" spans="1:34" hidden="1">
      <c r="A63" s="1" t="s">
        <v>85</v>
      </c>
      <c r="B63" s="16" t="s">
        <v>288</v>
      </c>
      <c r="C63" s="16" t="s">
        <v>228</v>
      </c>
      <c r="D63" s="16">
        <v>124.2</v>
      </c>
      <c r="E63" s="16">
        <v>125.4</v>
      </c>
      <c r="F63" s="16">
        <v>116.4</v>
      </c>
      <c r="G63" s="16">
        <v>122.7</v>
      </c>
      <c r="H63" s="16">
        <v>103.5</v>
      </c>
      <c r="I63" s="16">
        <v>124.5</v>
      </c>
      <c r="J63" s="16">
        <v>168.6</v>
      </c>
      <c r="K63" s="16">
        <v>116.9</v>
      </c>
      <c r="L63" s="16">
        <v>101.9</v>
      </c>
      <c r="M63" s="16">
        <v>122.9</v>
      </c>
      <c r="N63" s="16">
        <v>114.8</v>
      </c>
      <c r="O63" s="16">
        <v>125.2</v>
      </c>
      <c r="P63" s="16">
        <v>126.7</v>
      </c>
      <c r="Q63" s="37">
        <f t="shared" si="0"/>
        <v>1467.0000000000002</v>
      </c>
      <c r="R63" s="16">
        <v>124.3</v>
      </c>
      <c r="S63" s="16">
        <v>119.2</v>
      </c>
      <c r="T63" s="16">
        <v>114.5</v>
      </c>
      <c r="U63" s="16">
        <v>118.4</v>
      </c>
      <c r="V63" s="41">
        <f t="shared" si="1"/>
        <v>233.7</v>
      </c>
      <c r="W63" s="16">
        <v>116.1</v>
      </c>
      <c r="X63" s="16">
        <v>111.8</v>
      </c>
      <c r="Y63" s="16">
        <v>115.5</v>
      </c>
      <c r="Z63" s="16">
        <v>112.3</v>
      </c>
      <c r="AA63" s="16">
        <v>111.2</v>
      </c>
      <c r="AB63" s="16">
        <v>113.4</v>
      </c>
      <c r="AC63" s="16">
        <v>120</v>
      </c>
      <c r="AD63" s="16">
        <v>110</v>
      </c>
      <c r="AE63" s="16">
        <v>113.6</v>
      </c>
      <c r="AF63" s="44">
        <f t="shared" si="2"/>
        <v>682.4</v>
      </c>
      <c r="AG63" s="32">
        <v>119.2</v>
      </c>
      <c r="AH63" t="str">
        <f t="shared" si="3"/>
        <v>September-2014</v>
      </c>
    </row>
    <row r="64" spans="1:34" hidden="1">
      <c r="A64" s="2" t="s">
        <v>104</v>
      </c>
      <c r="B64" s="15" t="s">
        <v>288</v>
      </c>
      <c r="C64" s="15" t="s">
        <v>228</v>
      </c>
      <c r="D64" s="15">
        <v>122.9</v>
      </c>
      <c r="E64" s="15">
        <v>123.5</v>
      </c>
      <c r="F64" s="15">
        <v>117.3</v>
      </c>
      <c r="G64" s="15">
        <v>122.7</v>
      </c>
      <c r="H64" s="15">
        <v>107.9</v>
      </c>
      <c r="I64" s="15">
        <v>127.3</v>
      </c>
      <c r="J64" s="15">
        <v>162.1</v>
      </c>
      <c r="K64" s="15">
        <v>115.6</v>
      </c>
      <c r="L64" s="15">
        <v>103.8</v>
      </c>
      <c r="M64" s="15">
        <v>117.6</v>
      </c>
      <c r="N64" s="15">
        <v>115.8</v>
      </c>
      <c r="O64" s="15">
        <v>123.8</v>
      </c>
      <c r="P64" s="15">
        <v>125.8</v>
      </c>
      <c r="Q64" s="37">
        <f t="shared" si="0"/>
        <v>1460.2999999999997</v>
      </c>
      <c r="R64" s="15">
        <v>120.8</v>
      </c>
      <c r="S64" s="15">
        <v>120.7</v>
      </c>
      <c r="T64" s="15">
        <v>117.2</v>
      </c>
      <c r="U64" s="15">
        <v>120.1</v>
      </c>
      <c r="V64" s="41">
        <f t="shared" si="1"/>
        <v>237.9</v>
      </c>
      <c r="W64" s="15">
        <v>116.1</v>
      </c>
      <c r="X64" s="15">
        <v>114.3</v>
      </c>
      <c r="Y64" s="15">
        <v>116.1</v>
      </c>
      <c r="Z64" s="15">
        <v>113.7</v>
      </c>
      <c r="AA64" s="15">
        <v>112</v>
      </c>
      <c r="AB64" s="15">
        <v>113.1</v>
      </c>
      <c r="AC64" s="15">
        <v>118.6</v>
      </c>
      <c r="AD64" s="15">
        <v>109.5</v>
      </c>
      <c r="AE64" s="15">
        <v>113.7</v>
      </c>
      <c r="AF64" s="44">
        <f t="shared" si="2"/>
        <v>683</v>
      </c>
      <c r="AG64" s="31">
        <v>120.1</v>
      </c>
      <c r="AH64" t="str">
        <f t="shared" si="3"/>
        <v>September-2014</v>
      </c>
    </row>
    <row r="65" spans="1:34" hidden="1">
      <c r="A65" s="1" t="s">
        <v>60</v>
      </c>
      <c r="B65" s="16" t="s">
        <v>288</v>
      </c>
      <c r="C65" s="16" t="s">
        <v>238</v>
      </c>
      <c r="D65" s="16">
        <v>122.6</v>
      </c>
      <c r="E65" s="16">
        <v>122.5</v>
      </c>
      <c r="F65" s="16">
        <v>118.3</v>
      </c>
      <c r="G65" s="16">
        <v>123.2</v>
      </c>
      <c r="H65" s="16">
        <v>110.5</v>
      </c>
      <c r="I65" s="16">
        <v>128.9</v>
      </c>
      <c r="J65" s="16">
        <v>155.30000000000001</v>
      </c>
      <c r="K65" s="16">
        <v>115.5</v>
      </c>
      <c r="L65" s="16">
        <v>104</v>
      </c>
      <c r="M65" s="16">
        <v>115.3</v>
      </c>
      <c r="N65" s="16">
        <v>116.8</v>
      </c>
      <c r="O65" s="16">
        <v>123.2</v>
      </c>
      <c r="P65" s="16">
        <v>125.1</v>
      </c>
      <c r="Q65" s="37">
        <f t="shared" si="0"/>
        <v>1456.1</v>
      </c>
      <c r="R65" s="16">
        <v>120</v>
      </c>
      <c r="S65" s="16">
        <v>122.7</v>
      </c>
      <c r="T65" s="16">
        <v>120.3</v>
      </c>
      <c r="U65" s="16">
        <v>122.3</v>
      </c>
      <c r="V65" s="41">
        <f t="shared" si="1"/>
        <v>243</v>
      </c>
      <c r="W65" s="15">
        <v>114.6</v>
      </c>
      <c r="X65" s="16">
        <v>116.4</v>
      </c>
      <c r="Y65" s="16">
        <v>117.5</v>
      </c>
      <c r="Z65" s="16">
        <v>115.3</v>
      </c>
      <c r="AA65" s="16">
        <v>112.6</v>
      </c>
      <c r="AB65" s="16">
        <v>113</v>
      </c>
      <c r="AC65" s="16">
        <v>116.9</v>
      </c>
      <c r="AD65" s="16">
        <v>109.3</v>
      </c>
      <c r="AE65" s="16">
        <v>114</v>
      </c>
      <c r="AF65" s="44">
        <f t="shared" si="2"/>
        <v>684.59999999999991</v>
      </c>
      <c r="AG65" s="32">
        <v>121</v>
      </c>
      <c r="AH65" t="str">
        <f t="shared" si="3"/>
        <v>October-2014</v>
      </c>
    </row>
    <row r="66" spans="1:34" hidden="1">
      <c r="A66" s="2" t="s">
        <v>85</v>
      </c>
      <c r="B66" s="15" t="s">
        <v>288</v>
      </c>
      <c r="C66" s="15" t="s">
        <v>238</v>
      </c>
      <c r="D66" s="15">
        <v>124.6</v>
      </c>
      <c r="E66" s="15">
        <v>126.1</v>
      </c>
      <c r="F66" s="15">
        <v>117.8</v>
      </c>
      <c r="G66" s="15">
        <v>123.1</v>
      </c>
      <c r="H66" s="15">
        <v>103.5</v>
      </c>
      <c r="I66" s="15">
        <v>123.5</v>
      </c>
      <c r="J66" s="15">
        <v>159.6</v>
      </c>
      <c r="K66" s="15">
        <v>117.4</v>
      </c>
      <c r="L66" s="15">
        <v>101.2</v>
      </c>
      <c r="M66" s="15">
        <v>123.8</v>
      </c>
      <c r="N66" s="15">
        <v>115.2</v>
      </c>
      <c r="O66" s="15">
        <v>125.9</v>
      </c>
      <c r="P66" s="15">
        <v>125.8</v>
      </c>
      <c r="Q66" s="37">
        <f t="shared" si="0"/>
        <v>1461.7</v>
      </c>
      <c r="R66" s="15">
        <v>124.3</v>
      </c>
      <c r="S66" s="15">
        <v>119.6</v>
      </c>
      <c r="T66" s="15">
        <v>114.9</v>
      </c>
      <c r="U66" s="15">
        <v>118.9</v>
      </c>
      <c r="V66" s="41">
        <f t="shared" si="1"/>
        <v>234.5</v>
      </c>
      <c r="W66" s="15">
        <v>116.7</v>
      </c>
      <c r="X66" s="15">
        <v>112</v>
      </c>
      <c r="Y66" s="15">
        <v>115.8</v>
      </c>
      <c r="Z66" s="15">
        <v>112.6</v>
      </c>
      <c r="AA66" s="15">
        <v>111</v>
      </c>
      <c r="AB66" s="15">
        <v>113.6</v>
      </c>
      <c r="AC66" s="15">
        <v>120.2</v>
      </c>
      <c r="AD66" s="15">
        <v>110.1</v>
      </c>
      <c r="AE66" s="15">
        <v>113.7</v>
      </c>
      <c r="AF66" s="44">
        <f t="shared" si="2"/>
        <v>683.30000000000007</v>
      </c>
      <c r="AG66" s="31">
        <v>119.1</v>
      </c>
      <c r="AH66" t="str">
        <f t="shared" si="3"/>
        <v>October-2014</v>
      </c>
    </row>
    <row r="67" spans="1:34" hidden="1">
      <c r="A67" s="1" t="s">
        <v>104</v>
      </c>
      <c r="B67" s="16" t="s">
        <v>288</v>
      </c>
      <c r="C67" s="16" t="s">
        <v>238</v>
      </c>
      <c r="D67" s="16">
        <v>123.2</v>
      </c>
      <c r="E67" s="16">
        <v>123.8</v>
      </c>
      <c r="F67" s="16">
        <v>118.1</v>
      </c>
      <c r="G67" s="16">
        <v>123.2</v>
      </c>
      <c r="H67" s="16">
        <v>107.9</v>
      </c>
      <c r="I67" s="16">
        <v>126.4</v>
      </c>
      <c r="J67" s="16">
        <v>156.80000000000001</v>
      </c>
      <c r="K67" s="16">
        <v>116.1</v>
      </c>
      <c r="L67" s="16">
        <v>103.1</v>
      </c>
      <c r="M67" s="16">
        <v>118.1</v>
      </c>
      <c r="N67" s="16">
        <v>116.1</v>
      </c>
      <c r="O67" s="16">
        <v>124.5</v>
      </c>
      <c r="P67" s="16">
        <v>125.4</v>
      </c>
      <c r="Q67" s="37">
        <f t="shared" ref="Q67:Q130" si="4">SUM(D67:O67)</f>
        <v>1457.3</v>
      </c>
      <c r="R67" s="16">
        <v>121.1</v>
      </c>
      <c r="S67" s="16">
        <v>121.5</v>
      </c>
      <c r="T67" s="16">
        <v>118.1</v>
      </c>
      <c r="U67" s="16">
        <v>121</v>
      </c>
      <c r="V67" s="41">
        <f t="shared" ref="V67:V130" si="5">SUM(S67:T67)</f>
        <v>239.6</v>
      </c>
      <c r="W67" s="16">
        <v>116.7</v>
      </c>
      <c r="X67" s="16">
        <v>114.7</v>
      </c>
      <c r="Y67" s="16">
        <v>116.7</v>
      </c>
      <c r="Z67" s="16">
        <v>114.3</v>
      </c>
      <c r="AA67" s="16">
        <v>111.8</v>
      </c>
      <c r="AB67" s="16">
        <v>113.3</v>
      </c>
      <c r="AC67" s="16">
        <v>118.8</v>
      </c>
      <c r="AD67" s="16">
        <v>109.6</v>
      </c>
      <c r="AE67" s="16">
        <v>113.9</v>
      </c>
      <c r="AF67" s="44">
        <f t="shared" ref="AF67:AF130" si="6">SUM(Y67:AD67)</f>
        <v>684.5</v>
      </c>
      <c r="AG67" s="32">
        <v>120.1</v>
      </c>
      <c r="AH67" t="str">
        <f t="shared" ref="AH67:AH130" si="7">C67&amp;"-"&amp;B67</f>
        <v>October-2014</v>
      </c>
    </row>
    <row r="68" spans="1:34" hidden="1">
      <c r="A68" s="2" t="s">
        <v>60</v>
      </c>
      <c r="B68" s="15" t="s">
        <v>288</v>
      </c>
      <c r="C68" s="15" t="s">
        <v>264</v>
      </c>
      <c r="D68" s="15">
        <v>122.7</v>
      </c>
      <c r="E68" s="15">
        <v>122.6</v>
      </c>
      <c r="F68" s="15">
        <v>119.9</v>
      </c>
      <c r="G68" s="15">
        <v>124</v>
      </c>
      <c r="H68" s="15">
        <v>110.5</v>
      </c>
      <c r="I68" s="15">
        <v>128.80000000000001</v>
      </c>
      <c r="J68" s="15">
        <v>152</v>
      </c>
      <c r="K68" s="15">
        <v>116.2</v>
      </c>
      <c r="L68" s="15">
        <v>103.3</v>
      </c>
      <c r="M68" s="15">
        <v>115.8</v>
      </c>
      <c r="N68" s="15">
        <v>116.8</v>
      </c>
      <c r="O68" s="15">
        <v>124.5</v>
      </c>
      <c r="P68" s="15">
        <v>124.9</v>
      </c>
      <c r="Q68" s="37">
        <f t="shared" si="4"/>
        <v>1457.1</v>
      </c>
      <c r="R68" s="15">
        <v>120.8</v>
      </c>
      <c r="S68" s="15">
        <v>123.3</v>
      </c>
      <c r="T68" s="15">
        <v>120.5</v>
      </c>
      <c r="U68" s="15">
        <v>122.9</v>
      </c>
      <c r="V68" s="41">
        <f t="shared" si="5"/>
        <v>243.8</v>
      </c>
      <c r="W68" s="15">
        <v>114.6</v>
      </c>
      <c r="X68" s="15">
        <v>117.3</v>
      </c>
      <c r="Y68" s="15">
        <v>118.1</v>
      </c>
      <c r="Z68" s="15">
        <v>115.9</v>
      </c>
      <c r="AA68" s="15">
        <v>112</v>
      </c>
      <c r="AB68" s="15">
        <v>113.3</v>
      </c>
      <c r="AC68" s="15">
        <v>117.2</v>
      </c>
      <c r="AD68" s="15">
        <v>108.8</v>
      </c>
      <c r="AE68" s="15">
        <v>114.1</v>
      </c>
      <c r="AF68" s="44">
        <f t="shared" si="6"/>
        <v>685.3</v>
      </c>
      <c r="AG68" s="31">
        <v>121.1</v>
      </c>
      <c r="AH68" t="str">
        <f t="shared" si="7"/>
        <v>November-2014</v>
      </c>
    </row>
    <row r="69" spans="1:34" hidden="1">
      <c r="A69" s="1" t="s">
        <v>85</v>
      </c>
      <c r="B69" s="16" t="s">
        <v>288</v>
      </c>
      <c r="C69" s="16" t="s">
        <v>264</v>
      </c>
      <c r="D69" s="16">
        <v>124.5</v>
      </c>
      <c r="E69" s="16">
        <v>125.6</v>
      </c>
      <c r="F69" s="16">
        <v>122.7</v>
      </c>
      <c r="G69" s="16">
        <v>124.6</v>
      </c>
      <c r="H69" s="16">
        <v>103.2</v>
      </c>
      <c r="I69" s="16">
        <v>122.2</v>
      </c>
      <c r="J69" s="16">
        <v>153.19999999999999</v>
      </c>
      <c r="K69" s="16">
        <v>119.3</v>
      </c>
      <c r="L69" s="16">
        <v>99.8</v>
      </c>
      <c r="M69" s="16">
        <v>124.6</v>
      </c>
      <c r="N69" s="16">
        <v>115.8</v>
      </c>
      <c r="O69" s="16">
        <v>126.9</v>
      </c>
      <c r="P69" s="16">
        <v>125.4</v>
      </c>
      <c r="Q69" s="37">
        <f t="shared" si="4"/>
        <v>1462.3999999999999</v>
      </c>
      <c r="R69" s="16">
        <v>125.8</v>
      </c>
      <c r="S69" s="16">
        <v>120.3</v>
      </c>
      <c r="T69" s="16">
        <v>115.4</v>
      </c>
      <c r="U69" s="16">
        <v>119.5</v>
      </c>
      <c r="V69" s="41">
        <f t="shared" si="5"/>
        <v>235.7</v>
      </c>
      <c r="W69" s="16">
        <v>117.1</v>
      </c>
      <c r="X69" s="16">
        <v>112.6</v>
      </c>
      <c r="Y69" s="16">
        <v>116.4</v>
      </c>
      <c r="Z69" s="16">
        <v>113</v>
      </c>
      <c r="AA69" s="16">
        <v>109.7</v>
      </c>
      <c r="AB69" s="16">
        <v>114</v>
      </c>
      <c r="AC69" s="16">
        <v>120.3</v>
      </c>
      <c r="AD69" s="16">
        <v>109.6</v>
      </c>
      <c r="AE69" s="16">
        <v>113.4</v>
      </c>
      <c r="AF69" s="44">
        <f t="shared" si="6"/>
        <v>683</v>
      </c>
      <c r="AG69" s="32">
        <v>119</v>
      </c>
      <c r="AH69" t="str">
        <f t="shared" si="7"/>
        <v>November-2014</v>
      </c>
    </row>
    <row r="70" spans="1:34" hidden="1">
      <c r="A70" s="2" t="s">
        <v>104</v>
      </c>
      <c r="B70" s="15" t="s">
        <v>288</v>
      </c>
      <c r="C70" s="15" t="s">
        <v>264</v>
      </c>
      <c r="D70" s="15">
        <v>123.3</v>
      </c>
      <c r="E70" s="15">
        <v>123.7</v>
      </c>
      <c r="F70" s="15">
        <v>121</v>
      </c>
      <c r="G70" s="15">
        <v>124.2</v>
      </c>
      <c r="H70" s="15">
        <v>107.8</v>
      </c>
      <c r="I70" s="15">
        <v>125.7</v>
      </c>
      <c r="J70" s="15">
        <v>152.4</v>
      </c>
      <c r="K70" s="15">
        <v>117.2</v>
      </c>
      <c r="L70" s="15">
        <v>102.1</v>
      </c>
      <c r="M70" s="15">
        <v>118.7</v>
      </c>
      <c r="N70" s="15">
        <v>116.4</v>
      </c>
      <c r="O70" s="15">
        <v>125.6</v>
      </c>
      <c r="P70" s="15">
        <v>125.1</v>
      </c>
      <c r="Q70" s="37">
        <f t="shared" si="4"/>
        <v>1458.1000000000001</v>
      </c>
      <c r="R70" s="15">
        <v>122.1</v>
      </c>
      <c r="S70" s="15">
        <v>122.1</v>
      </c>
      <c r="T70" s="15">
        <v>118.4</v>
      </c>
      <c r="U70" s="15">
        <v>121.6</v>
      </c>
      <c r="V70" s="41">
        <f t="shared" si="5"/>
        <v>240.5</v>
      </c>
      <c r="W70" s="15">
        <v>117.1</v>
      </c>
      <c r="X70" s="15">
        <v>115.5</v>
      </c>
      <c r="Y70" s="15">
        <v>117.3</v>
      </c>
      <c r="Z70" s="15">
        <v>114.8</v>
      </c>
      <c r="AA70" s="15">
        <v>110.8</v>
      </c>
      <c r="AB70" s="15">
        <v>113.7</v>
      </c>
      <c r="AC70" s="15">
        <v>119</v>
      </c>
      <c r="AD70" s="15">
        <v>109.1</v>
      </c>
      <c r="AE70" s="15">
        <v>113.8</v>
      </c>
      <c r="AF70" s="44">
        <f t="shared" si="6"/>
        <v>684.69999999999993</v>
      </c>
      <c r="AG70" s="31">
        <v>120.1</v>
      </c>
      <c r="AH70" t="str">
        <f t="shared" si="7"/>
        <v>November-2014</v>
      </c>
    </row>
    <row r="71" spans="1:34" hidden="1">
      <c r="A71" s="1" t="s">
        <v>60</v>
      </c>
      <c r="B71" s="16" t="s">
        <v>288</v>
      </c>
      <c r="C71" s="16" t="s">
        <v>273</v>
      </c>
      <c r="D71" s="16">
        <v>122.4</v>
      </c>
      <c r="E71" s="16">
        <v>122.4</v>
      </c>
      <c r="F71" s="16">
        <v>121.8</v>
      </c>
      <c r="G71" s="16">
        <v>124.2</v>
      </c>
      <c r="H71" s="16">
        <v>110.2</v>
      </c>
      <c r="I71" s="16">
        <v>128.6</v>
      </c>
      <c r="J71" s="16">
        <v>140.30000000000001</v>
      </c>
      <c r="K71" s="16">
        <v>116.3</v>
      </c>
      <c r="L71" s="16">
        <v>102</v>
      </c>
      <c r="M71" s="16">
        <v>116</v>
      </c>
      <c r="N71" s="16">
        <v>117.3</v>
      </c>
      <c r="O71" s="16">
        <v>124.8</v>
      </c>
      <c r="P71" s="16">
        <v>123.3</v>
      </c>
      <c r="Q71" s="37">
        <f t="shared" si="4"/>
        <v>1446.3</v>
      </c>
      <c r="R71" s="16">
        <v>121.7</v>
      </c>
      <c r="S71" s="16">
        <v>123.8</v>
      </c>
      <c r="T71" s="16">
        <v>120.6</v>
      </c>
      <c r="U71" s="16">
        <v>123.3</v>
      </c>
      <c r="V71" s="41">
        <f t="shared" si="5"/>
        <v>244.39999999999998</v>
      </c>
      <c r="W71" s="15">
        <v>114.6</v>
      </c>
      <c r="X71" s="16">
        <v>117.4</v>
      </c>
      <c r="Y71" s="16">
        <v>118.2</v>
      </c>
      <c r="Z71" s="16">
        <v>116.2</v>
      </c>
      <c r="AA71" s="16">
        <v>111.5</v>
      </c>
      <c r="AB71" s="16">
        <v>113.3</v>
      </c>
      <c r="AC71" s="16">
        <v>117.7</v>
      </c>
      <c r="AD71" s="16">
        <v>109.4</v>
      </c>
      <c r="AE71" s="16">
        <v>114.2</v>
      </c>
      <c r="AF71" s="44">
        <f t="shared" si="6"/>
        <v>686.3</v>
      </c>
      <c r="AG71" s="32">
        <v>120.3</v>
      </c>
      <c r="AH71" t="str">
        <f t="shared" si="7"/>
        <v>December-2014</v>
      </c>
    </row>
    <row r="72" spans="1:34" hidden="1">
      <c r="A72" s="2" t="s">
        <v>85</v>
      </c>
      <c r="B72" s="15" t="s">
        <v>288</v>
      </c>
      <c r="C72" s="15" t="s">
        <v>273</v>
      </c>
      <c r="D72" s="15">
        <v>124</v>
      </c>
      <c r="E72" s="15">
        <v>124.7</v>
      </c>
      <c r="F72" s="15">
        <v>126.3</v>
      </c>
      <c r="G72" s="15">
        <v>124.9</v>
      </c>
      <c r="H72" s="15">
        <v>103</v>
      </c>
      <c r="I72" s="15">
        <v>122.3</v>
      </c>
      <c r="J72" s="15">
        <v>141</v>
      </c>
      <c r="K72" s="15">
        <v>120.1</v>
      </c>
      <c r="L72" s="15">
        <v>97.8</v>
      </c>
      <c r="M72" s="15">
        <v>125.4</v>
      </c>
      <c r="N72" s="15">
        <v>116.1</v>
      </c>
      <c r="O72" s="15">
        <v>127.6</v>
      </c>
      <c r="P72" s="15">
        <v>124</v>
      </c>
      <c r="Q72" s="37">
        <f t="shared" si="4"/>
        <v>1453.1999999999998</v>
      </c>
      <c r="R72" s="15">
        <v>126.4</v>
      </c>
      <c r="S72" s="15">
        <v>120.7</v>
      </c>
      <c r="T72" s="15">
        <v>115.8</v>
      </c>
      <c r="U72" s="15">
        <v>120</v>
      </c>
      <c r="V72" s="41">
        <f t="shared" si="5"/>
        <v>236.5</v>
      </c>
      <c r="W72" s="15">
        <v>116.5</v>
      </c>
      <c r="X72" s="15">
        <v>113</v>
      </c>
      <c r="Y72" s="15">
        <v>116.8</v>
      </c>
      <c r="Z72" s="15">
        <v>113.2</v>
      </c>
      <c r="AA72" s="15">
        <v>108.8</v>
      </c>
      <c r="AB72" s="15">
        <v>114.3</v>
      </c>
      <c r="AC72" s="15">
        <v>120.7</v>
      </c>
      <c r="AD72" s="15">
        <v>110.4</v>
      </c>
      <c r="AE72" s="15">
        <v>113.4</v>
      </c>
      <c r="AF72" s="44">
        <f t="shared" si="6"/>
        <v>684.2</v>
      </c>
      <c r="AG72" s="31">
        <v>118.4</v>
      </c>
      <c r="AH72" t="str">
        <f t="shared" si="7"/>
        <v>December-2014</v>
      </c>
    </row>
    <row r="73" spans="1:34" hidden="1">
      <c r="A73" s="1" t="s">
        <v>104</v>
      </c>
      <c r="B73" s="16" t="s">
        <v>288</v>
      </c>
      <c r="C73" s="16" t="s">
        <v>273</v>
      </c>
      <c r="D73" s="16">
        <v>122.9</v>
      </c>
      <c r="E73" s="16">
        <v>123.2</v>
      </c>
      <c r="F73" s="16">
        <v>123.5</v>
      </c>
      <c r="G73" s="16">
        <v>124.5</v>
      </c>
      <c r="H73" s="16">
        <v>107.6</v>
      </c>
      <c r="I73" s="16">
        <v>125.7</v>
      </c>
      <c r="J73" s="16">
        <v>140.5</v>
      </c>
      <c r="K73" s="16">
        <v>117.6</v>
      </c>
      <c r="L73" s="16">
        <v>100.6</v>
      </c>
      <c r="M73" s="16">
        <v>119.1</v>
      </c>
      <c r="N73" s="16">
        <v>116.8</v>
      </c>
      <c r="O73" s="16">
        <v>126.1</v>
      </c>
      <c r="P73" s="16">
        <v>123.6</v>
      </c>
      <c r="Q73" s="37">
        <f t="shared" si="4"/>
        <v>1448.1</v>
      </c>
      <c r="R73" s="16">
        <v>123</v>
      </c>
      <c r="S73" s="16">
        <v>122.6</v>
      </c>
      <c r="T73" s="16">
        <v>118.6</v>
      </c>
      <c r="U73" s="16">
        <v>122</v>
      </c>
      <c r="V73" s="41">
        <f t="shared" si="5"/>
        <v>241.2</v>
      </c>
      <c r="W73" s="16">
        <v>116.5</v>
      </c>
      <c r="X73" s="16">
        <v>115.7</v>
      </c>
      <c r="Y73" s="16">
        <v>117.5</v>
      </c>
      <c r="Z73" s="16">
        <v>115.1</v>
      </c>
      <c r="AA73" s="16">
        <v>110.1</v>
      </c>
      <c r="AB73" s="16">
        <v>113.9</v>
      </c>
      <c r="AC73" s="16">
        <v>119.5</v>
      </c>
      <c r="AD73" s="16">
        <v>109.8</v>
      </c>
      <c r="AE73" s="16">
        <v>113.8</v>
      </c>
      <c r="AF73" s="44">
        <f t="shared" si="6"/>
        <v>685.9</v>
      </c>
      <c r="AG73" s="32">
        <v>119.4</v>
      </c>
      <c r="AH73" t="str">
        <f t="shared" si="7"/>
        <v>December-2014</v>
      </c>
    </row>
    <row r="74" spans="1:34" hidden="1">
      <c r="A74" s="2" t="s">
        <v>60</v>
      </c>
      <c r="B74" s="15" t="s">
        <v>407</v>
      </c>
      <c r="C74" s="15" t="s">
        <v>62</v>
      </c>
      <c r="D74" s="15">
        <v>123.1</v>
      </c>
      <c r="E74" s="15">
        <v>123.1</v>
      </c>
      <c r="F74" s="15">
        <v>122.1</v>
      </c>
      <c r="G74" s="15">
        <v>124.9</v>
      </c>
      <c r="H74" s="15">
        <v>111</v>
      </c>
      <c r="I74" s="15">
        <v>130.4</v>
      </c>
      <c r="J74" s="15">
        <v>132.30000000000001</v>
      </c>
      <c r="K74" s="15">
        <v>117.2</v>
      </c>
      <c r="L74" s="15">
        <v>100.5</v>
      </c>
      <c r="M74" s="15">
        <v>117.2</v>
      </c>
      <c r="N74" s="15">
        <v>117.9</v>
      </c>
      <c r="O74" s="15">
        <v>125.6</v>
      </c>
      <c r="P74" s="15">
        <v>122.8</v>
      </c>
      <c r="Q74" s="37">
        <f t="shared" si="4"/>
        <v>1445.3</v>
      </c>
      <c r="R74" s="15">
        <v>122.7</v>
      </c>
      <c r="S74" s="15">
        <v>124.4</v>
      </c>
      <c r="T74" s="15">
        <v>121.6</v>
      </c>
      <c r="U74" s="15">
        <v>124</v>
      </c>
      <c r="V74" s="41">
        <f t="shared" si="5"/>
        <v>246</v>
      </c>
      <c r="W74" s="15">
        <v>120.1</v>
      </c>
      <c r="X74" s="15">
        <v>118.4</v>
      </c>
      <c r="Y74" s="15">
        <v>118.9</v>
      </c>
      <c r="Z74" s="15">
        <v>116.6</v>
      </c>
      <c r="AA74" s="15">
        <v>111</v>
      </c>
      <c r="AB74" s="15">
        <v>114</v>
      </c>
      <c r="AC74" s="15">
        <v>118.2</v>
      </c>
      <c r="AD74" s="15">
        <v>110.2</v>
      </c>
      <c r="AE74" s="15">
        <v>114.5</v>
      </c>
      <c r="AF74" s="44">
        <f t="shared" si="6"/>
        <v>688.90000000000009</v>
      </c>
      <c r="AG74" s="31">
        <v>120.3</v>
      </c>
      <c r="AH74" t="str">
        <f t="shared" si="7"/>
        <v>January-2015</v>
      </c>
    </row>
    <row r="75" spans="1:34" hidden="1">
      <c r="A75" s="1" t="s">
        <v>85</v>
      </c>
      <c r="B75" s="16" t="s">
        <v>407</v>
      </c>
      <c r="C75" s="16" t="s">
        <v>62</v>
      </c>
      <c r="D75" s="16">
        <v>124</v>
      </c>
      <c r="E75" s="16">
        <v>125.5</v>
      </c>
      <c r="F75" s="16">
        <v>126.6</v>
      </c>
      <c r="G75" s="16">
        <v>125.2</v>
      </c>
      <c r="H75" s="16">
        <v>104.3</v>
      </c>
      <c r="I75" s="16">
        <v>121.3</v>
      </c>
      <c r="J75" s="16">
        <v>134.4</v>
      </c>
      <c r="K75" s="16">
        <v>122.9</v>
      </c>
      <c r="L75" s="16">
        <v>96.1</v>
      </c>
      <c r="M75" s="16">
        <v>126.6</v>
      </c>
      <c r="N75" s="16">
        <v>116.5</v>
      </c>
      <c r="O75" s="16">
        <v>128</v>
      </c>
      <c r="P75" s="16">
        <v>123.5</v>
      </c>
      <c r="Q75" s="37">
        <f t="shared" si="4"/>
        <v>1451.3999999999999</v>
      </c>
      <c r="R75" s="16">
        <v>127.4</v>
      </c>
      <c r="S75" s="16">
        <v>121</v>
      </c>
      <c r="T75" s="16">
        <v>116.1</v>
      </c>
      <c r="U75" s="16">
        <v>120.2</v>
      </c>
      <c r="V75" s="41">
        <f t="shared" si="5"/>
        <v>237.1</v>
      </c>
      <c r="W75" s="16">
        <v>117.3</v>
      </c>
      <c r="X75" s="16">
        <v>113.4</v>
      </c>
      <c r="Y75" s="16">
        <v>117.2</v>
      </c>
      <c r="Z75" s="16">
        <v>113.7</v>
      </c>
      <c r="AA75" s="16">
        <v>107.9</v>
      </c>
      <c r="AB75" s="16">
        <v>114.6</v>
      </c>
      <c r="AC75" s="16">
        <v>120.8</v>
      </c>
      <c r="AD75" s="16">
        <v>111.4</v>
      </c>
      <c r="AE75" s="16">
        <v>113.4</v>
      </c>
      <c r="AF75" s="44">
        <f t="shared" si="6"/>
        <v>685.59999999999991</v>
      </c>
      <c r="AG75" s="32">
        <v>118.5</v>
      </c>
      <c r="AH75" t="str">
        <f t="shared" si="7"/>
        <v>January-2015</v>
      </c>
    </row>
    <row r="76" spans="1:34" hidden="1">
      <c r="A76" s="2" t="s">
        <v>104</v>
      </c>
      <c r="B76" s="15" t="s">
        <v>407</v>
      </c>
      <c r="C76" s="15" t="s">
        <v>62</v>
      </c>
      <c r="D76" s="15">
        <v>123.4</v>
      </c>
      <c r="E76" s="15">
        <v>123.9</v>
      </c>
      <c r="F76" s="15">
        <v>123.8</v>
      </c>
      <c r="G76" s="15">
        <v>125</v>
      </c>
      <c r="H76" s="15">
        <v>108.5</v>
      </c>
      <c r="I76" s="15">
        <v>126.2</v>
      </c>
      <c r="J76" s="15">
        <v>133</v>
      </c>
      <c r="K76" s="15">
        <v>119.1</v>
      </c>
      <c r="L76" s="15">
        <v>99</v>
      </c>
      <c r="M76" s="15">
        <v>120.3</v>
      </c>
      <c r="N76" s="15">
        <v>117.3</v>
      </c>
      <c r="O76" s="15">
        <v>126.7</v>
      </c>
      <c r="P76" s="15">
        <v>123.1</v>
      </c>
      <c r="Q76" s="37">
        <f t="shared" si="4"/>
        <v>1446.2</v>
      </c>
      <c r="R76" s="15">
        <v>124</v>
      </c>
      <c r="S76" s="15">
        <v>123.1</v>
      </c>
      <c r="T76" s="15">
        <v>119.3</v>
      </c>
      <c r="U76" s="15">
        <v>122.5</v>
      </c>
      <c r="V76" s="41">
        <f t="shared" si="5"/>
        <v>242.39999999999998</v>
      </c>
      <c r="W76" s="15">
        <v>117.3</v>
      </c>
      <c r="X76" s="15">
        <v>116.5</v>
      </c>
      <c r="Y76" s="15">
        <v>118.1</v>
      </c>
      <c r="Z76" s="15">
        <v>115.5</v>
      </c>
      <c r="AA76" s="15">
        <v>109.4</v>
      </c>
      <c r="AB76" s="15">
        <v>114.3</v>
      </c>
      <c r="AC76" s="15">
        <v>119.7</v>
      </c>
      <c r="AD76" s="15">
        <v>110.7</v>
      </c>
      <c r="AE76" s="15">
        <v>114</v>
      </c>
      <c r="AF76" s="44">
        <f t="shared" si="6"/>
        <v>687.7</v>
      </c>
      <c r="AG76" s="31">
        <v>119.5</v>
      </c>
      <c r="AH76" t="str">
        <f t="shared" si="7"/>
        <v>January-2015</v>
      </c>
    </row>
    <row r="77" spans="1:34" hidden="1">
      <c r="A77" s="1" t="s">
        <v>60</v>
      </c>
      <c r="B77" s="16" t="s">
        <v>407</v>
      </c>
      <c r="C77" s="16" t="s">
        <v>116</v>
      </c>
      <c r="D77" s="16">
        <v>123.4</v>
      </c>
      <c r="E77" s="16">
        <v>124.4</v>
      </c>
      <c r="F77" s="16">
        <v>122.1</v>
      </c>
      <c r="G77" s="16">
        <v>125.8</v>
      </c>
      <c r="H77" s="16">
        <v>111.5</v>
      </c>
      <c r="I77" s="16">
        <v>129.4</v>
      </c>
      <c r="J77" s="16">
        <v>128.19999999999999</v>
      </c>
      <c r="K77" s="16">
        <v>118.8</v>
      </c>
      <c r="L77" s="16">
        <v>100</v>
      </c>
      <c r="M77" s="16">
        <v>118.6</v>
      </c>
      <c r="N77" s="16">
        <v>118.8</v>
      </c>
      <c r="O77" s="16">
        <v>126.8</v>
      </c>
      <c r="P77" s="16">
        <v>122.8</v>
      </c>
      <c r="Q77" s="37">
        <f t="shared" si="4"/>
        <v>1447.7999999999997</v>
      </c>
      <c r="R77" s="16">
        <v>124.2</v>
      </c>
      <c r="S77" s="16">
        <v>125.4</v>
      </c>
      <c r="T77" s="16">
        <v>122.7</v>
      </c>
      <c r="U77" s="16">
        <v>125</v>
      </c>
      <c r="V77" s="41">
        <f t="shared" si="5"/>
        <v>248.10000000000002</v>
      </c>
      <c r="W77" s="15">
        <v>120.1</v>
      </c>
      <c r="X77" s="16">
        <v>120</v>
      </c>
      <c r="Y77" s="16">
        <v>119.6</v>
      </c>
      <c r="Z77" s="16">
        <v>117.7</v>
      </c>
      <c r="AA77" s="16">
        <v>110.9</v>
      </c>
      <c r="AB77" s="16">
        <v>114.8</v>
      </c>
      <c r="AC77" s="16">
        <v>118.7</v>
      </c>
      <c r="AD77" s="16">
        <v>110.8</v>
      </c>
      <c r="AE77" s="16">
        <v>115</v>
      </c>
      <c r="AF77" s="44">
        <f t="shared" si="6"/>
        <v>692.5</v>
      </c>
      <c r="AG77" s="32">
        <v>120.6</v>
      </c>
      <c r="AH77" t="str">
        <f t="shared" si="7"/>
        <v>February-2015</v>
      </c>
    </row>
    <row r="78" spans="1:34" hidden="1">
      <c r="A78" s="2" t="s">
        <v>85</v>
      </c>
      <c r="B78" s="15" t="s">
        <v>407</v>
      </c>
      <c r="C78" s="15" t="s">
        <v>116</v>
      </c>
      <c r="D78" s="15">
        <v>124.3</v>
      </c>
      <c r="E78" s="15">
        <v>126.5</v>
      </c>
      <c r="F78" s="15">
        <v>119.5</v>
      </c>
      <c r="G78" s="15">
        <v>125.6</v>
      </c>
      <c r="H78" s="15">
        <v>104.9</v>
      </c>
      <c r="I78" s="15">
        <v>121.6</v>
      </c>
      <c r="J78" s="15">
        <v>131.80000000000001</v>
      </c>
      <c r="K78" s="15">
        <v>125.1</v>
      </c>
      <c r="L78" s="15">
        <v>95</v>
      </c>
      <c r="M78" s="15">
        <v>127.7</v>
      </c>
      <c r="N78" s="15">
        <v>116.8</v>
      </c>
      <c r="O78" s="15">
        <v>128.6</v>
      </c>
      <c r="P78" s="15">
        <v>123.7</v>
      </c>
      <c r="Q78" s="37">
        <f t="shared" si="4"/>
        <v>1447.4</v>
      </c>
      <c r="R78" s="15">
        <v>128.1</v>
      </c>
      <c r="S78" s="15">
        <v>121.3</v>
      </c>
      <c r="T78" s="15">
        <v>116.5</v>
      </c>
      <c r="U78" s="15">
        <v>120.6</v>
      </c>
      <c r="V78" s="41">
        <f t="shared" si="5"/>
        <v>237.8</v>
      </c>
      <c r="W78" s="15">
        <v>118.1</v>
      </c>
      <c r="X78" s="15">
        <v>114</v>
      </c>
      <c r="Y78" s="15">
        <v>117.7</v>
      </c>
      <c r="Z78" s="15">
        <v>114.1</v>
      </c>
      <c r="AA78" s="15">
        <v>106.8</v>
      </c>
      <c r="AB78" s="15">
        <v>114.9</v>
      </c>
      <c r="AC78" s="15">
        <v>120.4</v>
      </c>
      <c r="AD78" s="15">
        <v>111.7</v>
      </c>
      <c r="AE78" s="15">
        <v>113.2</v>
      </c>
      <c r="AF78" s="44">
        <f t="shared" si="6"/>
        <v>685.6</v>
      </c>
      <c r="AG78" s="31">
        <v>118.7</v>
      </c>
      <c r="AH78" t="str">
        <f t="shared" si="7"/>
        <v>February-2015</v>
      </c>
    </row>
    <row r="79" spans="1:34" hidden="1">
      <c r="A79" s="1" t="s">
        <v>104</v>
      </c>
      <c r="B79" s="16" t="s">
        <v>407</v>
      </c>
      <c r="C79" s="16" t="s">
        <v>116</v>
      </c>
      <c r="D79" s="16">
        <v>123.7</v>
      </c>
      <c r="E79" s="16">
        <v>125.1</v>
      </c>
      <c r="F79" s="16">
        <v>121.1</v>
      </c>
      <c r="G79" s="16">
        <v>125.7</v>
      </c>
      <c r="H79" s="16">
        <v>109.1</v>
      </c>
      <c r="I79" s="16">
        <v>125.8</v>
      </c>
      <c r="J79" s="16">
        <v>129.4</v>
      </c>
      <c r="K79" s="16">
        <v>120.9</v>
      </c>
      <c r="L79" s="16">
        <v>98.3</v>
      </c>
      <c r="M79" s="16">
        <v>121.6</v>
      </c>
      <c r="N79" s="16">
        <v>118</v>
      </c>
      <c r="O79" s="16">
        <v>127.6</v>
      </c>
      <c r="P79" s="16">
        <v>123.1</v>
      </c>
      <c r="Q79" s="37">
        <f t="shared" si="4"/>
        <v>1446.2999999999997</v>
      </c>
      <c r="R79" s="16">
        <v>125.2</v>
      </c>
      <c r="S79" s="16">
        <v>123.8</v>
      </c>
      <c r="T79" s="16">
        <v>120.1</v>
      </c>
      <c r="U79" s="16">
        <v>123.3</v>
      </c>
      <c r="V79" s="41">
        <f t="shared" si="5"/>
        <v>243.89999999999998</v>
      </c>
      <c r="W79" s="16">
        <v>118.1</v>
      </c>
      <c r="X79" s="16">
        <v>117.7</v>
      </c>
      <c r="Y79" s="16">
        <v>118.7</v>
      </c>
      <c r="Z79" s="16">
        <v>116.3</v>
      </c>
      <c r="AA79" s="16">
        <v>108.7</v>
      </c>
      <c r="AB79" s="16">
        <v>114.9</v>
      </c>
      <c r="AC79" s="16">
        <v>119.7</v>
      </c>
      <c r="AD79" s="16">
        <v>111.2</v>
      </c>
      <c r="AE79" s="16">
        <v>114.1</v>
      </c>
      <c r="AF79" s="44">
        <f t="shared" si="6"/>
        <v>689.50000000000011</v>
      </c>
      <c r="AG79" s="32">
        <v>119.7</v>
      </c>
      <c r="AH79" t="str">
        <f t="shared" si="7"/>
        <v>February-2015</v>
      </c>
    </row>
    <row r="80" spans="1:34" hidden="1">
      <c r="A80" s="2" t="s">
        <v>60</v>
      </c>
      <c r="B80" s="15" t="s">
        <v>407</v>
      </c>
      <c r="C80" s="15" t="s">
        <v>138</v>
      </c>
      <c r="D80" s="15">
        <v>123.3</v>
      </c>
      <c r="E80" s="15">
        <v>124.7</v>
      </c>
      <c r="F80" s="15">
        <v>118.9</v>
      </c>
      <c r="G80" s="15">
        <v>126</v>
      </c>
      <c r="H80" s="15">
        <v>111.8</v>
      </c>
      <c r="I80" s="15">
        <v>130.9</v>
      </c>
      <c r="J80" s="15">
        <v>128</v>
      </c>
      <c r="K80" s="15">
        <v>119.9</v>
      </c>
      <c r="L80" s="15">
        <v>98.9</v>
      </c>
      <c r="M80" s="15">
        <v>119.4</v>
      </c>
      <c r="N80" s="15">
        <v>118.9</v>
      </c>
      <c r="O80" s="15">
        <v>127.7</v>
      </c>
      <c r="P80" s="15">
        <v>123.1</v>
      </c>
      <c r="Q80" s="37">
        <f t="shared" si="4"/>
        <v>1448.4</v>
      </c>
      <c r="R80" s="15">
        <v>124.7</v>
      </c>
      <c r="S80" s="15">
        <v>126</v>
      </c>
      <c r="T80" s="15">
        <v>122.9</v>
      </c>
      <c r="U80" s="15">
        <v>125.5</v>
      </c>
      <c r="V80" s="41">
        <f t="shared" si="5"/>
        <v>248.9</v>
      </c>
      <c r="W80" s="15">
        <v>120.1</v>
      </c>
      <c r="X80" s="15">
        <v>120.6</v>
      </c>
      <c r="Y80" s="15">
        <v>120.2</v>
      </c>
      <c r="Z80" s="15">
        <v>118.2</v>
      </c>
      <c r="AA80" s="15">
        <v>111.6</v>
      </c>
      <c r="AB80" s="15">
        <v>115.5</v>
      </c>
      <c r="AC80" s="15">
        <v>119.4</v>
      </c>
      <c r="AD80" s="15">
        <v>110.8</v>
      </c>
      <c r="AE80" s="15">
        <v>115.5</v>
      </c>
      <c r="AF80" s="44">
        <f t="shared" si="6"/>
        <v>695.69999999999993</v>
      </c>
      <c r="AG80" s="31">
        <v>121.1</v>
      </c>
      <c r="AH80" t="str">
        <f t="shared" si="7"/>
        <v>March-2015</v>
      </c>
    </row>
    <row r="81" spans="1:34" hidden="1">
      <c r="A81" s="1" t="s">
        <v>85</v>
      </c>
      <c r="B81" s="16" t="s">
        <v>407</v>
      </c>
      <c r="C81" s="16" t="s">
        <v>138</v>
      </c>
      <c r="D81" s="16">
        <v>124</v>
      </c>
      <c r="E81" s="16">
        <v>126.7</v>
      </c>
      <c r="F81" s="16">
        <v>113.5</v>
      </c>
      <c r="G81" s="16">
        <v>125.9</v>
      </c>
      <c r="H81" s="16">
        <v>104.8</v>
      </c>
      <c r="I81" s="16">
        <v>123.8</v>
      </c>
      <c r="J81" s="16">
        <v>131.4</v>
      </c>
      <c r="K81" s="16">
        <v>127.2</v>
      </c>
      <c r="L81" s="16">
        <v>93.2</v>
      </c>
      <c r="M81" s="16">
        <v>127.4</v>
      </c>
      <c r="N81" s="16">
        <v>117</v>
      </c>
      <c r="O81" s="16">
        <v>129.19999999999999</v>
      </c>
      <c r="P81" s="16">
        <v>123.9</v>
      </c>
      <c r="Q81" s="37">
        <f t="shared" si="4"/>
        <v>1444.1000000000001</v>
      </c>
      <c r="R81" s="16">
        <v>128.80000000000001</v>
      </c>
      <c r="S81" s="16">
        <v>121.7</v>
      </c>
      <c r="T81" s="16">
        <v>116.9</v>
      </c>
      <c r="U81" s="16">
        <v>120.9</v>
      </c>
      <c r="V81" s="41">
        <f t="shared" si="5"/>
        <v>238.60000000000002</v>
      </c>
      <c r="W81" s="16">
        <v>118.6</v>
      </c>
      <c r="X81" s="16">
        <v>114.4</v>
      </c>
      <c r="Y81" s="16">
        <v>118</v>
      </c>
      <c r="Z81" s="16">
        <v>114.3</v>
      </c>
      <c r="AA81" s="16">
        <v>108.4</v>
      </c>
      <c r="AB81" s="16">
        <v>115.4</v>
      </c>
      <c r="AC81" s="16">
        <v>120.6</v>
      </c>
      <c r="AD81" s="16">
        <v>111.3</v>
      </c>
      <c r="AE81" s="16">
        <v>113.8</v>
      </c>
      <c r="AF81" s="44">
        <f t="shared" si="6"/>
        <v>688</v>
      </c>
      <c r="AG81" s="32">
        <v>119.1</v>
      </c>
      <c r="AH81" t="str">
        <f t="shared" si="7"/>
        <v>March-2015</v>
      </c>
    </row>
    <row r="82" spans="1:34" hidden="1">
      <c r="A82" s="2" t="s">
        <v>104</v>
      </c>
      <c r="B82" s="15" t="s">
        <v>407</v>
      </c>
      <c r="C82" s="15" t="s">
        <v>138</v>
      </c>
      <c r="D82" s="15">
        <v>123.5</v>
      </c>
      <c r="E82" s="15">
        <v>125.4</v>
      </c>
      <c r="F82" s="15">
        <v>116.8</v>
      </c>
      <c r="G82" s="15">
        <v>126</v>
      </c>
      <c r="H82" s="15">
        <v>109.2</v>
      </c>
      <c r="I82" s="15">
        <v>127.6</v>
      </c>
      <c r="J82" s="15">
        <v>129.19999999999999</v>
      </c>
      <c r="K82" s="15">
        <v>122.4</v>
      </c>
      <c r="L82" s="15">
        <v>97</v>
      </c>
      <c r="M82" s="15">
        <v>122.1</v>
      </c>
      <c r="N82" s="15">
        <v>118.1</v>
      </c>
      <c r="O82" s="15">
        <v>128.4</v>
      </c>
      <c r="P82" s="15">
        <v>123.4</v>
      </c>
      <c r="Q82" s="37">
        <f t="shared" si="4"/>
        <v>1445.6999999999998</v>
      </c>
      <c r="R82" s="15">
        <v>125.8</v>
      </c>
      <c r="S82" s="15">
        <v>124.3</v>
      </c>
      <c r="T82" s="15">
        <v>120.4</v>
      </c>
      <c r="U82" s="15">
        <v>123.7</v>
      </c>
      <c r="V82" s="41">
        <f t="shared" si="5"/>
        <v>244.7</v>
      </c>
      <c r="W82" s="15">
        <v>118.6</v>
      </c>
      <c r="X82" s="15">
        <v>118.3</v>
      </c>
      <c r="Y82" s="15">
        <v>119.2</v>
      </c>
      <c r="Z82" s="15">
        <v>116.7</v>
      </c>
      <c r="AA82" s="15">
        <v>109.9</v>
      </c>
      <c r="AB82" s="15">
        <v>115.4</v>
      </c>
      <c r="AC82" s="15">
        <v>120.1</v>
      </c>
      <c r="AD82" s="15">
        <v>111</v>
      </c>
      <c r="AE82" s="15">
        <v>114.7</v>
      </c>
      <c r="AF82" s="44">
        <f t="shared" si="6"/>
        <v>692.30000000000007</v>
      </c>
      <c r="AG82" s="31">
        <v>120.2</v>
      </c>
      <c r="AH82" t="str">
        <f t="shared" si="7"/>
        <v>March-2015</v>
      </c>
    </row>
    <row r="83" spans="1:34" hidden="1">
      <c r="A83" s="1" t="s">
        <v>60</v>
      </c>
      <c r="B83" s="16" t="s">
        <v>407</v>
      </c>
      <c r="C83" s="16" t="s">
        <v>154</v>
      </c>
      <c r="D83" s="16">
        <v>123.3</v>
      </c>
      <c r="E83" s="16">
        <v>125.5</v>
      </c>
      <c r="F83" s="16">
        <v>117.2</v>
      </c>
      <c r="G83" s="16">
        <v>126.8</v>
      </c>
      <c r="H83" s="16">
        <v>111.9</v>
      </c>
      <c r="I83" s="16">
        <v>134.19999999999999</v>
      </c>
      <c r="J83" s="16">
        <v>127.5</v>
      </c>
      <c r="K83" s="16">
        <v>121.5</v>
      </c>
      <c r="L83" s="16">
        <v>97.8</v>
      </c>
      <c r="M83" s="16">
        <v>119.8</v>
      </c>
      <c r="N83" s="16">
        <v>119.4</v>
      </c>
      <c r="O83" s="16">
        <v>128.69999999999999</v>
      </c>
      <c r="P83" s="16">
        <v>123.6</v>
      </c>
      <c r="Q83" s="37">
        <f t="shared" si="4"/>
        <v>1453.6000000000001</v>
      </c>
      <c r="R83" s="16">
        <v>125.7</v>
      </c>
      <c r="S83" s="16">
        <v>126.4</v>
      </c>
      <c r="T83" s="16">
        <v>123.3</v>
      </c>
      <c r="U83" s="16">
        <v>126</v>
      </c>
      <c r="V83" s="41">
        <f t="shared" si="5"/>
        <v>249.7</v>
      </c>
      <c r="W83" s="15">
        <v>120.1</v>
      </c>
      <c r="X83" s="16">
        <v>121.2</v>
      </c>
      <c r="Y83" s="16">
        <v>120.9</v>
      </c>
      <c r="Z83" s="16">
        <v>118.6</v>
      </c>
      <c r="AA83" s="16">
        <v>111.9</v>
      </c>
      <c r="AB83" s="16">
        <v>116.2</v>
      </c>
      <c r="AC83" s="16">
        <v>119.9</v>
      </c>
      <c r="AD83" s="16">
        <v>111.6</v>
      </c>
      <c r="AE83" s="16">
        <v>116</v>
      </c>
      <c r="AF83" s="44">
        <f t="shared" si="6"/>
        <v>699.1</v>
      </c>
      <c r="AG83" s="32">
        <v>121.5</v>
      </c>
      <c r="AH83" t="str">
        <f t="shared" si="7"/>
        <v>April-2015</v>
      </c>
    </row>
    <row r="84" spans="1:34" hidden="1">
      <c r="A84" s="2" t="s">
        <v>85</v>
      </c>
      <c r="B84" s="15" t="s">
        <v>407</v>
      </c>
      <c r="C84" s="15" t="s">
        <v>154</v>
      </c>
      <c r="D84" s="15">
        <v>123.8</v>
      </c>
      <c r="E84" s="15">
        <v>128.19999999999999</v>
      </c>
      <c r="F84" s="15">
        <v>110</v>
      </c>
      <c r="G84" s="15">
        <v>126.3</v>
      </c>
      <c r="H84" s="15">
        <v>104.5</v>
      </c>
      <c r="I84" s="15">
        <v>130.6</v>
      </c>
      <c r="J84" s="15">
        <v>130.80000000000001</v>
      </c>
      <c r="K84" s="15">
        <v>131.30000000000001</v>
      </c>
      <c r="L84" s="15">
        <v>91.6</v>
      </c>
      <c r="M84" s="15">
        <v>127.7</v>
      </c>
      <c r="N84" s="15">
        <v>117.2</v>
      </c>
      <c r="O84" s="15">
        <v>129.5</v>
      </c>
      <c r="P84" s="15">
        <v>124.6</v>
      </c>
      <c r="Q84" s="37">
        <f t="shared" si="4"/>
        <v>1451.5</v>
      </c>
      <c r="R84" s="15">
        <v>130.1</v>
      </c>
      <c r="S84" s="15">
        <v>122.1</v>
      </c>
      <c r="T84" s="15">
        <v>117.2</v>
      </c>
      <c r="U84" s="15">
        <v>121.3</v>
      </c>
      <c r="V84" s="41">
        <f t="shared" si="5"/>
        <v>239.3</v>
      </c>
      <c r="W84" s="15">
        <v>119.2</v>
      </c>
      <c r="X84" s="15">
        <v>114.7</v>
      </c>
      <c r="Y84" s="15">
        <v>118.4</v>
      </c>
      <c r="Z84" s="15">
        <v>114.6</v>
      </c>
      <c r="AA84" s="15">
        <v>108.4</v>
      </c>
      <c r="AB84" s="15">
        <v>115.6</v>
      </c>
      <c r="AC84" s="15">
        <v>121.7</v>
      </c>
      <c r="AD84" s="15">
        <v>111.8</v>
      </c>
      <c r="AE84" s="15">
        <v>114.2</v>
      </c>
      <c r="AF84" s="44">
        <f t="shared" si="6"/>
        <v>690.5</v>
      </c>
      <c r="AG84" s="31">
        <v>119.7</v>
      </c>
      <c r="AH84" t="str">
        <f t="shared" si="7"/>
        <v>April-2015</v>
      </c>
    </row>
    <row r="85" spans="1:34" hidden="1">
      <c r="A85" s="1" t="s">
        <v>104</v>
      </c>
      <c r="B85" s="16" t="s">
        <v>407</v>
      </c>
      <c r="C85" s="16" t="s">
        <v>154</v>
      </c>
      <c r="D85" s="16">
        <v>123.5</v>
      </c>
      <c r="E85" s="16">
        <v>126.4</v>
      </c>
      <c r="F85" s="16">
        <v>114.4</v>
      </c>
      <c r="G85" s="16">
        <v>126.6</v>
      </c>
      <c r="H85" s="16">
        <v>109.2</v>
      </c>
      <c r="I85" s="16">
        <v>132.5</v>
      </c>
      <c r="J85" s="16">
        <v>128.6</v>
      </c>
      <c r="K85" s="16">
        <v>124.8</v>
      </c>
      <c r="L85" s="16">
        <v>95.7</v>
      </c>
      <c r="M85" s="16">
        <v>122.4</v>
      </c>
      <c r="N85" s="16">
        <v>118.5</v>
      </c>
      <c r="O85" s="16">
        <v>129.1</v>
      </c>
      <c r="P85" s="16">
        <v>124</v>
      </c>
      <c r="Q85" s="37">
        <f t="shared" si="4"/>
        <v>1451.7</v>
      </c>
      <c r="R85" s="16">
        <v>126.9</v>
      </c>
      <c r="S85" s="16">
        <v>124.7</v>
      </c>
      <c r="T85" s="16">
        <v>120.8</v>
      </c>
      <c r="U85" s="16">
        <v>124.1</v>
      </c>
      <c r="V85" s="41">
        <f t="shared" si="5"/>
        <v>245.5</v>
      </c>
      <c r="W85" s="16">
        <v>119.2</v>
      </c>
      <c r="X85" s="16">
        <v>118.7</v>
      </c>
      <c r="Y85" s="16">
        <v>119.7</v>
      </c>
      <c r="Z85" s="16">
        <v>117.1</v>
      </c>
      <c r="AA85" s="16">
        <v>110.1</v>
      </c>
      <c r="AB85" s="16">
        <v>115.9</v>
      </c>
      <c r="AC85" s="16">
        <v>121</v>
      </c>
      <c r="AD85" s="16">
        <v>111.7</v>
      </c>
      <c r="AE85" s="16">
        <v>115.1</v>
      </c>
      <c r="AF85" s="44">
        <f t="shared" si="6"/>
        <v>695.5</v>
      </c>
      <c r="AG85" s="32">
        <v>120.7</v>
      </c>
      <c r="AH85" t="str">
        <f t="shared" si="7"/>
        <v>April-2015</v>
      </c>
    </row>
    <row r="86" spans="1:34" hidden="1">
      <c r="A86" s="2" t="s">
        <v>60</v>
      </c>
      <c r="B86" s="15" t="s">
        <v>407</v>
      </c>
      <c r="C86" s="15" t="s">
        <v>167</v>
      </c>
      <c r="D86" s="15">
        <v>123.5</v>
      </c>
      <c r="E86" s="15">
        <v>127.1</v>
      </c>
      <c r="F86" s="15">
        <v>117.3</v>
      </c>
      <c r="G86" s="15">
        <v>127.7</v>
      </c>
      <c r="H86" s="15">
        <v>112.5</v>
      </c>
      <c r="I86" s="15">
        <v>134.1</v>
      </c>
      <c r="J86" s="15">
        <v>128.5</v>
      </c>
      <c r="K86" s="15">
        <v>124.3</v>
      </c>
      <c r="L86" s="15">
        <v>97.6</v>
      </c>
      <c r="M86" s="15">
        <v>120.7</v>
      </c>
      <c r="N86" s="15">
        <v>120.2</v>
      </c>
      <c r="O86" s="15">
        <v>129.80000000000001</v>
      </c>
      <c r="P86" s="15">
        <v>124.4</v>
      </c>
      <c r="Q86" s="37">
        <f t="shared" si="4"/>
        <v>1463.3</v>
      </c>
      <c r="R86" s="15">
        <v>126.7</v>
      </c>
      <c r="S86" s="15">
        <v>127.3</v>
      </c>
      <c r="T86" s="15">
        <v>124.1</v>
      </c>
      <c r="U86" s="15">
        <v>126.8</v>
      </c>
      <c r="V86" s="41">
        <f t="shared" si="5"/>
        <v>251.39999999999998</v>
      </c>
      <c r="W86" s="15">
        <v>120.1</v>
      </c>
      <c r="X86" s="15">
        <v>121.9</v>
      </c>
      <c r="Y86" s="15">
        <v>121.5</v>
      </c>
      <c r="Z86" s="15">
        <v>119.4</v>
      </c>
      <c r="AA86" s="15">
        <v>113.3</v>
      </c>
      <c r="AB86" s="15">
        <v>116.7</v>
      </c>
      <c r="AC86" s="15">
        <v>120.5</v>
      </c>
      <c r="AD86" s="15">
        <v>112.3</v>
      </c>
      <c r="AE86" s="15">
        <v>116.9</v>
      </c>
      <c r="AF86" s="44">
        <f t="shared" si="6"/>
        <v>703.69999999999993</v>
      </c>
      <c r="AG86" s="31">
        <v>122.4</v>
      </c>
      <c r="AH86" t="str">
        <f t="shared" si="7"/>
        <v>May-2015</v>
      </c>
    </row>
    <row r="87" spans="1:34" hidden="1">
      <c r="A87" s="1" t="s">
        <v>85</v>
      </c>
      <c r="B87" s="16" t="s">
        <v>407</v>
      </c>
      <c r="C87" s="16" t="s">
        <v>167</v>
      </c>
      <c r="D87" s="16">
        <v>123.8</v>
      </c>
      <c r="E87" s="16">
        <v>129.69999999999999</v>
      </c>
      <c r="F87" s="16">
        <v>111.3</v>
      </c>
      <c r="G87" s="16">
        <v>126.6</v>
      </c>
      <c r="H87" s="16">
        <v>105.2</v>
      </c>
      <c r="I87" s="16">
        <v>130.80000000000001</v>
      </c>
      <c r="J87" s="16">
        <v>135.6</v>
      </c>
      <c r="K87" s="16">
        <v>142.6</v>
      </c>
      <c r="L87" s="16">
        <v>90.8</v>
      </c>
      <c r="M87" s="16">
        <v>128.80000000000001</v>
      </c>
      <c r="N87" s="16">
        <v>117.7</v>
      </c>
      <c r="O87" s="16">
        <v>129.9</v>
      </c>
      <c r="P87" s="16">
        <v>126.1</v>
      </c>
      <c r="Q87" s="37">
        <f t="shared" si="4"/>
        <v>1472.8000000000002</v>
      </c>
      <c r="R87" s="16">
        <v>131.30000000000001</v>
      </c>
      <c r="S87" s="16">
        <v>122.4</v>
      </c>
      <c r="T87" s="16">
        <v>117.4</v>
      </c>
      <c r="U87" s="16">
        <v>121.6</v>
      </c>
      <c r="V87" s="41">
        <f t="shared" si="5"/>
        <v>239.8</v>
      </c>
      <c r="W87" s="16">
        <v>119.6</v>
      </c>
      <c r="X87" s="16">
        <v>114.9</v>
      </c>
      <c r="Y87" s="16">
        <v>118.7</v>
      </c>
      <c r="Z87" s="16">
        <v>114.9</v>
      </c>
      <c r="AA87" s="16">
        <v>110.8</v>
      </c>
      <c r="AB87" s="16">
        <v>116</v>
      </c>
      <c r="AC87" s="16">
        <v>122</v>
      </c>
      <c r="AD87" s="16">
        <v>112.4</v>
      </c>
      <c r="AE87" s="16">
        <v>115.2</v>
      </c>
      <c r="AF87" s="44">
        <f t="shared" si="6"/>
        <v>694.80000000000007</v>
      </c>
      <c r="AG87" s="32">
        <v>120.7</v>
      </c>
      <c r="AH87" t="str">
        <f t="shared" si="7"/>
        <v>May-2015</v>
      </c>
    </row>
    <row r="88" spans="1:34" hidden="1">
      <c r="A88" s="2" t="s">
        <v>104</v>
      </c>
      <c r="B88" s="15" t="s">
        <v>407</v>
      </c>
      <c r="C88" s="15" t="s">
        <v>167</v>
      </c>
      <c r="D88" s="15">
        <v>123.6</v>
      </c>
      <c r="E88" s="15">
        <v>128</v>
      </c>
      <c r="F88" s="15">
        <v>115</v>
      </c>
      <c r="G88" s="15">
        <v>127.3</v>
      </c>
      <c r="H88" s="15">
        <v>109.8</v>
      </c>
      <c r="I88" s="15">
        <v>132.6</v>
      </c>
      <c r="J88" s="15">
        <v>130.9</v>
      </c>
      <c r="K88" s="15">
        <v>130.5</v>
      </c>
      <c r="L88" s="15">
        <v>95.3</v>
      </c>
      <c r="M88" s="15">
        <v>123.4</v>
      </c>
      <c r="N88" s="15">
        <v>119.2</v>
      </c>
      <c r="O88" s="15">
        <v>129.80000000000001</v>
      </c>
      <c r="P88" s="15">
        <v>125</v>
      </c>
      <c r="Q88" s="37">
        <f t="shared" si="4"/>
        <v>1465.4</v>
      </c>
      <c r="R88" s="15">
        <v>127.9</v>
      </c>
      <c r="S88" s="15">
        <v>125.4</v>
      </c>
      <c r="T88" s="15">
        <v>121.3</v>
      </c>
      <c r="U88" s="15">
        <v>124.7</v>
      </c>
      <c r="V88" s="41">
        <f t="shared" si="5"/>
        <v>246.7</v>
      </c>
      <c r="W88" s="15">
        <v>119.6</v>
      </c>
      <c r="X88" s="15">
        <v>119.2</v>
      </c>
      <c r="Y88" s="15">
        <v>120.2</v>
      </c>
      <c r="Z88" s="15">
        <v>117.7</v>
      </c>
      <c r="AA88" s="15">
        <v>112</v>
      </c>
      <c r="AB88" s="15">
        <v>116.3</v>
      </c>
      <c r="AC88" s="15">
        <v>121.4</v>
      </c>
      <c r="AD88" s="15">
        <v>112.3</v>
      </c>
      <c r="AE88" s="15">
        <v>116.1</v>
      </c>
      <c r="AF88" s="44">
        <f t="shared" si="6"/>
        <v>699.9</v>
      </c>
      <c r="AG88" s="31">
        <v>121.6</v>
      </c>
      <c r="AH88" t="str">
        <f t="shared" si="7"/>
        <v>May-2015</v>
      </c>
    </row>
    <row r="89" spans="1:34" hidden="1">
      <c r="A89" s="1" t="s">
        <v>60</v>
      </c>
      <c r="B89" s="16" t="s">
        <v>407</v>
      </c>
      <c r="C89" s="16" t="s">
        <v>177</v>
      </c>
      <c r="D89" s="16">
        <v>124.1</v>
      </c>
      <c r="E89" s="16">
        <v>130.4</v>
      </c>
      <c r="F89" s="16">
        <v>122.1</v>
      </c>
      <c r="G89" s="16">
        <v>128.69999999999999</v>
      </c>
      <c r="H89" s="16">
        <v>114.1</v>
      </c>
      <c r="I89" s="16">
        <v>133.19999999999999</v>
      </c>
      <c r="J89" s="16">
        <v>135.19999999999999</v>
      </c>
      <c r="K89" s="16">
        <v>131.9</v>
      </c>
      <c r="L89" s="16">
        <v>96.3</v>
      </c>
      <c r="M89" s="16">
        <v>123</v>
      </c>
      <c r="N89" s="16">
        <v>121.1</v>
      </c>
      <c r="O89" s="16">
        <v>131.19999999999999</v>
      </c>
      <c r="P89" s="16">
        <v>126.6</v>
      </c>
      <c r="Q89" s="37">
        <f t="shared" si="4"/>
        <v>1491.3</v>
      </c>
      <c r="R89" s="16">
        <v>128.19999999999999</v>
      </c>
      <c r="S89" s="16">
        <v>128.4</v>
      </c>
      <c r="T89" s="16">
        <v>125.1</v>
      </c>
      <c r="U89" s="16">
        <v>128</v>
      </c>
      <c r="V89" s="41">
        <f t="shared" si="5"/>
        <v>253.5</v>
      </c>
      <c r="W89" s="15">
        <v>120.1</v>
      </c>
      <c r="X89" s="16">
        <v>122.6</v>
      </c>
      <c r="Y89" s="16">
        <v>122.8</v>
      </c>
      <c r="Z89" s="16">
        <v>120.4</v>
      </c>
      <c r="AA89" s="16">
        <v>114.2</v>
      </c>
      <c r="AB89" s="16">
        <v>117.9</v>
      </c>
      <c r="AC89" s="16">
        <v>122</v>
      </c>
      <c r="AD89" s="16">
        <v>113</v>
      </c>
      <c r="AE89" s="16">
        <v>117.9</v>
      </c>
      <c r="AF89" s="44">
        <f t="shared" si="6"/>
        <v>710.3</v>
      </c>
      <c r="AG89" s="32">
        <v>124.1</v>
      </c>
      <c r="AH89" t="str">
        <f t="shared" si="7"/>
        <v>June-2015</v>
      </c>
    </row>
    <row r="90" spans="1:34" hidden="1">
      <c r="A90" s="2" t="s">
        <v>85</v>
      </c>
      <c r="B90" s="15" t="s">
        <v>407</v>
      </c>
      <c r="C90" s="15" t="s">
        <v>177</v>
      </c>
      <c r="D90" s="15">
        <v>123.6</v>
      </c>
      <c r="E90" s="15">
        <v>134.4</v>
      </c>
      <c r="F90" s="15">
        <v>120.9</v>
      </c>
      <c r="G90" s="15">
        <v>127.3</v>
      </c>
      <c r="H90" s="15">
        <v>106</v>
      </c>
      <c r="I90" s="15">
        <v>132.30000000000001</v>
      </c>
      <c r="J90" s="15">
        <v>146.69999999999999</v>
      </c>
      <c r="K90" s="15">
        <v>148.1</v>
      </c>
      <c r="L90" s="15">
        <v>89.8</v>
      </c>
      <c r="M90" s="15">
        <v>130.5</v>
      </c>
      <c r="N90" s="15">
        <v>118</v>
      </c>
      <c r="O90" s="15">
        <v>130.5</v>
      </c>
      <c r="P90" s="15">
        <v>128.5</v>
      </c>
      <c r="Q90" s="37">
        <f t="shared" si="4"/>
        <v>1508.1</v>
      </c>
      <c r="R90" s="15">
        <v>132.1</v>
      </c>
      <c r="S90" s="15">
        <v>123.2</v>
      </c>
      <c r="T90" s="15">
        <v>117.6</v>
      </c>
      <c r="U90" s="15">
        <v>122.3</v>
      </c>
      <c r="V90" s="41">
        <f t="shared" si="5"/>
        <v>240.8</v>
      </c>
      <c r="W90" s="15">
        <v>119</v>
      </c>
      <c r="X90" s="15">
        <v>115.1</v>
      </c>
      <c r="Y90" s="15">
        <v>119.2</v>
      </c>
      <c r="Z90" s="15">
        <v>115.4</v>
      </c>
      <c r="AA90" s="15">
        <v>111.7</v>
      </c>
      <c r="AB90" s="15">
        <v>116.2</v>
      </c>
      <c r="AC90" s="15">
        <v>123.8</v>
      </c>
      <c r="AD90" s="15">
        <v>112.5</v>
      </c>
      <c r="AE90" s="15">
        <v>116</v>
      </c>
      <c r="AF90" s="44">
        <f t="shared" si="6"/>
        <v>698.8</v>
      </c>
      <c r="AG90" s="31">
        <v>121.7</v>
      </c>
      <c r="AH90" t="str">
        <f t="shared" si="7"/>
        <v>June-2015</v>
      </c>
    </row>
    <row r="91" spans="1:34" hidden="1">
      <c r="A91" s="1" t="s">
        <v>104</v>
      </c>
      <c r="B91" s="16" t="s">
        <v>407</v>
      </c>
      <c r="C91" s="16" t="s">
        <v>177</v>
      </c>
      <c r="D91" s="16">
        <v>123.9</v>
      </c>
      <c r="E91" s="16">
        <v>131.80000000000001</v>
      </c>
      <c r="F91" s="16">
        <v>121.6</v>
      </c>
      <c r="G91" s="16">
        <v>128.19999999999999</v>
      </c>
      <c r="H91" s="16">
        <v>111.1</v>
      </c>
      <c r="I91" s="16">
        <v>132.80000000000001</v>
      </c>
      <c r="J91" s="16">
        <v>139.1</v>
      </c>
      <c r="K91" s="16">
        <v>137.4</v>
      </c>
      <c r="L91" s="16">
        <v>94.1</v>
      </c>
      <c r="M91" s="16">
        <v>125.5</v>
      </c>
      <c r="N91" s="16">
        <v>119.8</v>
      </c>
      <c r="O91" s="16">
        <v>130.9</v>
      </c>
      <c r="P91" s="16">
        <v>127.3</v>
      </c>
      <c r="Q91" s="37">
        <f t="shared" si="4"/>
        <v>1496.2</v>
      </c>
      <c r="R91" s="16">
        <v>129.19999999999999</v>
      </c>
      <c r="S91" s="16">
        <v>126.4</v>
      </c>
      <c r="T91" s="16">
        <v>122</v>
      </c>
      <c r="U91" s="16">
        <v>125.7</v>
      </c>
      <c r="V91" s="41">
        <f t="shared" si="5"/>
        <v>248.4</v>
      </c>
      <c r="W91" s="16">
        <v>119</v>
      </c>
      <c r="X91" s="16">
        <v>119.8</v>
      </c>
      <c r="Y91" s="16">
        <v>121.1</v>
      </c>
      <c r="Z91" s="16">
        <v>118.5</v>
      </c>
      <c r="AA91" s="16">
        <v>112.9</v>
      </c>
      <c r="AB91" s="16">
        <v>116.9</v>
      </c>
      <c r="AC91" s="16">
        <v>123.1</v>
      </c>
      <c r="AD91" s="16">
        <v>112.8</v>
      </c>
      <c r="AE91" s="16">
        <v>117</v>
      </c>
      <c r="AF91" s="44">
        <f t="shared" si="6"/>
        <v>705.3</v>
      </c>
      <c r="AG91" s="32">
        <v>123</v>
      </c>
      <c r="AH91" t="str">
        <f t="shared" si="7"/>
        <v>June-2015</v>
      </c>
    </row>
    <row r="92" spans="1:34" hidden="1">
      <c r="A92" s="2" t="s">
        <v>60</v>
      </c>
      <c r="B92" s="15" t="s">
        <v>407</v>
      </c>
      <c r="C92" s="15" t="s">
        <v>194</v>
      </c>
      <c r="D92" s="15">
        <v>124</v>
      </c>
      <c r="E92" s="15">
        <v>131.5</v>
      </c>
      <c r="F92" s="15">
        <v>122</v>
      </c>
      <c r="G92" s="15">
        <v>128.69999999999999</v>
      </c>
      <c r="H92" s="15">
        <v>113.5</v>
      </c>
      <c r="I92" s="15">
        <v>133.30000000000001</v>
      </c>
      <c r="J92" s="15">
        <v>140.80000000000001</v>
      </c>
      <c r="K92" s="15">
        <v>133.80000000000001</v>
      </c>
      <c r="L92" s="15">
        <v>94.1</v>
      </c>
      <c r="M92" s="15">
        <v>123.4</v>
      </c>
      <c r="N92" s="15">
        <v>121</v>
      </c>
      <c r="O92" s="15">
        <v>131.69999999999999</v>
      </c>
      <c r="P92" s="15">
        <v>127.5</v>
      </c>
      <c r="Q92" s="37">
        <f t="shared" si="4"/>
        <v>1497.8</v>
      </c>
      <c r="R92" s="15">
        <v>129.4</v>
      </c>
      <c r="S92" s="15">
        <v>128.80000000000001</v>
      </c>
      <c r="T92" s="15">
        <v>125.5</v>
      </c>
      <c r="U92" s="15">
        <v>128.30000000000001</v>
      </c>
      <c r="V92" s="41">
        <f t="shared" si="5"/>
        <v>254.3</v>
      </c>
      <c r="W92" s="15">
        <v>120.1</v>
      </c>
      <c r="X92" s="15">
        <v>123</v>
      </c>
      <c r="Y92" s="15">
        <v>123</v>
      </c>
      <c r="Z92" s="15">
        <v>120.8</v>
      </c>
      <c r="AA92" s="15">
        <v>114.1</v>
      </c>
      <c r="AB92" s="15">
        <v>118</v>
      </c>
      <c r="AC92" s="15">
        <v>122.9</v>
      </c>
      <c r="AD92" s="15">
        <v>112.7</v>
      </c>
      <c r="AE92" s="15">
        <v>118.1</v>
      </c>
      <c r="AF92" s="44">
        <f t="shared" si="6"/>
        <v>711.5</v>
      </c>
      <c r="AG92" s="31">
        <v>124.7</v>
      </c>
      <c r="AH92" t="str">
        <f t="shared" si="7"/>
        <v>July-2015</v>
      </c>
    </row>
    <row r="93" spans="1:34" hidden="1">
      <c r="A93" s="1" t="s">
        <v>85</v>
      </c>
      <c r="B93" s="16" t="s">
        <v>407</v>
      </c>
      <c r="C93" s="16" t="s">
        <v>194</v>
      </c>
      <c r="D93" s="16">
        <v>123.2</v>
      </c>
      <c r="E93" s="16">
        <v>134.30000000000001</v>
      </c>
      <c r="F93" s="16">
        <v>119.5</v>
      </c>
      <c r="G93" s="16">
        <v>127.7</v>
      </c>
      <c r="H93" s="16">
        <v>106.3</v>
      </c>
      <c r="I93" s="16">
        <v>132.80000000000001</v>
      </c>
      <c r="J93" s="16">
        <v>153.5</v>
      </c>
      <c r="K93" s="16">
        <v>149.5</v>
      </c>
      <c r="L93" s="16">
        <v>85.7</v>
      </c>
      <c r="M93" s="16">
        <v>131.5</v>
      </c>
      <c r="N93" s="16">
        <v>118.3</v>
      </c>
      <c r="O93" s="16">
        <v>131.1</v>
      </c>
      <c r="P93" s="16">
        <v>129.5</v>
      </c>
      <c r="Q93" s="37">
        <f t="shared" si="4"/>
        <v>1513.3999999999999</v>
      </c>
      <c r="R93" s="16">
        <v>133.1</v>
      </c>
      <c r="S93" s="16">
        <v>123.5</v>
      </c>
      <c r="T93" s="16">
        <v>117.9</v>
      </c>
      <c r="U93" s="16">
        <v>122.7</v>
      </c>
      <c r="V93" s="41">
        <f t="shared" si="5"/>
        <v>241.4</v>
      </c>
      <c r="W93" s="16">
        <v>119.9</v>
      </c>
      <c r="X93" s="16">
        <v>115.3</v>
      </c>
      <c r="Y93" s="16">
        <v>119.5</v>
      </c>
      <c r="Z93" s="16">
        <v>116</v>
      </c>
      <c r="AA93" s="16">
        <v>111.5</v>
      </c>
      <c r="AB93" s="16">
        <v>116.6</v>
      </c>
      <c r="AC93" s="16">
        <v>125.4</v>
      </c>
      <c r="AD93" s="16">
        <v>111.7</v>
      </c>
      <c r="AE93" s="16">
        <v>116.3</v>
      </c>
      <c r="AF93" s="44">
        <f t="shared" si="6"/>
        <v>700.7</v>
      </c>
      <c r="AG93" s="32">
        <v>122.4</v>
      </c>
      <c r="AH93" t="str">
        <f t="shared" si="7"/>
        <v>July-2015</v>
      </c>
    </row>
    <row r="94" spans="1:34" hidden="1">
      <c r="A94" s="2" t="s">
        <v>104</v>
      </c>
      <c r="B94" s="15" t="s">
        <v>407</v>
      </c>
      <c r="C94" s="15" t="s">
        <v>194</v>
      </c>
      <c r="D94" s="15">
        <v>123.7</v>
      </c>
      <c r="E94" s="15">
        <v>132.5</v>
      </c>
      <c r="F94" s="15">
        <v>121</v>
      </c>
      <c r="G94" s="15">
        <v>128.30000000000001</v>
      </c>
      <c r="H94" s="15">
        <v>110.9</v>
      </c>
      <c r="I94" s="15">
        <v>133.1</v>
      </c>
      <c r="J94" s="15">
        <v>145.1</v>
      </c>
      <c r="K94" s="15">
        <v>139.1</v>
      </c>
      <c r="L94" s="15">
        <v>91.3</v>
      </c>
      <c r="M94" s="15">
        <v>126.1</v>
      </c>
      <c r="N94" s="15">
        <v>119.9</v>
      </c>
      <c r="O94" s="15">
        <v>131.4</v>
      </c>
      <c r="P94" s="15">
        <v>128.19999999999999</v>
      </c>
      <c r="Q94" s="37">
        <f t="shared" si="4"/>
        <v>1502.4</v>
      </c>
      <c r="R94" s="15">
        <v>130.4</v>
      </c>
      <c r="S94" s="15">
        <v>126.7</v>
      </c>
      <c r="T94" s="15">
        <v>122.3</v>
      </c>
      <c r="U94" s="15">
        <v>126.1</v>
      </c>
      <c r="V94" s="41">
        <f t="shared" si="5"/>
        <v>249</v>
      </c>
      <c r="W94" s="15">
        <v>119.9</v>
      </c>
      <c r="X94" s="15">
        <v>120.1</v>
      </c>
      <c r="Y94" s="15">
        <v>121.3</v>
      </c>
      <c r="Z94" s="15">
        <v>119</v>
      </c>
      <c r="AA94" s="15">
        <v>112.7</v>
      </c>
      <c r="AB94" s="15">
        <v>117.2</v>
      </c>
      <c r="AC94" s="15">
        <v>124.4</v>
      </c>
      <c r="AD94" s="15">
        <v>112.3</v>
      </c>
      <c r="AE94" s="15">
        <v>117.2</v>
      </c>
      <c r="AF94" s="44">
        <f t="shared" si="6"/>
        <v>706.9</v>
      </c>
      <c r="AG94" s="31">
        <v>123.6</v>
      </c>
      <c r="AH94" t="str">
        <f t="shared" si="7"/>
        <v>July-2015</v>
      </c>
    </row>
    <row r="95" spans="1:34" hidden="1">
      <c r="A95" s="1" t="s">
        <v>60</v>
      </c>
      <c r="B95" s="16" t="s">
        <v>407</v>
      </c>
      <c r="C95" s="16" t="s">
        <v>213</v>
      </c>
      <c r="D95" s="16">
        <v>124.7</v>
      </c>
      <c r="E95" s="16">
        <v>131.30000000000001</v>
      </c>
      <c r="F95" s="16">
        <v>121.3</v>
      </c>
      <c r="G95" s="16">
        <v>128.80000000000001</v>
      </c>
      <c r="H95" s="16">
        <v>114</v>
      </c>
      <c r="I95" s="16">
        <v>134.19999999999999</v>
      </c>
      <c r="J95" s="16">
        <v>153.6</v>
      </c>
      <c r="K95" s="16">
        <v>137.9</v>
      </c>
      <c r="L95" s="16">
        <v>93.1</v>
      </c>
      <c r="M95" s="16">
        <v>123.9</v>
      </c>
      <c r="N95" s="16">
        <v>121.5</v>
      </c>
      <c r="O95" s="16">
        <v>132.5</v>
      </c>
      <c r="P95" s="16">
        <v>129.80000000000001</v>
      </c>
      <c r="Q95" s="37">
        <f t="shared" si="4"/>
        <v>1516.8</v>
      </c>
      <c r="R95" s="16">
        <v>130.1</v>
      </c>
      <c r="S95" s="16">
        <v>129.5</v>
      </c>
      <c r="T95" s="16">
        <v>126.3</v>
      </c>
      <c r="U95" s="16">
        <v>129</v>
      </c>
      <c r="V95" s="41">
        <f t="shared" si="5"/>
        <v>255.8</v>
      </c>
      <c r="W95" s="15">
        <v>120.1</v>
      </c>
      <c r="X95" s="16">
        <v>123.8</v>
      </c>
      <c r="Y95" s="16">
        <v>123.7</v>
      </c>
      <c r="Z95" s="16">
        <v>121.1</v>
      </c>
      <c r="AA95" s="16">
        <v>113.6</v>
      </c>
      <c r="AB95" s="16">
        <v>118.5</v>
      </c>
      <c r="AC95" s="16">
        <v>123.6</v>
      </c>
      <c r="AD95" s="16">
        <v>112.5</v>
      </c>
      <c r="AE95" s="16">
        <v>118.2</v>
      </c>
      <c r="AF95" s="44">
        <f t="shared" si="6"/>
        <v>713</v>
      </c>
      <c r="AG95" s="32">
        <v>126.1</v>
      </c>
      <c r="AH95" t="str">
        <f t="shared" si="7"/>
        <v>August-2015</v>
      </c>
    </row>
    <row r="96" spans="1:34" hidden="1">
      <c r="A96" s="2" t="s">
        <v>85</v>
      </c>
      <c r="B96" s="15" t="s">
        <v>407</v>
      </c>
      <c r="C96" s="15" t="s">
        <v>213</v>
      </c>
      <c r="D96" s="15">
        <v>123.1</v>
      </c>
      <c r="E96" s="15">
        <v>131.69999999999999</v>
      </c>
      <c r="F96" s="15">
        <v>118.1</v>
      </c>
      <c r="G96" s="15">
        <v>128</v>
      </c>
      <c r="H96" s="15">
        <v>106.8</v>
      </c>
      <c r="I96" s="15">
        <v>130.1</v>
      </c>
      <c r="J96" s="15">
        <v>165.5</v>
      </c>
      <c r="K96" s="15">
        <v>156</v>
      </c>
      <c r="L96" s="15">
        <v>85.3</v>
      </c>
      <c r="M96" s="15">
        <v>132.69999999999999</v>
      </c>
      <c r="N96" s="15">
        <v>118.8</v>
      </c>
      <c r="O96" s="15">
        <v>131.69999999999999</v>
      </c>
      <c r="P96" s="15">
        <v>131.1</v>
      </c>
      <c r="Q96" s="37">
        <f t="shared" si="4"/>
        <v>1527.8</v>
      </c>
      <c r="R96" s="15">
        <v>134.19999999999999</v>
      </c>
      <c r="S96" s="15">
        <v>123.7</v>
      </c>
      <c r="T96" s="15">
        <v>118.2</v>
      </c>
      <c r="U96" s="15">
        <v>122.9</v>
      </c>
      <c r="V96" s="41">
        <f t="shared" si="5"/>
        <v>241.9</v>
      </c>
      <c r="W96" s="15">
        <v>120.9</v>
      </c>
      <c r="X96" s="15">
        <v>115.3</v>
      </c>
      <c r="Y96" s="15">
        <v>120</v>
      </c>
      <c r="Z96" s="15">
        <v>116.6</v>
      </c>
      <c r="AA96" s="15">
        <v>109.9</v>
      </c>
      <c r="AB96" s="15">
        <v>117.2</v>
      </c>
      <c r="AC96" s="15">
        <v>126.2</v>
      </c>
      <c r="AD96" s="15">
        <v>112</v>
      </c>
      <c r="AE96" s="15">
        <v>116.2</v>
      </c>
      <c r="AF96" s="44">
        <f t="shared" si="6"/>
        <v>701.9</v>
      </c>
      <c r="AG96" s="31">
        <v>123.2</v>
      </c>
      <c r="AH96" t="str">
        <f t="shared" si="7"/>
        <v>August-2015</v>
      </c>
    </row>
    <row r="97" spans="1:34" hidden="1">
      <c r="A97" s="1" t="s">
        <v>104</v>
      </c>
      <c r="B97" s="16" t="s">
        <v>407</v>
      </c>
      <c r="C97" s="16" t="s">
        <v>213</v>
      </c>
      <c r="D97" s="16">
        <v>124.2</v>
      </c>
      <c r="E97" s="16">
        <v>131.4</v>
      </c>
      <c r="F97" s="16">
        <v>120.1</v>
      </c>
      <c r="G97" s="16">
        <v>128.5</v>
      </c>
      <c r="H97" s="16">
        <v>111.4</v>
      </c>
      <c r="I97" s="16">
        <v>132.30000000000001</v>
      </c>
      <c r="J97" s="16">
        <v>157.6</v>
      </c>
      <c r="K97" s="16">
        <v>144</v>
      </c>
      <c r="L97" s="16">
        <v>90.5</v>
      </c>
      <c r="M97" s="16">
        <v>126.8</v>
      </c>
      <c r="N97" s="16">
        <v>120.4</v>
      </c>
      <c r="O97" s="16">
        <v>132.1</v>
      </c>
      <c r="P97" s="16">
        <v>130.30000000000001</v>
      </c>
      <c r="Q97" s="37">
        <f t="shared" si="4"/>
        <v>1519.3</v>
      </c>
      <c r="R97" s="16">
        <v>131.19999999999999</v>
      </c>
      <c r="S97" s="16">
        <v>127.2</v>
      </c>
      <c r="T97" s="16">
        <v>122.9</v>
      </c>
      <c r="U97" s="16">
        <v>126.6</v>
      </c>
      <c r="V97" s="41">
        <f t="shared" si="5"/>
        <v>250.10000000000002</v>
      </c>
      <c r="W97" s="16">
        <v>120.9</v>
      </c>
      <c r="X97" s="16">
        <v>120.6</v>
      </c>
      <c r="Y97" s="16">
        <v>122</v>
      </c>
      <c r="Z97" s="16">
        <v>119.4</v>
      </c>
      <c r="AA97" s="16">
        <v>111.7</v>
      </c>
      <c r="AB97" s="16">
        <v>117.8</v>
      </c>
      <c r="AC97" s="16">
        <v>125.1</v>
      </c>
      <c r="AD97" s="16">
        <v>112.3</v>
      </c>
      <c r="AE97" s="16">
        <v>117.2</v>
      </c>
      <c r="AF97" s="44">
        <f t="shared" si="6"/>
        <v>708.3</v>
      </c>
      <c r="AG97" s="32">
        <v>124.8</v>
      </c>
      <c r="AH97" t="str">
        <f t="shared" si="7"/>
        <v>August-2015</v>
      </c>
    </row>
    <row r="98" spans="1:34" hidden="1">
      <c r="A98" s="2" t="s">
        <v>60</v>
      </c>
      <c r="B98" s="15" t="s">
        <v>407</v>
      </c>
      <c r="C98" s="15" t="s">
        <v>228</v>
      </c>
      <c r="D98" s="15">
        <v>125.1</v>
      </c>
      <c r="E98" s="15">
        <v>131.1</v>
      </c>
      <c r="F98" s="15">
        <v>120.7</v>
      </c>
      <c r="G98" s="15">
        <v>129.19999999999999</v>
      </c>
      <c r="H98" s="15">
        <v>114.7</v>
      </c>
      <c r="I98" s="15">
        <v>132.30000000000001</v>
      </c>
      <c r="J98" s="15">
        <v>158.9</v>
      </c>
      <c r="K98" s="15">
        <v>142.1</v>
      </c>
      <c r="L98" s="15">
        <v>92.5</v>
      </c>
      <c r="M98" s="15">
        <v>125.4</v>
      </c>
      <c r="N98" s="15">
        <v>121.9</v>
      </c>
      <c r="O98" s="15">
        <v>132.69999999999999</v>
      </c>
      <c r="P98" s="15">
        <v>131</v>
      </c>
      <c r="Q98" s="37">
        <f t="shared" si="4"/>
        <v>1526.6000000000001</v>
      </c>
      <c r="R98" s="15">
        <v>131</v>
      </c>
      <c r="S98" s="15">
        <v>130.4</v>
      </c>
      <c r="T98" s="15">
        <v>126.8</v>
      </c>
      <c r="U98" s="15">
        <v>129.9</v>
      </c>
      <c r="V98" s="41">
        <f t="shared" si="5"/>
        <v>257.2</v>
      </c>
      <c r="W98" s="15">
        <v>120.1</v>
      </c>
      <c r="X98" s="15">
        <v>123.7</v>
      </c>
      <c r="Y98" s="15">
        <v>124.5</v>
      </c>
      <c r="Z98" s="15">
        <v>121.4</v>
      </c>
      <c r="AA98" s="15">
        <v>113.8</v>
      </c>
      <c r="AB98" s="15">
        <v>119.6</v>
      </c>
      <c r="AC98" s="15">
        <v>124.5</v>
      </c>
      <c r="AD98" s="15">
        <v>113.7</v>
      </c>
      <c r="AE98" s="15">
        <v>118.8</v>
      </c>
      <c r="AF98" s="44">
        <f t="shared" si="6"/>
        <v>717.5</v>
      </c>
      <c r="AG98" s="31">
        <v>127</v>
      </c>
      <c r="AH98" t="str">
        <f t="shared" si="7"/>
        <v>September-2015</v>
      </c>
    </row>
    <row r="99" spans="1:34" hidden="1">
      <c r="A99" s="1" t="s">
        <v>85</v>
      </c>
      <c r="B99" s="16" t="s">
        <v>407</v>
      </c>
      <c r="C99" s="16" t="s">
        <v>228</v>
      </c>
      <c r="D99" s="16">
        <v>123.4</v>
      </c>
      <c r="E99" s="16">
        <v>129</v>
      </c>
      <c r="F99" s="16">
        <v>115.6</v>
      </c>
      <c r="G99" s="16">
        <v>128.30000000000001</v>
      </c>
      <c r="H99" s="16">
        <v>107</v>
      </c>
      <c r="I99" s="16">
        <v>124</v>
      </c>
      <c r="J99" s="16">
        <v>168.5</v>
      </c>
      <c r="K99" s="16">
        <v>165.4</v>
      </c>
      <c r="L99" s="16">
        <v>86.3</v>
      </c>
      <c r="M99" s="16">
        <v>134.4</v>
      </c>
      <c r="N99" s="16">
        <v>119.1</v>
      </c>
      <c r="O99" s="16">
        <v>132.30000000000001</v>
      </c>
      <c r="P99" s="16">
        <v>131.5</v>
      </c>
      <c r="Q99" s="37">
        <f t="shared" si="4"/>
        <v>1533.3</v>
      </c>
      <c r="R99" s="16">
        <v>134.69999999999999</v>
      </c>
      <c r="S99" s="16">
        <v>124</v>
      </c>
      <c r="T99" s="16">
        <v>118.6</v>
      </c>
      <c r="U99" s="16">
        <v>123.2</v>
      </c>
      <c r="V99" s="41">
        <f t="shared" si="5"/>
        <v>242.6</v>
      </c>
      <c r="W99" s="16">
        <v>121.6</v>
      </c>
      <c r="X99" s="16">
        <v>115.1</v>
      </c>
      <c r="Y99" s="16">
        <v>120.4</v>
      </c>
      <c r="Z99" s="16">
        <v>117.1</v>
      </c>
      <c r="AA99" s="16">
        <v>109.1</v>
      </c>
      <c r="AB99" s="16">
        <v>117.3</v>
      </c>
      <c r="AC99" s="16">
        <v>126.5</v>
      </c>
      <c r="AD99" s="16">
        <v>112.9</v>
      </c>
      <c r="AE99" s="16">
        <v>116.2</v>
      </c>
      <c r="AF99" s="44">
        <f t="shared" si="6"/>
        <v>703.30000000000007</v>
      </c>
      <c r="AG99" s="32">
        <v>123.5</v>
      </c>
      <c r="AH99" t="str">
        <f t="shared" si="7"/>
        <v>September-2015</v>
      </c>
    </row>
    <row r="100" spans="1:34" hidden="1">
      <c r="A100" s="2" t="s">
        <v>104</v>
      </c>
      <c r="B100" s="15" t="s">
        <v>407</v>
      </c>
      <c r="C100" s="15" t="s">
        <v>228</v>
      </c>
      <c r="D100" s="15">
        <v>124.6</v>
      </c>
      <c r="E100" s="15">
        <v>130.4</v>
      </c>
      <c r="F100" s="15">
        <v>118.7</v>
      </c>
      <c r="G100" s="15">
        <v>128.9</v>
      </c>
      <c r="H100" s="15">
        <v>111.9</v>
      </c>
      <c r="I100" s="15">
        <v>128.4</v>
      </c>
      <c r="J100" s="15">
        <v>162.19999999999999</v>
      </c>
      <c r="K100" s="15">
        <v>150</v>
      </c>
      <c r="L100" s="15">
        <v>90.4</v>
      </c>
      <c r="M100" s="15">
        <v>128.4</v>
      </c>
      <c r="N100" s="15">
        <v>120.7</v>
      </c>
      <c r="O100" s="15">
        <v>132.5</v>
      </c>
      <c r="P100" s="15">
        <v>131.19999999999999</v>
      </c>
      <c r="Q100" s="37">
        <f t="shared" si="4"/>
        <v>1527.1000000000001</v>
      </c>
      <c r="R100" s="15">
        <v>132</v>
      </c>
      <c r="S100" s="15">
        <v>127.9</v>
      </c>
      <c r="T100" s="15">
        <v>123.4</v>
      </c>
      <c r="U100" s="15">
        <v>127.2</v>
      </c>
      <c r="V100" s="41">
        <f t="shared" si="5"/>
        <v>251.3</v>
      </c>
      <c r="W100" s="15">
        <v>121.6</v>
      </c>
      <c r="X100" s="15">
        <v>120.4</v>
      </c>
      <c r="Y100" s="15">
        <v>122.6</v>
      </c>
      <c r="Z100" s="15">
        <v>119.8</v>
      </c>
      <c r="AA100" s="15">
        <v>111.3</v>
      </c>
      <c r="AB100" s="15">
        <v>118.3</v>
      </c>
      <c r="AC100" s="15">
        <v>125.7</v>
      </c>
      <c r="AD100" s="15">
        <v>113.4</v>
      </c>
      <c r="AE100" s="15">
        <v>117.5</v>
      </c>
      <c r="AF100" s="44">
        <f t="shared" si="6"/>
        <v>711.1</v>
      </c>
      <c r="AG100" s="31">
        <v>125.4</v>
      </c>
      <c r="AH100" t="str">
        <f t="shared" si="7"/>
        <v>September-2015</v>
      </c>
    </row>
    <row r="101" spans="1:34" hidden="1">
      <c r="A101" s="1" t="s">
        <v>60</v>
      </c>
      <c r="B101" s="16" t="s">
        <v>407</v>
      </c>
      <c r="C101" s="16" t="s">
        <v>238</v>
      </c>
      <c r="D101" s="16">
        <v>125.6</v>
      </c>
      <c r="E101" s="16">
        <v>130.4</v>
      </c>
      <c r="F101" s="16">
        <v>120.8</v>
      </c>
      <c r="G101" s="16">
        <v>129.4</v>
      </c>
      <c r="H101" s="16">
        <v>115.8</v>
      </c>
      <c r="I101" s="16">
        <v>133.19999999999999</v>
      </c>
      <c r="J101" s="16">
        <v>157.69999999999999</v>
      </c>
      <c r="K101" s="16">
        <v>154.19999999999999</v>
      </c>
      <c r="L101" s="16">
        <v>93.7</v>
      </c>
      <c r="M101" s="16">
        <v>126.6</v>
      </c>
      <c r="N101" s="16">
        <v>122.3</v>
      </c>
      <c r="O101" s="16">
        <v>133.1</v>
      </c>
      <c r="P101" s="16">
        <v>131.80000000000001</v>
      </c>
      <c r="Q101" s="37">
        <f t="shared" si="4"/>
        <v>1542.8</v>
      </c>
      <c r="R101" s="16">
        <v>131.5</v>
      </c>
      <c r="S101" s="16">
        <v>131.1</v>
      </c>
      <c r="T101" s="16">
        <v>127.3</v>
      </c>
      <c r="U101" s="16">
        <v>130.6</v>
      </c>
      <c r="V101" s="41">
        <f t="shared" si="5"/>
        <v>258.39999999999998</v>
      </c>
      <c r="W101" s="15">
        <v>120.1</v>
      </c>
      <c r="X101" s="16">
        <v>124.4</v>
      </c>
      <c r="Y101" s="16">
        <v>125.1</v>
      </c>
      <c r="Z101" s="16">
        <v>122</v>
      </c>
      <c r="AA101" s="16">
        <v>113.8</v>
      </c>
      <c r="AB101" s="16">
        <v>120.1</v>
      </c>
      <c r="AC101" s="16">
        <v>125.1</v>
      </c>
      <c r="AD101" s="16">
        <v>114.2</v>
      </c>
      <c r="AE101" s="16">
        <v>119.2</v>
      </c>
      <c r="AF101" s="44">
        <f t="shared" si="6"/>
        <v>720.30000000000007</v>
      </c>
      <c r="AG101" s="32">
        <v>127.7</v>
      </c>
      <c r="AH101" t="str">
        <f t="shared" si="7"/>
        <v>October-2015</v>
      </c>
    </row>
    <row r="102" spans="1:34" hidden="1">
      <c r="A102" s="2" t="s">
        <v>85</v>
      </c>
      <c r="B102" s="15" t="s">
        <v>407</v>
      </c>
      <c r="C102" s="15" t="s">
        <v>238</v>
      </c>
      <c r="D102" s="15">
        <v>123.6</v>
      </c>
      <c r="E102" s="15">
        <v>128.6</v>
      </c>
      <c r="F102" s="15">
        <v>115.9</v>
      </c>
      <c r="G102" s="15">
        <v>128.5</v>
      </c>
      <c r="H102" s="15">
        <v>109</v>
      </c>
      <c r="I102" s="15">
        <v>124.1</v>
      </c>
      <c r="J102" s="15">
        <v>165.8</v>
      </c>
      <c r="K102" s="15">
        <v>187.2</v>
      </c>
      <c r="L102" s="15">
        <v>89.4</v>
      </c>
      <c r="M102" s="15">
        <v>135.80000000000001</v>
      </c>
      <c r="N102" s="15">
        <v>119.4</v>
      </c>
      <c r="O102" s="15">
        <v>132.9</v>
      </c>
      <c r="P102" s="15">
        <v>132.6</v>
      </c>
      <c r="Q102" s="37">
        <f t="shared" si="4"/>
        <v>1560.2000000000003</v>
      </c>
      <c r="R102" s="15">
        <v>135.30000000000001</v>
      </c>
      <c r="S102" s="15">
        <v>124.4</v>
      </c>
      <c r="T102" s="15">
        <v>118.8</v>
      </c>
      <c r="U102" s="15">
        <v>123.6</v>
      </c>
      <c r="V102" s="41">
        <f t="shared" si="5"/>
        <v>243.2</v>
      </c>
      <c r="W102" s="15">
        <v>122.4</v>
      </c>
      <c r="X102" s="15">
        <v>114.9</v>
      </c>
      <c r="Y102" s="15">
        <v>120.7</v>
      </c>
      <c r="Z102" s="15">
        <v>117.7</v>
      </c>
      <c r="AA102" s="15">
        <v>109.3</v>
      </c>
      <c r="AB102" s="15">
        <v>117.7</v>
      </c>
      <c r="AC102" s="15">
        <v>126.5</v>
      </c>
      <c r="AD102" s="15">
        <v>113.5</v>
      </c>
      <c r="AE102" s="15">
        <v>116.5</v>
      </c>
      <c r="AF102" s="44">
        <f t="shared" si="6"/>
        <v>705.4</v>
      </c>
      <c r="AG102" s="31">
        <v>124.2</v>
      </c>
      <c r="AH102" t="str">
        <f t="shared" si="7"/>
        <v>October-2015</v>
      </c>
    </row>
    <row r="103" spans="1:34" hidden="1">
      <c r="A103" s="1" t="s">
        <v>104</v>
      </c>
      <c r="B103" s="16" t="s">
        <v>407</v>
      </c>
      <c r="C103" s="16" t="s">
        <v>238</v>
      </c>
      <c r="D103" s="16">
        <v>125</v>
      </c>
      <c r="E103" s="16">
        <v>129.80000000000001</v>
      </c>
      <c r="F103" s="16">
        <v>118.9</v>
      </c>
      <c r="G103" s="16">
        <v>129.1</v>
      </c>
      <c r="H103" s="16">
        <v>113.3</v>
      </c>
      <c r="I103" s="16">
        <v>129</v>
      </c>
      <c r="J103" s="16">
        <v>160.4</v>
      </c>
      <c r="K103" s="16">
        <v>165.3</v>
      </c>
      <c r="L103" s="16">
        <v>92.3</v>
      </c>
      <c r="M103" s="16">
        <v>129.69999999999999</v>
      </c>
      <c r="N103" s="16">
        <v>121.1</v>
      </c>
      <c r="O103" s="16">
        <v>133</v>
      </c>
      <c r="P103" s="16">
        <v>132.1</v>
      </c>
      <c r="Q103" s="37">
        <f t="shared" si="4"/>
        <v>1546.8999999999999</v>
      </c>
      <c r="R103" s="16">
        <v>132.5</v>
      </c>
      <c r="S103" s="16">
        <v>128.5</v>
      </c>
      <c r="T103" s="16">
        <v>123.8</v>
      </c>
      <c r="U103" s="16">
        <v>127.8</v>
      </c>
      <c r="V103" s="41">
        <f t="shared" si="5"/>
        <v>252.3</v>
      </c>
      <c r="W103" s="16">
        <v>122.4</v>
      </c>
      <c r="X103" s="16">
        <v>120.8</v>
      </c>
      <c r="Y103" s="16">
        <v>123</v>
      </c>
      <c r="Z103" s="16">
        <v>120.4</v>
      </c>
      <c r="AA103" s="16">
        <v>111.4</v>
      </c>
      <c r="AB103" s="16">
        <v>118.7</v>
      </c>
      <c r="AC103" s="16">
        <v>125.9</v>
      </c>
      <c r="AD103" s="16">
        <v>113.9</v>
      </c>
      <c r="AE103" s="16">
        <v>117.9</v>
      </c>
      <c r="AF103" s="44">
        <f t="shared" si="6"/>
        <v>713.3</v>
      </c>
      <c r="AG103" s="32">
        <v>126.1</v>
      </c>
      <c r="AH103" t="str">
        <f t="shared" si="7"/>
        <v>October-2015</v>
      </c>
    </row>
    <row r="104" spans="1:34" hidden="1">
      <c r="A104" s="2" t="s">
        <v>60</v>
      </c>
      <c r="B104" s="15" t="s">
        <v>407</v>
      </c>
      <c r="C104" s="15" t="s">
        <v>264</v>
      </c>
      <c r="D104" s="15">
        <v>126.1</v>
      </c>
      <c r="E104" s="15">
        <v>130.6</v>
      </c>
      <c r="F104" s="15">
        <v>121.7</v>
      </c>
      <c r="G104" s="15">
        <v>129.5</v>
      </c>
      <c r="H104" s="15">
        <v>117.8</v>
      </c>
      <c r="I104" s="15">
        <v>132.1</v>
      </c>
      <c r="J104" s="15">
        <v>155.19999999999999</v>
      </c>
      <c r="K104" s="15">
        <v>160.80000000000001</v>
      </c>
      <c r="L104" s="15">
        <v>94.5</v>
      </c>
      <c r="M104" s="15">
        <v>128.30000000000001</v>
      </c>
      <c r="N104" s="15">
        <v>123.1</v>
      </c>
      <c r="O104" s="15">
        <v>134.19999999999999</v>
      </c>
      <c r="P104" s="15">
        <v>132.4</v>
      </c>
      <c r="Q104" s="37">
        <f t="shared" si="4"/>
        <v>1553.8999999999999</v>
      </c>
      <c r="R104" s="15">
        <v>132.19999999999999</v>
      </c>
      <c r="S104" s="15">
        <v>132.1</v>
      </c>
      <c r="T104" s="15">
        <v>128.19999999999999</v>
      </c>
      <c r="U104" s="15">
        <v>131.5</v>
      </c>
      <c r="V104" s="41">
        <f t="shared" si="5"/>
        <v>260.29999999999995</v>
      </c>
      <c r="W104" s="15">
        <v>120.1</v>
      </c>
      <c r="X104" s="15">
        <v>125.6</v>
      </c>
      <c r="Y104" s="15">
        <v>125.6</v>
      </c>
      <c r="Z104" s="15">
        <v>122.6</v>
      </c>
      <c r="AA104" s="15">
        <v>114</v>
      </c>
      <c r="AB104" s="15">
        <v>120.9</v>
      </c>
      <c r="AC104" s="15">
        <v>125.8</v>
      </c>
      <c r="AD104" s="15">
        <v>114.2</v>
      </c>
      <c r="AE104" s="15">
        <v>119.6</v>
      </c>
      <c r="AF104" s="44">
        <f t="shared" si="6"/>
        <v>723.1</v>
      </c>
      <c r="AG104" s="31">
        <v>128.30000000000001</v>
      </c>
      <c r="AH104" t="str">
        <f t="shared" si="7"/>
        <v>November-2015</v>
      </c>
    </row>
    <row r="105" spans="1:34" hidden="1">
      <c r="A105" s="1" t="s">
        <v>85</v>
      </c>
      <c r="B105" s="16" t="s">
        <v>407</v>
      </c>
      <c r="C105" s="16" t="s">
        <v>264</v>
      </c>
      <c r="D105" s="16">
        <v>124</v>
      </c>
      <c r="E105" s="16">
        <v>129.80000000000001</v>
      </c>
      <c r="F105" s="16">
        <v>121.5</v>
      </c>
      <c r="G105" s="16">
        <v>128.6</v>
      </c>
      <c r="H105" s="16">
        <v>110</v>
      </c>
      <c r="I105" s="16">
        <v>123.7</v>
      </c>
      <c r="J105" s="16">
        <v>164.6</v>
      </c>
      <c r="K105" s="16">
        <v>191.6</v>
      </c>
      <c r="L105" s="16">
        <v>90.8</v>
      </c>
      <c r="M105" s="16">
        <v>137.1</v>
      </c>
      <c r="N105" s="16">
        <v>119.8</v>
      </c>
      <c r="O105" s="16">
        <v>133.69999999999999</v>
      </c>
      <c r="P105" s="16">
        <v>133.30000000000001</v>
      </c>
      <c r="Q105" s="37">
        <f t="shared" si="4"/>
        <v>1575.1999999999998</v>
      </c>
      <c r="R105" s="16">
        <v>137.6</v>
      </c>
      <c r="S105" s="16">
        <v>125</v>
      </c>
      <c r="T105" s="16">
        <v>119.3</v>
      </c>
      <c r="U105" s="16">
        <v>124.2</v>
      </c>
      <c r="V105" s="41">
        <f t="shared" si="5"/>
        <v>244.3</v>
      </c>
      <c r="W105" s="16">
        <v>122.9</v>
      </c>
      <c r="X105" s="16">
        <v>115.1</v>
      </c>
      <c r="Y105" s="16">
        <v>121</v>
      </c>
      <c r="Z105" s="16">
        <v>118.1</v>
      </c>
      <c r="AA105" s="16">
        <v>109.3</v>
      </c>
      <c r="AB105" s="16">
        <v>117.9</v>
      </c>
      <c r="AC105" s="16">
        <v>126.6</v>
      </c>
      <c r="AD105" s="16">
        <v>113.3</v>
      </c>
      <c r="AE105" s="16">
        <v>116.6</v>
      </c>
      <c r="AF105" s="44">
        <f t="shared" si="6"/>
        <v>706.19999999999993</v>
      </c>
      <c r="AG105" s="32">
        <v>124.6</v>
      </c>
      <c r="AH105" t="str">
        <f t="shared" si="7"/>
        <v>November-2015</v>
      </c>
    </row>
    <row r="106" spans="1:34" hidden="1">
      <c r="A106" s="2" t="s">
        <v>104</v>
      </c>
      <c r="B106" s="15" t="s">
        <v>407</v>
      </c>
      <c r="C106" s="15" t="s">
        <v>264</v>
      </c>
      <c r="D106" s="15">
        <v>125.4</v>
      </c>
      <c r="E106" s="15">
        <v>130.30000000000001</v>
      </c>
      <c r="F106" s="15">
        <v>121.6</v>
      </c>
      <c r="G106" s="15">
        <v>129.19999999999999</v>
      </c>
      <c r="H106" s="15">
        <v>114.9</v>
      </c>
      <c r="I106" s="15">
        <v>128.19999999999999</v>
      </c>
      <c r="J106" s="15">
        <v>158.4</v>
      </c>
      <c r="K106" s="15">
        <v>171.2</v>
      </c>
      <c r="L106" s="15">
        <v>93.3</v>
      </c>
      <c r="M106" s="15">
        <v>131.19999999999999</v>
      </c>
      <c r="N106" s="15">
        <v>121.7</v>
      </c>
      <c r="O106" s="15">
        <v>134</v>
      </c>
      <c r="P106" s="15">
        <v>132.69999999999999</v>
      </c>
      <c r="Q106" s="37">
        <f t="shared" si="4"/>
        <v>1559.3999999999999</v>
      </c>
      <c r="R106" s="15">
        <v>133.6</v>
      </c>
      <c r="S106" s="15">
        <v>129.30000000000001</v>
      </c>
      <c r="T106" s="15">
        <v>124.5</v>
      </c>
      <c r="U106" s="15">
        <v>128.6</v>
      </c>
      <c r="V106" s="41">
        <f t="shared" si="5"/>
        <v>253.8</v>
      </c>
      <c r="W106" s="15">
        <v>122.9</v>
      </c>
      <c r="X106" s="15">
        <v>121.6</v>
      </c>
      <c r="Y106" s="15">
        <v>123.4</v>
      </c>
      <c r="Z106" s="15">
        <v>120.9</v>
      </c>
      <c r="AA106" s="15">
        <v>111.5</v>
      </c>
      <c r="AB106" s="15">
        <v>119.2</v>
      </c>
      <c r="AC106" s="15">
        <v>126.3</v>
      </c>
      <c r="AD106" s="15">
        <v>113.8</v>
      </c>
      <c r="AE106" s="15">
        <v>118.1</v>
      </c>
      <c r="AF106" s="44">
        <f t="shared" si="6"/>
        <v>715.09999999999991</v>
      </c>
      <c r="AG106" s="31">
        <v>126.6</v>
      </c>
      <c r="AH106" t="str">
        <f t="shared" si="7"/>
        <v>November-2015</v>
      </c>
    </row>
    <row r="107" spans="1:34" hidden="1">
      <c r="A107" s="1" t="s">
        <v>60</v>
      </c>
      <c r="B107" s="16" t="s">
        <v>407</v>
      </c>
      <c r="C107" s="16" t="s">
        <v>273</v>
      </c>
      <c r="D107" s="16">
        <v>126.3</v>
      </c>
      <c r="E107" s="16">
        <v>131.30000000000001</v>
      </c>
      <c r="F107" s="16">
        <v>123.3</v>
      </c>
      <c r="G107" s="16">
        <v>129.80000000000001</v>
      </c>
      <c r="H107" s="16">
        <v>118.3</v>
      </c>
      <c r="I107" s="16">
        <v>131.6</v>
      </c>
      <c r="J107" s="16">
        <v>145.5</v>
      </c>
      <c r="K107" s="16">
        <v>162.1</v>
      </c>
      <c r="L107" s="16">
        <v>95.4</v>
      </c>
      <c r="M107" s="16">
        <v>128.9</v>
      </c>
      <c r="N107" s="16">
        <v>123.3</v>
      </c>
      <c r="O107" s="16">
        <v>135.1</v>
      </c>
      <c r="P107" s="16">
        <v>131.4</v>
      </c>
      <c r="Q107" s="37">
        <f t="shared" si="4"/>
        <v>1550.9</v>
      </c>
      <c r="R107" s="16">
        <v>133.1</v>
      </c>
      <c r="S107" s="16">
        <v>132.5</v>
      </c>
      <c r="T107" s="16">
        <v>128.5</v>
      </c>
      <c r="U107" s="16">
        <v>131.9</v>
      </c>
      <c r="V107" s="41">
        <f t="shared" si="5"/>
        <v>261</v>
      </c>
      <c r="W107" s="15">
        <v>120.1</v>
      </c>
      <c r="X107" s="16">
        <v>125.7</v>
      </c>
      <c r="Y107" s="16">
        <v>126</v>
      </c>
      <c r="Z107" s="16">
        <v>123.1</v>
      </c>
      <c r="AA107" s="16">
        <v>114</v>
      </c>
      <c r="AB107" s="16">
        <v>121.6</v>
      </c>
      <c r="AC107" s="16">
        <v>125.6</v>
      </c>
      <c r="AD107" s="16">
        <v>114.1</v>
      </c>
      <c r="AE107" s="16">
        <v>119.8</v>
      </c>
      <c r="AF107" s="44">
        <f t="shared" si="6"/>
        <v>724.40000000000009</v>
      </c>
      <c r="AG107" s="32">
        <v>127.9</v>
      </c>
      <c r="AH107" t="str">
        <f t="shared" si="7"/>
        <v>December-2015</v>
      </c>
    </row>
    <row r="108" spans="1:34" hidden="1">
      <c r="A108" s="2" t="s">
        <v>85</v>
      </c>
      <c r="B108" s="15" t="s">
        <v>407</v>
      </c>
      <c r="C108" s="15" t="s">
        <v>273</v>
      </c>
      <c r="D108" s="15">
        <v>124.3</v>
      </c>
      <c r="E108" s="15">
        <v>131.69999999999999</v>
      </c>
      <c r="F108" s="15">
        <v>127.1</v>
      </c>
      <c r="G108" s="15">
        <v>128.6</v>
      </c>
      <c r="H108" s="15">
        <v>110</v>
      </c>
      <c r="I108" s="15">
        <v>120.8</v>
      </c>
      <c r="J108" s="15">
        <v>149</v>
      </c>
      <c r="K108" s="15">
        <v>190.1</v>
      </c>
      <c r="L108" s="15">
        <v>92.7</v>
      </c>
      <c r="M108" s="15">
        <v>138.6</v>
      </c>
      <c r="N108" s="15">
        <v>120.2</v>
      </c>
      <c r="O108" s="15">
        <v>134.19999999999999</v>
      </c>
      <c r="P108" s="15">
        <v>131.5</v>
      </c>
      <c r="Q108" s="37">
        <f t="shared" si="4"/>
        <v>1567.3</v>
      </c>
      <c r="R108" s="15">
        <v>138.19999999999999</v>
      </c>
      <c r="S108" s="15">
        <v>125.4</v>
      </c>
      <c r="T108" s="15">
        <v>119.5</v>
      </c>
      <c r="U108" s="15">
        <v>124.5</v>
      </c>
      <c r="V108" s="41">
        <f t="shared" si="5"/>
        <v>244.9</v>
      </c>
      <c r="W108" s="15">
        <v>122.4</v>
      </c>
      <c r="X108" s="15">
        <v>116</v>
      </c>
      <c r="Y108" s="15">
        <v>121</v>
      </c>
      <c r="Z108" s="15">
        <v>118.6</v>
      </c>
      <c r="AA108" s="15">
        <v>109.3</v>
      </c>
      <c r="AB108" s="15">
        <v>118.1</v>
      </c>
      <c r="AC108" s="15">
        <v>126.6</v>
      </c>
      <c r="AD108" s="15">
        <v>113.2</v>
      </c>
      <c r="AE108" s="15">
        <v>116.7</v>
      </c>
      <c r="AF108" s="44">
        <f t="shared" si="6"/>
        <v>706.80000000000007</v>
      </c>
      <c r="AG108" s="31">
        <v>124</v>
      </c>
      <c r="AH108" t="str">
        <f t="shared" si="7"/>
        <v>December-2015</v>
      </c>
    </row>
    <row r="109" spans="1:34" hidden="1">
      <c r="A109" s="1" t="s">
        <v>104</v>
      </c>
      <c r="B109" s="16" t="s">
        <v>407</v>
      </c>
      <c r="C109" s="16" t="s">
        <v>273</v>
      </c>
      <c r="D109" s="16">
        <v>125.7</v>
      </c>
      <c r="E109" s="16">
        <v>131.4</v>
      </c>
      <c r="F109" s="16">
        <v>124.8</v>
      </c>
      <c r="G109" s="16">
        <v>129.4</v>
      </c>
      <c r="H109" s="16">
        <v>115.3</v>
      </c>
      <c r="I109" s="16">
        <v>126.6</v>
      </c>
      <c r="J109" s="16">
        <v>146.69999999999999</v>
      </c>
      <c r="K109" s="16">
        <v>171.5</v>
      </c>
      <c r="L109" s="16">
        <v>94.5</v>
      </c>
      <c r="M109" s="16">
        <v>132.1</v>
      </c>
      <c r="N109" s="16">
        <v>122</v>
      </c>
      <c r="O109" s="16">
        <v>134.69999999999999</v>
      </c>
      <c r="P109" s="16">
        <v>131.4</v>
      </c>
      <c r="Q109" s="37">
        <f t="shared" si="4"/>
        <v>1554.7</v>
      </c>
      <c r="R109" s="16">
        <v>134.5</v>
      </c>
      <c r="S109" s="16">
        <v>129.69999999999999</v>
      </c>
      <c r="T109" s="16">
        <v>124.8</v>
      </c>
      <c r="U109" s="16">
        <v>129</v>
      </c>
      <c r="V109" s="41">
        <f t="shared" si="5"/>
        <v>254.5</v>
      </c>
      <c r="W109" s="16">
        <v>122.4</v>
      </c>
      <c r="X109" s="16">
        <v>122</v>
      </c>
      <c r="Y109" s="16">
        <v>123.6</v>
      </c>
      <c r="Z109" s="16">
        <v>121.4</v>
      </c>
      <c r="AA109" s="16">
        <v>111.5</v>
      </c>
      <c r="AB109" s="16">
        <v>119.6</v>
      </c>
      <c r="AC109" s="16">
        <v>126.2</v>
      </c>
      <c r="AD109" s="16">
        <v>113.7</v>
      </c>
      <c r="AE109" s="16">
        <v>118.3</v>
      </c>
      <c r="AF109" s="44">
        <f t="shared" si="6"/>
        <v>716.00000000000011</v>
      </c>
      <c r="AG109" s="32">
        <v>126.1</v>
      </c>
      <c r="AH109" t="str">
        <f t="shared" si="7"/>
        <v>December-2015</v>
      </c>
    </row>
    <row r="110" spans="1:34" hidden="1">
      <c r="A110" s="2" t="s">
        <v>60</v>
      </c>
      <c r="B110" s="15" t="s">
        <v>534</v>
      </c>
      <c r="C110" s="15" t="s">
        <v>62</v>
      </c>
      <c r="D110" s="15">
        <v>126.8</v>
      </c>
      <c r="E110" s="15">
        <v>133.19999999999999</v>
      </c>
      <c r="F110" s="15">
        <v>126.5</v>
      </c>
      <c r="G110" s="15">
        <v>130.30000000000001</v>
      </c>
      <c r="H110" s="15">
        <v>118.9</v>
      </c>
      <c r="I110" s="15">
        <v>131.6</v>
      </c>
      <c r="J110" s="15">
        <v>140.1</v>
      </c>
      <c r="K110" s="15">
        <v>163.80000000000001</v>
      </c>
      <c r="L110" s="15">
        <v>97.7</v>
      </c>
      <c r="M110" s="15">
        <v>129.6</v>
      </c>
      <c r="N110" s="15">
        <v>124.3</v>
      </c>
      <c r="O110" s="15">
        <v>135.9</v>
      </c>
      <c r="P110" s="15">
        <v>131.4</v>
      </c>
      <c r="Q110" s="37">
        <f t="shared" si="4"/>
        <v>1558.7</v>
      </c>
      <c r="R110" s="15">
        <v>133.6</v>
      </c>
      <c r="S110" s="15">
        <v>133.19999999999999</v>
      </c>
      <c r="T110" s="15">
        <v>128.9</v>
      </c>
      <c r="U110" s="15">
        <v>132.6</v>
      </c>
      <c r="V110" s="41">
        <f t="shared" si="5"/>
        <v>262.10000000000002</v>
      </c>
      <c r="W110" s="15">
        <v>126.5</v>
      </c>
      <c r="X110" s="15">
        <v>126.2</v>
      </c>
      <c r="Y110" s="15">
        <v>126.6</v>
      </c>
      <c r="Z110" s="15">
        <v>123.7</v>
      </c>
      <c r="AA110" s="15">
        <v>113.6</v>
      </c>
      <c r="AB110" s="15">
        <v>121.4</v>
      </c>
      <c r="AC110" s="15">
        <v>126.2</v>
      </c>
      <c r="AD110" s="15">
        <v>114.9</v>
      </c>
      <c r="AE110" s="15">
        <v>120.1</v>
      </c>
      <c r="AF110" s="44">
        <f t="shared" si="6"/>
        <v>726.4</v>
      </c>
      <c r="AG110" s="31">
        <v>128.1</v>
      </c>
      <c r="AH110" t="str">
        <f t="shared" si="7"/>
        <v>January-2016</v>
      </c>
    </row>
    <row r="111" spans="1:34" hidden="1">
      <c r="A111" s="1" t="s">
        <v>85</v>
      </c>
      <c r="B111" s="16" t="s">
        <v>534</v>
      </c>
      <c r="C111" s="16" t="s">
        <v>62</v>
      </c>
      <c r="D111" s="16">
        <v>124.7</v>
      </c>
      <c r="E111" s="16">
        <v>135.9</v>
      </c>
      <c r="F111" s="16">
        <v>132</v>
      </c>
      <c r="G111" s="16">
        <v>129.19999999999999</v>
      </c>
      <c r="H111" s="16">
        <v>109.7</v>
      </c>
      <c r="I111" s="16">
        <v>119</v>
      </c>
      <c r="J111" s="16">
        <v>144.1</v>
      </c>
      <c r="K111" s="16">
        <v>184.2</v>
      </c>
      <c r="L111" s="16">
        <v>96.7</v>
      </c>
      <c r="M111" s="16">
        <v>139.5</v>
      </c>
      <c r="N111" s="16">
        <v>120.5</v>
      </c>
      <c r="O111" s="16">
        <v>134.69999999999999</v>
      </c>
      <c r="P111" s="16">
        <v>131.19999999999999</v>
      </c>
      <c r="Q111" s="37">
        <f t="shared" si="4"/>
        <v>1570.2</v>
      </c>
      <c r="R111" s="16">
        <v>139.5</v>
      </c>
      <c r="S111" s="16">
        <v>125.8</v>
      </c>
      <c r="T111" s="16">
        <v>119.8</v>
      </c>
      <c r="U111" s="16">
        <v>124.9</v>
      </c>
      <c r="V111" s="41">
        <f t="shared" si="5"/>
        <v>245.6</v>
      </c>
      <c r="W111" s="16">
        <v>123.4</v>
      </c>
      <c r="X111" s="16">
        <v>116.9</v>
      </c>
      <c r="Y111" s="16">
        <v>121.6</v>
      </c>
      <c r="Z111" s="16">
        <v>119.1</v>
      </c>
      <c r="AA111" s="16">
        <v>108.9</v>
      </c>
      <c r="AB111" s="16">
        <v>118.5</v>
      </c>
      <c r="AC111" s="16">
        <v>126.4</v>
      </c>
      <c r="AD111" s="16">
        <v>114</v>
      </c>
      <c r="AE111" s="16">
        <v>116.8</v>
      </c>
      <c r="AF111" s="44">
        <f t="shared" si="6"/>
        <v>708.5</v>
      </c>
      <c r="AG111" s="32">
        <v>124.2</v>
      </c>
      <c r="AH111" t="str">
        <f t="shared" si="7"/>
        <v>January-2016</v>
      </c>
    </row>
    <row r="112" spans="1:34" hidden="1">
      <c r="A112" s="2" t="s">
        <v>104</v>
      </c>
      <c r="B112" s="15" t="s">
        <v>534</v>
      </c>
      <c r="C112" s="15" t="s">
        <v>62</v>
      </c>
      <c r="D112" s="15">
        <v>126.1</v>
      </c>
      <c r="E112" s="15">
        <v>134.1</v>
      </c>
      <c r="F112" s="15">
        <v>128.6</v>
      </c>
      <c r="G112" s="15">
        <v>129.9</v>
      </c>
      <c r="H112" s="15">
        <v>115.5</v>
      </c>
      <c r="I112" s="15">
        <v>125.7</v>
      </c>
      <c r="J112" s="15">
        <v>141.5</v>
      </c>
      <c r="K112" s="15">
        <v>170.7</v>
      </c>
      <c r="L112" s="15">
        <v>97.4</v>
      </c>
      <c r="M112" s="15">
        <v>132.9</v>
      </c>
      <c r="N112" s="15">
        <v>122.7</v>
      </c>
      <c r="O112" s="15">
        <v>135.30000000000001</v>
      </c>
      <c r="P112" s="15">
        <v>131.30000000000001</v>
      </c>
      <c r="Q112" s="37">
        <f t="shared" si="4"/>
        <v>1560.4</v>
      </c>
      <c r="R112" s="15">
        <v>135.19999999999999</v>
      </c>
      <c r="S112" s="15">
        <v>130.30000000000001</v>
      </c>
      <c r="T112" s="15">
        <v>125.1</v>
      </c>
      <c r="U112" s="15">
        <v>129.5</v>
      </c>
      <c r="V112" s="41">
        <f t="shared" si="5"/>
        <v>255.4</v>
      </c>
      <c r="W112" s="15">
        <v>123.4</v>
      </c>
      <c r="X112" s="15">
        <v>122.7</v>
      </c>
      <c r="Y112" s="15">
        <v>124.2</v>
      </c>
      <c r="Z112" s="15">
        <v>122</v>
      </c>
      <c r="AA112" s="15">
        <v>111.1</v>
      </c>
      <c r="AB112" s="15">
        <v>119.8</v>
      </c>
      <c r="AC112" s="15">
        <v>126.3</v>
      </c>
      <c r="AD112" s="15">
        <v>114.5</v>
      </c>
      <c r="AE112" s="15">
        <v>118.5</v>
      </c>
      <c r="AF112" s="44">
        <f t="shared" si="6"/>
        <v>717.9</v>
      </c>
      <c r="AG112" s="31">
        <v>126.3</v>
      </c>
      <c r="AH112" t="str">
        <f t="shared" si="7"/>
        <v>January-2016</v>
      </c>
    </row>
    <row r="113" spans="1:34" hidden="1">
      <c r="A113" s="1" t="s">
        <v>60</v>
      </c>
      <c r="B113" s="16" t="s">
        <v>534</v>
      </c>
      <c r="C113" s="16" t="s">
        <v>116</v>
      </c>
      <c r="D113" s="16">
        <v>127.1</v>
      </c>
      <c r="E113" s="16">
        <v>133.69999999999999</v>
      </c>
      <c r="F113" s="16">
        <v>127.7</v>
      </c>
      <c r="G113" s="16">
        <v>130.69999999999999</v>
      </c>
      <c r="H113" s="16">
        <v>118.5</v>
      </c>
      <c r="I113" s="16">
        <v>130.4</v>
      </c>
      <c r="J113" s="16">
        <v>130.9</v>
      </c>
      <c r="K113" s="16">
        <v>162.80000000000001</v>
      </c>
      <c r="L113" s="16">
        <v>98.7</v>
      </c>
      <c r="M113" s="16">
        <v>130.6</v>
      </c>
      <c r="N113" s="16">
        <v>124.8</v>
      </c>
      <c r="O113" s="16">
        <v>136.4</v>
      </c>
      <c r="P113" s="16">
        <v>130.30000000000001</v>
      </c>
      <c r="Q113" s="37">
        <f t="shared" si="4"/>
        <v>1552.3</v>
      </c>
      <c r="R113" s="16">
        <v>134.4</v>
      </c>
      <c r="S113" s="16">
        <v>133.9</v>
      </c>
      <c r="T113" s="16">
        <v>129.80000000000001</v>
      </c>
      <c r="U113" s="16">
        <v>133.4</v>
      </c>
      <c r="V113" s="41">
        <f t="shared" si="5"/>
        <v>263.70000000000005</v>
      </c>
      <c r="W113" s="15">
        <v>126.5</v>
      </c>
      <c r="X113" s="16">
        <v>127.5</v>
      </c>
      <c r="Y113" s="16">
        <v>127.1</v>
      </c>
      <c r="Z113" s="16">
        <v>124.3</v>
      </c>
      <c r="AA113" s="16">
        <v>113.9</v>
      </c>
      <c r="AB113" s="16">
        <v>122.3</v>
      </c>
      <c r="AC113" s="16">
        <v>127.1</v>
      </c>
      <c r="AD113" s="16">
        <v>116.8</v>
      </c>
      <c r="AE113" s="16">
        <v>120.9</v>
      </c>
      <c r="AF113" s="44">
        <f t="shared" si="6"/>
        <v>731.49999999999989</v>
      </c>
      <c r="AG113" s="32">
        <v>127.9</v>
      </c>
      <c r="AH113" t="str">
        <f t="shared" si="7"/>
        <v>February-2016</v>
      </c>
    </row>
    <row r="114" spans="1:34" hidden="1">
      <c r="A114" s="2" t="s">
        <v>85</v>
      </c>
      <c r="B114" s="15" t="s">
        <v>534</v>
      </c>
      <c r="C114" s="15" t="s">
        <v>116</v>
      </c>
      <c r="D114" s="15">
        <v>124.8</v>
      </c>
      <c r="E114" s="15">
        <v>135.1</v>
      </c>
      <c r="F114" s="15">
        <v>130.30000000000001</v>
      </c>
      <c r="G114" s="15">
        <v>129.6</v>
      </c>
      <c r="H114" s="15">
        <v>108.4</v>
      </c>
      <c r="I114" s="15">
        <v>118.6</v>
      </c>
      <c r="J114" s="15">
        <v>129.19999999999999</v>
      </c>
      <c r="K114" s="15">
        <v>176.4</v>
      </c>
      <c r="L114" s="15">
        <v>99.1</v>
      </c>
      <c r="M114" s="15">
        <v>139.69999999999999</v>
      </c>
      <c r="N114" s="15">
        <v>120.6</v>
      </c>
      <c r="O114" s="15">
        <v>135.19999999999999</v>
      </c>
      <c r="P114" s="15">
        <v>129.1</v>
      </c>
      <c r="Q114" s="37">
        <f t="shared" si="4"/>
        <v>1547</v>
      </c>
      <c r="R114" s="15">
        <v>140</v>
      </c>
      <c r="S114" s="15">
        <v>126.2</v>
      </c>
      <c r="T114" s="15">
        <v>120.1</v>
      </c>
      <c r="U114" s="15">
        <v>125.3</v>
      </c>
      <c r="V114" s="41">
        <f t="shared" si="5"/>
        <v>246.3</v>
      </c>
      <c r="W114" s="15">
        <v>124.4</v>
      </c>
      <c r="X114" s="15">
        <v>116</v>
      </c>
      <c r="Y114" s="15">
        <v>121.8</v>
      </c>
      <c r="Z114" s="15">
        <v>119.5</v>
      </c>
      <c r="AA114" s="15">
        <v>109.1</v>
      </c>
      <c r="AB114" s="15">
        <v>118.8</v>
      </c>
      <c r="AC114" s="15">
        <v>126.3</v>
      </c>
      <c r="AD114" s="15">
        <v>116.2</v>
      </c>
      <c r="AE114" s="15">
        <v>117.2</v>
      </c>
      <c r="AF114" s="44">
        <f t="shared" si="6"/>
        <v>711.7</v>
      </c>
      <c r="AG114" s="31">
        <v>123.8</v>
      </c>
      <c r="AH114" t="str">
        <f t="shared" si="7"/>
        <v>February-2016</v>
      </c>
    </row>
    <row r="115" spans="1:34" hidden="1">
      <c r="A115" s="1" t="s">
        <v>104</v>
      </c>
      <c r="B115" s="16" t="s">
        <v>534</v>
      </c>
      <c r="C115" s="16" t="s">
        <v>116</v>
      </c>
      <c r="D115" s="16">
        <v>126.4</v>
      </c>
      <c r="E115" s="16">
        <v>134.19999999999999</v>
      </c>
      <c r="F115" s="16">
        <v>128.69999999999999</v>
      </c>
      <c r="G115" s="16">
        <v>130.30000000000001</v>
      </c>
      <c r="H115" s="16">
        <v>114.8</v>
      </c>
      <c r="I115" s="16">
        <v>124.9</v>
      </c>
      <c r="J115" s="16">
        <v>130.30000000000001</v>
      </c>
      <c r="K115" s="16">
        <v>167.4</v>
      </c>
      <c r="L115" s="16">
        <v>98.8</v>
      </c>
      <c r="M115" s="16">
        <v>133.6</v>
      </c>
      <c r="N115" s="16">
        <v>123</v>
      </c>
      <c r="O115" s="16">
        <v>135.80000000000001</v>
      </c>
      <c r="P115" s="16">
        <v>129.9</v>
      </c>
      <c r="Q115" s="37">
        <f t="shared" si="4"/>
        <v>1548.1999999999998</v>
      </c>
      <c r="R115" s="16">
        <v>135.9</v>
      </c>
      <c r="S115" s="16">
        <v>130.9</v>
      </c>
      <c r="T115" s="16">
        <v>125.8</v>
      </c>
      <c r="U115" s="16">
        <v>130.19999999999999</v>
      </c>
      <c r="V115" s="41">
        <f t="shared" si="5"/>
        <v>256.7</v>
      </c>
      <c r="W115" s="16">
        <v>124.4</v>
      </c>
      <c r="X115" s="16">
        <v>123.1</v>
      </c>
      <c r="Y115" s="16">
        <v>124.6</v>
      </c>
      <c r="Z115" s="16">
        <v>122.5</v>
      </c>
      <c r="AA115" s="16">
        <v>111.4</v>
      </c>
      <c r="AB115" s="16">
        <v>120.3</v>
      </c>
      <c r="AC115" s="16">
        <v>126.6</v>
      </c>
      <c r="AD115" s="16">
        <v>116.6</v>
      </c>
      <c r="AE115" s="16">
        <v>119.1</v>
      </c>
      <c r="AF115" s="44">
        <f t="shared" si="6"/>
        <v>722</v>
      </c>
      <c r="AG115" s="32">
        <v>126</v>
      </c>
      <c r="AH115" t="str">
        <f t="shared" si="7"/>
        <v>February-2016</v>
      </c>
    </row>
    <row r="116" spans="1:34" hidden="1">
      <c r="A116" s="2" t="s">
        <v>60</v>
      </c>
      <c r="B116" s="15" t="s">
        <v>534</v>
      </c>
      <c r="C116" s="15" t="s">
        <v>138</v>
      </c>
      <c r="D116" s="15">
        <v>127.3</v>
      </c>
      <c r="E116" s="15">
        <v>134.4</v>
      </c>
      <c r="F116" s="15">
        <v>125.1</v>
      </c>
      <c r="G116" s="15">
        <v>130.5</v>
      </c>
      <c r="H116" s="15">
        <v>118.3</v>
      </c>
      <c r="I116" s="15">
        <v>131.69999999999999</v>
      </c>
      <c r="J116" s="15">
        <v>130.69999999999999</v>
      </c>
      <c r="K116" s="15">
        <v>161.19999999999999</v>
      </c>
      <c r="L116" s="15">
        <v>100.4</v>
      </c>
      <c r="M116" s="15">
        <v>130.80000000000001</v>
      </c>
      <c r="N116" s="15">
        <v>124.9</v>
      </c>
      <c r="O116" s="15">
        <v>137</v>
      </c>
      <c r="P116" s="15">
        <v>130.4</v>
      </c>
      <c r="Q116" s="37">
        <f t="shared" si="4"/>
        <v>1552.3000000000002</v>
      </c>
      <c r="R116" s="15">
        <v>135</v>
      </c>
      <c r="S116" s="15">
        <v>134.4</v>
      </c>
      <c r="T116" s="15">
        <v>130.19999999999999</v>
      </c>
      <c r="U116" s="15">
        <v>133.80000000000001</v>
      </c>
      <c r="V116" s="41">
        <f t="shared" si="5"/>
        <v>264.60000000000002</v>
      </c>
      <c r="W116" s="15">
        <v>126.5</v>
      </c>
      <c r="X116" s="15">
        <v>127</v>
      </c>
      <c r="Y116" s="15">
        <v>127.7</v>
      </c>
      <c r="Z116" s="15">
        <v>124.8</v>
      </c>
      <c r="AA116" s="15">
        <v>113.6</v>
      </c>
      <c r="AB116" s="15">
        <v>122.5</v>
      </c>
      <c r="AC116" s="15">
        <v>127.5</v>
      </c>
      <c r="AD116" s="15">
        <v>117.4</v>
      </c>
      <c r="AE116" s="15">
        <v>121.1</v>
      </c>
      <c r="AF116" s="44">
        <f t="shared" si="6"/>
        <v>733.5</v>
      </c>
      <c r="AG116" s="31">
        <v>128</v>
      </c>
      <c r="AH116" t="str">
        <f t="shared" si="7"/>
        <v>March-2016</v>
      </c>
    </row>
    <row r="117" spans="1:34" hidden="1">
      <c r="A117" s="1" t="s">
        <v>85</v>
      </c>
      <c r="B117" s="16" t="s">
        <v>534</v>
      </c>
      <c r="C117" s="16" t="s">
        <v>138</v>
      </c>
      <c r="D117" s="16">
        <v>124.8</v>
      </c>
      <c r="E117" s="16">
        <v>136.30000000000001</v>
      </c>
      <c r="F117" s="16">
        <v>123.7</v>
      </c>
      <c r="G117" s="16">
        <v>129.69999999999999</v>
      </c>
      <c r="H117" s="16">
        <v>107.9</v>
      </c>
      <c r="I117" s="16">
        <v>119.9</v>
      </c>
      <c r="J117" s="16">
        <v>128.1</v>
      </c>
      <c r="K117" s="16">
        <v>170.3</v>
      </c>
      <c r="L117" s="16">
        <v>101.8</v>
      </c>
      <c r="M117" s="16">
        <v>140.1</v>
      </c>
      <c r="N117" s="16">
        <v>120.7</v>
      </c>
      <c r="O117" s="16">
        <v>135.4</v>
      </c>
      <c r="P117" s="16">
        <v>128.9</v>
      </c>
      <c r="Q117" s="37">
        <f t="shared" si="4"/>
        <v>1538.7</v>
      </c>
      <c r="R117" s="16">
        <v>140.6</v>
      </c>
      <c r="S117" s="16">
        <v>126.4</v>
      </c>
      <c r="T117" s="16">
        <v>120.3</v>
      </c>
      <c r="U117" s="16">
        <v>125.5</v>
      </c>
      <c r="V117" s="41">
        <f t="shared" si="5"/>
        <v>246.7</v>
      </c>
      <c r="W117" s="16">
        <v>124.9</v>
      </c>
      <c r="X117" s="16">
        <v>114.8</v>
      </c>
      <c r="Y117" s="16">
        <v>122.3</v>
      </c>
      <c r="Z117" s="16">
        <v>119.7</v>
      </c>
      <c r="AA117" s="16">
        <v>108.5</v>
      </c>
      <c r="AB117" s="16">
        <v>119.1</v>
      </c>
      <c r="AC117" s="16">
        <v>126.4</v>
      </c>
      <c r="AD117" s="16">
        <v>117.1</v>
      </c>
      <c r="AE117" s="16">
        <v>117.3</v>
      </c>
      <c r="AF117" s="44">
        <f t="shared" si="6"/>
        <v>713.1</v>
      </c>
      <c r="AG117" s="32">
        <v>123.8</v>
      </c>
      <c r="AH117" t="str">
        <f t="shared" si="7"/>
        <v>March-2016</v>
      </c>
    </row>
    <row r="118" spans="1:34" hidden="1">
      <c r="A118" s="2" t="s">
        <v>104</v>
      </c>
      <c r="B118" s="15" t="s">
        <v>534</v>
      </c>
      <c r="C118" s="15" t="s">
        <v>138</v>
      </c>
      <c r="D118" s="15">
        <v>126.5</v>
      </c>
      <c r="E118" s="15">
        <v>135.1</v>
      </c>
      <c r="F118" s="15">
        <v>124.6</v>
      </c>
      <c r="G118" s="15">
        <v>130.19999999999999</v>
      </c>
      <c r="H118" s="15">
        <v>114.5</v>
      </c>
      <c r="I118" s="15">
        <v>126.2</v>
      </c>
      <c r="J118" s="15">
        <v>129.80000000000001</v>
      </c>
      <c r="K118" s="15">
        <v>164.3</v>
      </c>
      <c r="L118" s="15">
        <v>100.9</v>
      </c>
      <c r="M118" s="15">
        <v>133.9</v>
      </c>
      <c r="N118" s="15">
        <v>123.1</v>
      </c>
      <c r="O118" s="15">
        <v>136.30000000000001</v>
      </c>
      <c r="P118" s="15">
        <v>129.80000000000001</v>
      </c>
      <c r="Q118" s="37">
        <f t="shared" si="4"/>
        <v>1545.4</v>
      </c>
      <c r="R118" s="15">
        <v>136.5</v>
      </c>
      <c r="S118" s="15">
        <v>131.30000000000001</v>
      </c>
      <c r="T118" s="15">
        <v>126.1</v>
      </c>
      <c r="U118" s="15">
        <v>130.5</v>
      </c>
      <c r="V118" s="41">
        <f t="shared" si="5"/>
        <v>257.39999999999998</v>
      </c>
      <c r="W118" s="15">
        <v>124.9</v>
      </c>
      <c r="X118" s="15">
        <v>122.4</v>
      </c>
      <c r="Y118" s="15">
        <v>125.1</v>
      </c>
      <c r="Z118" s="15">
        <v>122.9</v>
      </c>
      <c r="AA118" s="15">
        <v>110.9</v>
      </c>
      <c r="AB118" s="15">
        <v>120.6</v>
      </c>
      <c r="AC118" s="15">
        <v>126.9</v>
      </c>
      <c r="AD118" s="15">
        <v>117.3</v>
      </c>
      <c r="AE118" s="15">
        <v>119.3</v>
      </c>
      <c r="AF118" s="44">
        <f t="shared" si="6"/>
        <v>723.69999999999993</v>
      </c>
      <c r="AG118" s="31">
        <v>126</v>
      </c>
      <c r="AH118" t="str">
        <f t="shared" si="7"/>
        <v>March-2016</v>
      </c>
    </row>
    <row r="119" spans="1:34" hidden="1">
      <c r="A119" s="1" t="s">
        <v>60</v>
      </c>
      <c r="B119" s="16" t="s">
        <v>534</v>
      </c>
      <c r="C119" s="16" t="s">
        <v>154</v>
      </c>
      <c r="D119" s="16">
        <v>127.4</v>
      </c>
      <c r="E119" s="16">
        <v>135.4</v>
      </c>
      <c r="F119" s="16">
        <v>123.4</v>
      </c>
      <c r="G119" s="16">
        <v>131.30000000000001</v>
      </c>
      <c r="H119" s="16">
        <v>118.2</v>
      </c>
      <c r="I119" s="16">
        <v>138.1</v>
      </c>
      <c r="J119" s="16">
        <v>134.1</v>
      </c>
      <c r="K119" s="16">
        <v>162.69999999999999</v>
      </c>
      <c r="L119" s="16">
        <v>105</v>
      </c>
      <c r="M119" s="16">
        <v>131.4</v>
      </c>
      <c r="N119" s="16">
        <v>125.4</v>
      </c>
      <c r="O119" s="16">
        <v>137.4</v>
      </c>
      <c r="P119" s="16">
        <v>131.80000000000001</v>
      </c>
      <c r="Q119" s="37">
        <f t="shared" si="4"/>
        <v>1569.8000000000004</v>
      </c>
      <c r="R119" s="16">
        <v>135.5</v>
      </c>
      <c r="S119" s="16">
        <v>135</v>
      </c>
      <c r="T119" s="16">
        <v>130.6</v>
      </c>
      <c r="U119" s="16">
        <v>134.4</v>
      </c>
      <c r="V119" s="41">
        <f t="shared" si="5"/>
        <v>265.60000000000002</v>
      </c>
      <c r="W119" s="15">
        <v>126.5</v>
      </c>
      <c r="X119" s="16">
        <v>127</v>
      </c>
      <c r="Y119" s="16">
        <v>128</v>
      </c>
      <c r="Z119" s="16">
        <v>125.2</v>
      </c>
      <c r="AA119" s="16">
        <v>114.4</v>
      </c>
      <c r="AB119" s="16">
        <v>123.2</v>
      </c>
      <c r="AC119" s="16">
        <v>127.9</v>
      </c>
      <c r="AD119" s="16">
        <v>118.4</v>
      </c>
      <c r="AE119" s="16">
        <v>121.7</v>
      </c>
      <c r="AF119" s="44">
        <f t="shared" si="6"/>
        <v>737.1</v>
      </c>
      <c r="AG119" s="32">
        <v>129</v>
      </c>
      <c r="AH119" t="str">
        <f t="shared" si="7"/>
        <v>April-2016</v>
      </c>
    </row>
    <row r="120" spans="1:34" hidden="1">
      <c r="A120" s="2" t="s">
        <v>85</v>
      </c>
      <c r="B120" s="15" t="s">
        <v>534</v>
      </c>
      <c r="C120" s="15" t="s">
        <v>154</v>
      </c>
      <c r="D120" s="15">
        <v>124.9</v>
      </c>
      <c r="E120" s="15">
        <v>139.30000000000001</v>
      </c>
      <c r="F120" s="15">
        <v>119.9</v>
      </c>
      <c r="G120" s="15">
        <v>130.19999999999999</v>
      </c>
      <c r="H120" s="15">
        <v>108.9</v>
      </c>
      <c r="I120" s="15">
        <v>131.1</v>
      </c>
      <c r="J120" s="15">
        <v>136.80000000000001</v>
      </c>
      <c r="K120" s="15">
        <v>176.9</v>
      </c>
      <c r="L120" s="15">
        <v>109.1</v>
      </c>
      <c r="M120" s="15">
        <v>140.4</v>
      </c>
      <c r="N120" s="15">
        <v>121.1</v>
      </c>
      <c r="O120" s="15">
        <v>135.9</v>
      </c>
      <c r="P120" s="15">
        <v>131.80000000000001</v>
      </c>
      <c r="Q120" s="37">
        <f t="shared" si="4"/>
        <v>1574.5</v>
      </c>
      <c r="R120" s="15">
        <v>141.5</v>
      </c>
      <c r="S120" s="15">
        <v>126.8</v>
      </c>
      <c r="T120" s="15">
        <v>120.5</v>
      </c>
      <c r="U120" s="15">
        <v>125.8</v>
      </c>
      <c r="V120" s="41">
        <f t="shared" si="5"/>
        <v>247.3</v>
      </c>
      <c r="W120" s="15">
        <v>125.6</v>
      </c>
      <c r="X120" s="15">
        <v>114.6</v>
      </c>
      <c r="Y120" s="15">
        <v>122.8</v>
      </c>
      <c r="Z120" s="15">
        <v>120</v>
      </c>
      <c r="AA120" s="15">
        <v>110</v>
      </c>
      <c r="AB120" s="15">
        <v>119.5</v>
      </c>
      <c r="AC120" s="15">
        <v>127.6</v>
      </c>
      <c r="AD120" s="15">
        <v>117.6</v>
      </c>
      <c r="AE120" s="15">
        <v>118.2</v>
      </c>
      <c r="AF120" s="44">
        <f t="shared" si="6"/>
        <v>717.5</v>
      </c>
      <c r="AG120" s="31">
        <v>125.3</v>
      </c>
      <c r="AH120" t="str">
        <f t="shared" si="7"/>
        <v>April-2016</v>
      </c>
    </row>
    <row r="121" spans="1:34" hidden="1">
      <c r="A121" s="1" t="s">
        <v>104</v>
      </c>
      <c r="B121" s="16" t="s">
        <v>534</v>
      </c>
      <c r="C121" s="16" t="s">
        <v>154</v>
      </c>
      <c r="D121" s="16">
        <v>126.6</v>
      </c>
      <c r="E121" s="16">
        <v>136.80000000000001</v>
      </c>
      <c r="F121" s="16">
        <v>122</v>
      </c>
      <c r="G121" s="16">
        <v>130.9</v>
      </c>
      <c r="H121" s="16">
        <v>114.8</v>
      </c>
      <c r="I121" s="16">
        <v>134.80000000000001</v>
      </c>
      <c r="J121" s="16">
        <v>135</v>
      </c>
      <c r="K121" s="16">
        <v>167.5</v>
      </c>
      <c r="L121" s="16">
        <v>106.4</v>
      </c>
      <c r="M121" s="16">
        <v>134.4</v>
      </c>
      <c r="N121" s="16">
        <v>123.6</v>
      </c>
      <c r="O121" s="16">
        <v>136.69999999999999</v>
      </c>
      <c r="P121" s="16">
        <v>131.80000000000001</v>
      </c>
      <c r="Q121" s="37">
        <f t="shared" si="4"/>
        <v>1569.5</v>
      </c>
      <c r="R121" s="16">
        <v>137.1</v>
      </c>
      <c r="S121" s="16">
        <v>131.80000000000001</v>
      </c>
      <c r="T121" s="16">
        <v>126.4</v>
      </c>
      <c r="U121" s="16">
        <v>131</v>
      </c>
      <c r="V121" s="41">
        <f t="shared" si="5"/>
        <v>258.20000000000005</v>
      </c>
      <c r="W121" s="16">
        <v>125.6</v>
      </c>
      <c r="X121" s="16">
        <v>122.3</v>
      </c>
      <c r="Y121" s="16">
        <v>125.5</v>
      </c>
      <c r="Z121" s="16">
        <v>123.2</v>
      </c>
      <c r="AA121" s="16">
        <v>112.1</v>
      </c>
      <c r="AB121" s="16">
        <v>121.1</v>
      </c>
      <c r="AC121" s="16">
        <v>127.7</v>
      </c>
      <c r="AD121" s="16">
        <v>118.1</v>
      </c>
      <c r="AE121" s="16">
        <v>120</v>
      </c>
      <c r="AF121" s="44">
        <f t="shared" si="6"/>
        <v>727.7</v>
      </c>
      <c r="AG121" s="32">
        <v>127.3</v>
      </c>
      <c r="AH121" t="str">
        <f t="shared" si="7"/>
        <v>April-2016</v>
      </c>
    </row>
    <row r="122" spans="1:34" hidden="1">
      <c r="A122" s="2" t="s">
        <v>60</v>
      </c>
      <c r="B122" s="15" t="s">
        <v>534</v>
      </c>
      <c r="C122" s="15" t="s">
        <v>167</v>
      </c>
      <c r="D122" s="15">
        <v>127.6</v>
      </c>
      <c r="E122" s="15">
        <v>137.5</v>
      </c>
      <c r="F122" s="15">
        <v>124.4</v>
      </c>
      <c r="G122" s="15">
        <v>132.4</v>
      </c>
      <c r="H122" s="15">
        <v>118.2</v>
      </c>
      <c r="I122" s="15">
        <v>138.1</v>
      </c>
      <c r="J122" s="15">
        <v>141.80000000000001</v>
      </c>
      <c r="K122" s="15">
        <v>166</v>
      </c>
      <c r="L122" s="15">
        <v>107.5</v>
      </c>
      <c r="M122" s="15">
        <v>132.19999999999999</v>
      </c>
      <c r="N122" s="15">
        <v>126.1</v>
      </c>
      <c r="O122" s="15">
        <v>138.30000000000001</v>
      </c>
      <c r="P122" s="15">
        <v>133.6</v>
      </c>
      <c r="Q122" s="37">
        <f t="shared" si="4"/>
        <v>1590.1</v>
      </c>
      <c r="R122" s="15">
        <v>136</v>
      </c>
      <c r="S122" s="15">
        <v>135.4</v>
      </c>
      <c r="T122" s="15">
        <v>131.1</v>
      </c>
      <c r="U122" s="15">
        <v>134.80000000000001</v>
      </c>
      <c r="V122" s="41">
        <f t="shared" si="5"/>
        <v>266.5</v>
      </c>
      <c r="W122" s="15">
        <v>126.5</v>
      </c>
      <c r="X122" s="15">
        <v>127.4</v>
      </c>
      <c r="Y122" s="15">
        <v>128.5</v>
      </c>
      <c r="Z122" s="15">
        <v>125.8</v>
      </c>
      <c r="AA122" s="15">
        <v>115.1</v>
      </c>
      <c r="AB122" s="15">
        <v>123.6</v>
      </c>
      <c r="AC122" s="15">
        <v>129.1</v>
      </c>
      <c r="AD122" s="15">
        <v>119.7</v>
      </c>
      <c r="AE122" s="15">
        <v>122.5</v>
      </c>
      <c r="AF122" s="44">
        <f t="shared" si="6"/>
        <v>741.80000000000007</v>
      </c>
      <c r="AG122" s="31">
        <v>130.30000000000001</v>
      </c>
      <c r="AH122" t="str">
        <f t="shared" si="7"/>
        <v>May-2016</v>
      </c>
    </row>
    <row r="123" spans="1:34" hidden="1">
      <c r="A123" s="1" t="s">
        <v>85</v>
      </c>
      <c r="B123" s="16" t="s">
        <v>534</v>
      </c>
      <c r="C123" s="16" t="s">
        <v>167</v>
      </c>
      <c r="D123" s="16">
        <v>125</v>
      </c>
      <c r="E123" s="16">
        <v>142.1</v>
      </c>
      <c r="F123" s="16">
        <v>127</v>
      </c>
      <c r="G123" s="16">
        <v>130.4</v>
      </c>
      <c r="H123" s="16">
        <v>109.6</v>
      </c>
      <c r="I123" s="16">
        <v>133.5</v>
      </c>
      <c r="J123" s="16">
        <v>151.4</v>
      </c>
      <c r="K123" s="16">
        <v>182.8</v>
      </c>
      <c r="L123" s="16">
        <v>111.1</v>
      </c>
      <c r="M123" s="16">
        <v>141.5</v>
      </c>
      <c r="N123" s="16">
        <v>121.5</v>
      </c>
      <c r="O123" s="16">
        <v>136.30000000000001</v>
      </c>
      <c r="P123" s="16">
        <v>134.6</v>
      </c>
      <c r="Q123" s="37">
        <f t="shared" si="4"/>
        <v>1612.1999999999998</v>
      </c>
      <c r="R123" s="16">
        <v>142.19999999999999</v>
      </c>
      <c r="S123" s="16">
        <v>127.2</v>
      </c>
      <c r="T123" s="16">
        <v>120.7</v>
      </c>
      <c r="U123" s="16">
        <v>126.2</v>
      </c>
      <c r="V123" s="41">
        <f t="shared" si="5"/>
        <v>247.9</v>
      </c>
      <c r="W123" s="16">
        <v>126</v>
      </c>
      <c r="X123" s="16">
        <v>115</v>
      </c>
      <c r="Y123" s="16">
        <v>123.2</v>
      </c>
      <c r="Z123" s="16">
        <v>120.3</v>
      </c>
      <c r="AA123" s="16">
        <v>110.7</v>
      </c>
      <c r="AB123" s="16">
        <v>119.8</v>
      </c>
      <c r="AC123" s="16">
        <v>128</v>
      </c>
      <c r="AD123" s="16">
        <v>118.5</v>
      </c>
      <c r="AE123" s="16">
        <v>118.7</v>
      </c>
      <c r="AF123" s="44">
        <f t="shared" si="6"/>
        <v>720.5</v>
      </c>
      <c r="AG123" s="32">
        <v>126.6</v>
      </c>
      <c r="AH123" t="str">
        <f t="shared" si="7"/>
        <v>May-2016</v>
      </c>
    </row>
    <row r="124" spans="1:34" hidden="1">
      <c r="A124" s="2" t="s">
        <v>104</v>
      </c>
      <c r="B124" s="15" t="s">
        <v>534</v>
      </c>
      <c r="C124" s="15" t="s">
        <v>167</v>
      </c>
      <c r="D124" s="15">
        <v>126.8</v>
      </c>
      <c r="E124" s="15">
        <v>139.1</v>
      </c>
      <c r="F124" s="15">
        <v>125.4</v>
      </c>
      <c r="G124" s="15">
        <v>131.69999999999999</v>
      </c>
      <c r="H124" s="15">
        <v>115</v>
      </c>
      <c r="I124" s="15">
        <v>136</v>
      </c>
      <c r="J124" s="15">
        <v>145.1</v>
      </c>
      <c r="K124" s="15">
        <v>171.7</v>
      </c>
      <c r="L124" s="15">
        <v>108.7</v>
      </c>
      <c r="M124" s="15">
        <v>135.30000000000001</v>
      </c>
      <c r="N124" s="15">
        <v>124.2</v>
      </c>
      <c r="O124" s="15">
        <v>137.4</v>
      </c>
      <c r="P124" s="15">
        <v>134</v>
      </c>
      <c r="Q124" s="37">
        <f t="shared" si="4"/>
        <v>1596.4</v>
      </c>
      <c r="R124" s="15">
        <v>137.69999999999999</v>
      </c>
      <c r="S124" s="15">
        <v>132.19999999999999</v>
      </c>
      <c r="T124" s="15">
        <v>126.8</v>
      </c>
      <c r="U124" s="15">
        <v>131.4</v>
      </c>
      <c r="V124" s="41">
        <f t="shared" si="5"/>
        <v>259</v>
      </c>
      <c r="W124" s="15">
        <v>126</v>
      </c>
      <c r="X124" s="15">
        <v>122.7</v>
      </c>
      <c r="Y124" s="15">
        <v>126</v>
      </c>
      <c r="Z124" s="15">
        <v>123.7</v>
      </c>
      <c r="AA124" s="15">
        <v>112.8</v>
      </c>
      <c r="AB124" s="15">
        <v>121.5</v>
      </c>
      <c r="AC124" s="15">
        <v>128.5</v>
      </c>
      <c r="AD124" s="15">
        <v>119.2</v>
      </c>
      <c r="AE124" s="15">
        <v>120.7</v>
      </c>
      <c r="AF124" s="44">
        <f t="shared" si="6"/>
        <v>731.7</v>
      </c>
      <c r="AG124" s="31">
        <v>128.6</v>
      </c>
      <c r="AH124" t="str">
        <f t="shared" si="7"/>
        <v>May-2016</v>
      </c>
    </row>
    <row r="125" spans="1:34" hidden="1">
      <c r="A125" s="1" t="s">
        <v>60</v>
      </c>
      <c r="B125" s="16" t="s">
        <v>534</v>
      </c>
      <c r="C125" s="16" t="s">
        <v>177</v>
      </c>
      <c r="D125" s="16">
        <v>128.6</v>
      </c>
      <c r="E125" s="16">
        <v>138.6</v>
      </c>
      <c r="F125" s="16">
        <v>126.6</v>
      </c>
      <c r="G125" s="16">
        <v>133.6</v>
      </c>
      <c r="H125" s="16">
        <v>118.6</v>
      </c>
      <c r="I125" s="16">
        <v>137.4</v>
      </c>
      <c r="J125" s="16">
        <v>152.5</v>
      </c>
      <c r="K125" s="16">
        <v>169.2</v>
      </c>
      <c r="L125" s="16">
        <v>108.8</v>
      </c>
      <c r="M125" s="16">
        <v>133.1</v>
      </c>
      <c r="N125" s="16">
        <v>126.4</v>
      </c>
      <c r="O125" s="16">
        <v>139.19999999999999</v>
      </c>
      <c r="P125" s="16">
        <v>136</v>
      </c>
      <c r="Q125" s="37">
        <f t="shared" si="4"/>
        <v>1612.6</v>
      </c>
      <c r="R125" s="16">
        <v>137.19999999999999</v>
      </c>
      <c r="S125" s="16">
        <v>136.30000000000001</v>
      </c>
      <c r="T125" s="16">
        <v>131.6</v>
      </c>
      <c r="U125" s="16">
        <v>135.6</v>
      </c>
      <c r="V125" s="41">
        <f t="shared" si="5"/>
        <v>267.89999999999998</v>
      </c>
      <c r="W125" s="15">
        <v>126.5</v>
      </c>
      <c r="X125" s="16">
        <v>128</v>
      </c>
      <c r="Y125" s="16">
        <v>129.30000000000001</v>
      </c>
      <c r="Z125" s="16">
        <v>126.2</v>
      </c>
      <c r="AA125" s="16">
        <v>116.3</v>
      </c>
      <c r="AB125" s="16">
        <v>124.1</v>
      </c>
      <c r="AC125" s="16">
        <v>130.19999999999999</v>
      </c>
      <c r="AD125" s="16">
        <v>119.9</v>
      </c>
      <c r="AE125" s="16">
        <v>123.3</v>
      </c>
      <c r="AF125" s="44">
        <f t="shared" si="6"/>
        <v>745.99999999999989</v>
      </c>
      <c r="AG125" s="32">
        <v>131.9</v>
      </c>
      <c r="AH125" t="str">
        <f t="shared" si="7"/>
        <v>June-2016</v>
      </c>
    </row>
    <row r="126" spans="1:34" hidden="1">
      <c r="A126" s="2" t="s">
        <v>85</v>
      </c>
      <c r="B126" s="15" t="s">
        <v>534</v>
      </c>
      <c r="C126" s="15" t="s">
        <v>177</v>
      </c>
      <c r="D126" s="15">
        <v>125.9</v>
      </c>
      <c r="E126" s="15">
        <v>143.9</v>
      </c>
      <c r="F126" s="15">
        <v>130.9</v>
      </c>
      <c r="G126" s="15">
        <v>131</v>
      </c>
      <c r="H126" s="15">
        <v>110.2</v>
      </c>
      <c r="I126" s="15">
        <v>135.5</v>
      </c>
      <c r="J126" s="15">
        <v>173.7</v>
      </c>
      <c r="K126" s="15">
        <v>184.4</v>
      </c>
      <c r="L126" s="15">
        <v>112</v>
      </c>
      <c r="M126" s="15">
        <v>142.80000000000001</v>
      </c>
      <c r="N126" s="15">
        <v>121.6</v>
      </c>
      <c r="O126" s="15">
        <v>136.9</v>
      </c>
      <c r="P126" s="15">
        <v>138.19999999999999</v>
      </c>
      <c r="Q126" s="37">
        <f t="shared" si="4"/>
        <v>1648.8000000000002</v>
      </c>
      <c r="R126" s="15">
        <v>142.69999999999999</v>
      </c>
      <c r="S126" s="15">
        <v>127.6</v>
      </c>
      <c r="T126" s="15">
        <v>121.1</v>
      </c>
      <c r="U126" s="15">
        <v>126.6</v>
      </c>
      <c r="V126" s="41">
        <f t="shared" si="5"/>
        <v>248.7</v>
      </c>
      <c r="W126" s="15">
        <v>125.5</v>
      </c>
      <c r="X126" s="15">
        <v>115.5</v>
      </c>
      <c r="Y126" s="15">
        <v>123.2</v>
      </c>
      <c r="Z126" s="15">
        <v>120.6</v>
      </c>
      <c r="AA126" s="15">
        <v>112.3</v>
      </c>
      <c r="AB126" s="15">
        <v>119.9</v>
      </c>
      <c r="AC126" s="15">
        <v>129.30000000000001</v>
      </c>
      <c r="AD126" s="15">
        <v>118.8</v>
      </c>
      <c r="AE126" s="15">
        <v>119.6</v>
      </c>
      <c r="AF126" s="44">
        <f t="shared" si="6"/>
        <v>724.09999999999991</v>
      </c>
      <c r="AG126" s="31">
        <v>128.1</v>
      </c>
      <c r="AH126" t="str">
        <f t="shared" si="7"/>
        <v>June-2016</v>
      </c>
    </row>
    <row r="127" spans="1:34" hidden="1">
      <c r="A127" s="1" t="s">
        <v>104</v>
      </c>
      <c r="B127" s="16" t="s">
        <v>534</v>
      </c>
      <c r="C127" s="16" t="s">
        <v>177</v>
      </c>
      <c r="D127" s="16">
        <v>127.7</v>
      </c>
      <c r="E127" s="16">
        <v>140.5</v>
      </c>
      <c r="F127" s="16">
        <v>128.30000000000001</v>
      </c>
      <c r="G127" s="16">
        <v>132.6</v>
      </c>
      <c r="H127" s="16">
        <v>115.5</v>
      </c>
      <c r="I127" s="16">
        <v>136.5</v>
      </c>
      <c r="J127" s="16">
        <v>159.69999999999999</v>
      </c>
      <c r="K127" s="16">
        <v>174.3</v>
      </c>
      <c r="L127" s="16">
        <v>109.9</v>
      </c>
      <c r="M127" s="16">
        <v>136.30000000000001</v>
      </c>
      <c r="N127" s="16">
        <v>124.4</v>
      </c>
      <c r="O127" s="16">
        <v>138.1</v>
      </c>
      <c r="P127" s="16">
        <v>136.80000000000001</v>
      </c>
      <c r="Q127" s="37">
        <f t="shared" si="4"/>
        <v>1623.8</v>
      </c>
      <c r="R127" s="16">
        <v>138.69999999999999</v>
      </c>
      <c r="S127" s="16">
        <v>132.9</v>
      </c>
      <c r="T127" s="16">
        <v>127.2</v>
      </c>
      <c r="U127" s="16">
        <v>132</v>
      </c>
      <c r="V127" s="41">
        <f t="shared" si="5"/>
        <v>260.10000000000002</v>
      </c>
      <c r="W127" s="16">
        <v>125.5</v>
      </c>
      <c r="X127" s="16">
        <v>123.3</v>
      </c>
      <c r="Y127" s="16">
        <v>126.4</v>
      </c>
      <c r="Z127" s="16">
        <v>124.1</v>
      </c>
      <c r="AA127" s="16">
        <v>114.2</v>
      </c>
      <c r="AB127" s="16">
        <v>121.7</v>
      </c>
      <c r="AC127" s="16">
        <v>129.69999999999999</v>
      </c>
      <c r="AD127" s="16">
        <v>119.4</v>
      </c>
      <c r="AE127" s="16">
        <v>121.5</v>
      </c>
      <c r="AF127" s="44">
        <f t="shared" si="6"/>
        <v>735.49999999999989</v>
      </c>
      <c r="AG127" s="32">
        <v>130.1</v>
      </c>
      <c r="AH127" t="str">
        <f t="shared" si="7"/>
        <v>June-2016</v>
      </c>
    </row>
    <row r="128" spans="1:34" hidden="1">
      <c r="A128" s="2" t="s">
        <v>60</v>
      </c>
      <c r="B128" s="15" t="s">
        <v>534</v>
      </c>
      <c r="C128" s="15" t="s">
        <v>194</v>
      </c>
      <c r="D128" s="15">
        <v>129.30000000000001</v>
      </c>
      <c r="E128" s="15">
        <v>139.5</v>
      </c>
      <c r="F128" s="15">
        <v>129.6</v>
      </c>
      <c r="G128" s="15">
        <v>134.5</v>
      </c>
      <c r="H128" s="15">
        <v>119.5</v>
      </c>
      <c r="I128" s="15">
        <v>138.5</v>
      </c>
      <c r="J128" s="15">
        <v>158.19999999999999</v>
      </c>
      <c r="K128" s="15">
        <v>171.8</v>
      </c>
      <c r="L128" s="15">
        <v>110.3</v>
      </c>
      <c r="M128" s="15">
        <v>134.30000000000001</v>
      </c>
      <c r="N128" s="15">
        <v>127.3</v>
      </c>
      <c r="O128" s="15">
        <v>139.9</v>
      </c>
      <c r="P128" s="15">
        <v>137.6</v>
      </c>
      <c r="Q128" s="37">
        <f t="shared" si="4"/>
        <v>1632.6999999999998</v>
      </c>
      <c r="R128" s="15">
        <v>138</v>
      </c>
      <c r="S128" s="15">
        <v>137.19999999999999</v>
      </c>
      <c r="T128" s="15">
        <v>132.19999999999999</v>
      </c>
      <c r="U128" s="15">
        <v>136.5</v>
      </c>
      <c r="V128" s="41">
        <f t="shared" si="5"/>
        <v>269.39999999999998</v>
      </c>
      <c r="W128" s="15">
        <v>126.5</v>
      </c>
      <c r="X128" s="15">
        <v>128.19999999999999</v>
      </c>
      <c r="Y128" s="15">
        <v>130</v>
      </c>
      <c r="Z128" s="15">
        <v>126.7</v>
      </c>
      <c r="AA128" s="15">
        <v>116.4</v>
      </c>
      <c r="AB128" s="15">
        <v>125.2</v>
      </c>
      <c r="AC128" s="15">
        <v>130.80000000000001</v>
      </c>
      <c r="AD128" s="15">
        <v>120.9</v>
      </c>
      <c r="AE128" s="15">
        <v>123.8</v>
      </c>
      <c r="AF128" s="44">
        <f t="shared" si="6"/>
        <v>750</v>
      </c>
      <c r="AG128" s="31">
        <v>133</v>
      </c>
      <c r="AH128" t="str">
        <f t="shared" si="7"/>
        <v>July-2016</v>
      </c>
    </row>
    <row r="129" spans="1:34" hidden="1">
      <c r="A129" s="1" t="s">
        <v>85</v>
      </c>
      <c r="B129" s="16" t="s">
        <v>534</v>
      </c>
      <c r="C129" s="16" t="s">
        <v>194</v>
      </c>
      <c r="D129" s="16">
        <v>126.8</v>
      </c>
      <c r="E129" s="16">
        <v>144.19999999999999</v>
      </c>
      <c r="F129" s="16">
        <v>136.6</v>
      </c>
      <c r="G129" s="16">
        <v>131.80000000000001</v>
      </c>
      <c r="H129" s="16">
        <v>111</v>
      </c>
      <c r="I129" s="16">
        <v>137</v>
      </c>
      <c r="J129" s="16">
        <v>179.5</v>
      </c>
      <c r="K129" s="16">
        <v>188.4</v>
      </c>
      <c r="L129" s="16">
        <v>113.3</v>
      </c>
      <c r="M129" s="16">
        <v>143.9</v>
      </c>
      <c r="N129" s="16">
        <v>121.7</v>
      </c>
      <c r="O129" s="16">
        <v>137.5</v>
      </c>
      <c r="P129" s="16">
        <v>139.80000000000001</v>
      </c>
      <c r="Q129" s="37">
        <f t="shared" si="4"/>
        <v>1671.7000000000003</v>
      </c>
      <c r="R129" s="16">
        <v>142.9</v>
      </c>
      <c r="S129" s="16">
        <v>127.9</v>
      </c>
      <c r="T129" s="16">
        <v>121.1</v>
      </c>
      <c r="U129" s="16">
        <v>126.9</v>
      </c>
      <c r="V129" s="41">
        <f t="shared" si="5"/>
        <v>249</v>
      </c>
      <c r="W129" s="16">
        <v>126.4</v>
      </c>
      <c r="X129" s="16">
        <v>115.5</v>
      </c>
      <c r="Y129" s="16">
        <v>123.5</v>
      </c>
      <c r="Z129" s="16">
        <v>120.9</v>
      </c>
      <c r="AA129" s="16">
        <v>111.7</v>
      </c>
      <c r="AB129" s="16">
        <v>120.3</v>
      </c>
      <c r="AC129" s="16">
        <v>130.80000000000001</v>
      </c>
      <c r="AD129" s="16">
        <v>120</v>
      </c>
      <c r="AE129" s="16">
        <v>119.9</v>
      </c>
      <c r="AF129" s="44">
        <f t="shared" si="6"/>
        <v>727.2</v>
      </c>
      <c r="AG129" s="32">
        <v>129</v>
      </c>
      <c r="AH129" t="str">
        <f t="shared" si="7"/>
        <v>July-2016</v>
      </c>
    </row>
    <row r="130" spans="1:34" hidden="1">
      <c r="A130" s="2" t="s">
        <v>104</v>
      </c>
      <c r="B130" s="15" t="s">
        <v>534</v>
      </c>
      <c r="C130" s="15" t="s">
        <v>194</v>
      </c>
      <c r="D130" s="15">
        <v>128.5</v>
      </c>
      <c r="E130" s="15">
        <v>141.19999999999999</v>
      </c>
      <c r="F130" s="15">
        <v>132.30000000000001</v>
      </c>
      <c r="G130" s="15">
        <v>133.5</v>
      </c>
      <c r="H130" s="15">
        <v>116.4</v>
      </c>
      <c r="I130" s="15">
        <v>137.80000000000001</v>
      </c>
      <c r="J130" s="15">
        <v>165.4</v>
      </c>
      <c r="K130" s="15">
        <v>177.4</v>
      </c>
      <c r="L130" s="15">
        <v>111.3</v>
      </c>
      <c r="M130" s="15">
        <v>137.5</v>
      </c>
      <c r="N130" s="15">
        <v>125</v>
      </c>
      <c r="O130" s="15">
        <v>138.80000000000001</v>
      </c>
      <c r="P130" s="15">
        <v>138.4</v>
      </c>
      <c r="Q130" s="37">
        <f t="shared" si="4"/>
        <v>1645.1</v>
      </c>
      <c r="R130" s="15">
        <v>139.30000000000001</v>
      </c>
      <c r="S130" s="15">
        <v>133.5</v>
      </c>
      <c r="T130" s="15">
        <v>127.6</v>
      </c>
      <c r="U130" s="15">
        <v>132.69999999999999</v>
      </c>
      <c r="V130" s="41">
        <f t="shared" si="5"/>
        <v>261.10000000000002</v>
      </c>
      <c r="W130" s="15">
        <v>126.4</v>
      </c>
      <c r="X130" s="15">
        <v>123.4</v>
      </c>
      <c r="Y130" s="15">
        <v>126.9</v>
      </c>
      <c r="Z130" s="15">
        <v>124.5</v>
      </c>
      <c r="AA130" s="15">
        <v>113.9</v>
      </c>
      <c r="AB130" s="15">
        <v>122.4</v>
      </c>
      <c r="AC130" s="15">
        <v>130.80000000000001</v>
      </c>
      <c r="AD130" s="15">
        <v>120.5</v>
      </c>
      <c r="AE130" s="15">
        <v>121.9</v>
      </c>
      <c r="AF130" s="44">
        <f t="shared" si="6"/>
        <v>739</v>
      </c>
      <c r="AG130" s="31">
        <v>131.1</v>
      </c>
      <c r="AH130" t="str">
        <f t="shared" si="7"/>
        <v>July-2016</v>
      </c>
    </row>
    <row r="131" spans="1:34" hidden="1">
      <c r="A131" s="1" t="s">
        <v>60</v>
      </c>
      <c r="B131" s="16" t="s">
        <v>534</v>
      </c>
      <c r="C131" s="16" t="s">
        <v>213</v>
      </c>
      <c r="D131" s="16">
        <v>130.1</v>
      </c>
      <c r="E131" s="16">
        <v>138.80000000000001</v>
      </c>
      <c r="F131" s="16">
        <v>130.30000000000001</v>
      </c>
      <c r="G131" s="16">
        <v>135.30000000000001</v>
      </c>
      <c r="H131" s="16">
        <v>119.9</v>
      </c>
      <c r="I131" s="16">
        <v>140.19999999999999</v>
      </c>
      <c r="J131" s="16">
        <v>156.9</v>
      </c>
      <c r="K131" s="16">
        <v>172.2</v>
      </c>
      <c r="L131" s="16">
        <v>112.1</v>
      </c>
      <c r="M131" s="16">
        <v>134.9</v>
      </c>
      <c r="N131" s="16">
        <v>128.1</v>
      </c>
      <c r="O131" s="16">
        <v>140.69999999999999</v>
      </c>
      <c r="P131" s="16">
        <v>138</v>
      </c>
      <c r="Q131" s="37">
        <f t="shared" ref="Q131:Q194" si="8">SUM(D131:O131)</f>
        <v>1639.4999999999998</v>
      </c>
      <c r="R131" s="16">
        <v>138.9</v>
      </c>
      <c r="S131" s="16">
        <v>137.80000000000001</v>
      </c>
      <c r="T131" s="16">
        <v>133</v>
      </c>
      <c r="U131" s="16">
        <v>137.1</v>
      </c>
      <c r="V131" s="41">
        <f t="shared" ref="V131:V194" si="9">SUM(S131:T131)</f>
        <v>270.8</v>
      </c>
      <c r="W131" s="15">
        <v>126.5</v>
      </c>
      <c r="X131" s="16">
        <v>129.1</v>
      </c>
      <c r="Y131" s="16">
        <v>130.6</v>
      </c>
      <c r="Z131" s="16">
        <v>127</v>
      </c>
      <c r="AA131" s="16">
        <v>116</v>
      </c>
      <c r="AB131" s="16">
        <v>125.5</v>
      </c>
      <c r="AC131" s="16">
        <v>131.9</v>
      </c>
      <c r="AD131" s="16">
        <v>122</v>
      </c>
      <c r="AE131" s="16">
        <v>124.2</v>
      </c>
      <c r="AF131" s="44">
        <f t="shared" ref="AF131:AF194" si="10">SUM(Y131:AD131)</f>
        <v>753</v>
      </c>
      <c r="AG131" s="32">
        <v>133.5</v>
      </c>
      <c r="AH131" t="str">
        <f t="shared" ref="AH131:AH194" si="11">C131&amp;"-"&amp;B131</f>
        <v>August-2016</v>
      </c>
    </row>
    <row r="132" spans="1:34" hidden="1">
      <c r="A132" s="2" t="s">
        <v>85</v>
      </c>
      <c r="B132" s="15" t="s">
        <v>534</v>
      </c>
      <c r="C132" s="15" t="s">
        <v>213</v>
      </c>
      <c r="D132" s="15">
        <v>127.6</v>
      </c>
      <c r="E132" s="15">
        <v>140.30000000000001</v>
      </c>
      <c r="F132" s="15">
        <v>133.69999999999999</v>
      </c>
      <c r="G132" s="15">
        <v>132.19999999999999</v>
      </c>
      <c r="H132" s="15">
        <v>111.8</v>
      </c>
      <c r="I132" s="15">
        <v>135.80000000000001</v>
      </c>
      <c r="J132" s="15">
        <v>163.5</v>
      </c>
      <c r="K132" s="15">
        <v>182.3</v>
      </c>
      <c r="L132" s="15">
        <v>114.6</v>
      </c>
      <c r="M132" s="15">
        <v>144.6</v>
      </c>
      <c r="N132" s="15">
        <v>121.9</v>
      </c>
      <c r="O132" s="15">
        <v>138.1</v>
      </c>
      <c r="P132" s="15">
        <v>137.6</v>
      </c>
      <c r="Q132" s="37">
        <f t="shared" si="8"/>
        <v>1646.3999999999996</v>
      </c>
      <c r="R132" s="15">
        <v>143.6</v>
      </c>
      <c r="S132" s="15">
        <v>128.30000000000001</v>
      </c>
      <c r="T132" s="15">
        <v>121.4</v>
      </c>
      <c r="U132" s="15">
        <v>127.3</v>
      </c>
      <c r="V132" s="41">
        <f t="shared" si="9"/>
        <v>249.70000000000002</v>
      </c>
      <c r="W132" s="15">
        <v>127.3</v>
      </c>
      <c r="X132" s="15">
        <v>114.7</v>
      </c>
      <c r="Y132" s="15">
        <v>123.9</v>
      </c>
      <c r="Z132" s="15">
        <v>121.2</v>
      </c>
      <c r="AA132" s="15">
        <v>110.4</v>
      </c>
      <c r="AB132" s="15">
        <v>120.6</v>
      </c>
      <c r="AC132" s="15">
        <v>131.5</v>
      </c>
      <c r="AD132" s="15">
        <v>120.9</v>
      </c>
      <c r="AE132" s="15">
        <v>119.9</v>
      </c>
      <c r="AF132" s="44">
        <f t="shared" si="10"/>
        <v>728.5</v>
      </c>
      <c r="AG132" s="31">
        <v>128.4</v>
      </c>
      <c r="AH132" t="str">
        <f t="shared" si="11"/>
        <v>August-2016</v>
      </c>
    </row>
    <row r="133" spans="1:34" hidden="1">
      <c r="A133" s="1" t="s">
        <v>104</v>
      </c>
      <c r="B133" s="16" t="s">
        <v>534</v>
      </c>
      <c r="C133" s="16" t="s">
        <v>213</v>
      </c>
      <c r="D133" s="16">
        <v>129.30000000000001</v>
      </c>
      <c r="E133" s="16">
        <v>139.30000000000001</v>
      </c>
      <c r="F133" s="16">
        <v>131.6</v>
      </c>
      <c r="G133" s="16">
        <v>134.1</v>
      </c>
      <c r="H133" s="16">
        <v>116.9</v>
      </c>
      <c r="I133" s="16">
        <v>138.1</v>
      </c>
      <c r="J133" s="16">
        <v>159.1</v>
      </c>
      <c r="K133" s="16">
        <v>175.6</v>
      </c>
      <c r="L133" s="16">
        <v>112.9</v>
      </c>
      <c r="M133" s="16">
        <v>138.1</v>
      </c>
      <c r="N133" s="16">
        <v>125.5</v>
      </c>
      <c r="O133" s="16">
        <v>139.5</v>
      </c>
      <c r="P133" s="16">
        <v>137.9</v>
      </c>
      <c r="Q133" s="37">
        <f t="shared" si="8"/>
        <v>1640</v>
      </c>
      <c r="R133" s="16">
        <v>140.19999999999999</v>
      </c>
      <c r="S133" s="16">
        <v>134.1</v>
      </c>
      <c r="T133" s="16">
        <v>128.19999999999999</v>
      </c>
      <c r="U133" s="16">
        <v>133.19999999999999</v>
      </c>
      <c r="V133" s="41">
        <f t="shared" si="9"/>
        <v>262.29999999999995</v>
      </c>
      <c r="W133" s="16">
        <v>127.3</v>
      </c>
      <c r="X133" s="16">
        <v>123.6</v>
      </c>
      <c r="Y133" s="16">
        <v>127.4</v>
      </c>
      <c r="Z133" s="16">
        <v>124.8</v>
      </c>
      <c r="AA133" s="16">
        <v>113.1</v>
      </c>
      <c r="AB133" s="16">
        <v>122.7</v>
      </c>
      <c r="AC133" s="16">
        <v>131.69999999999999</v>
      </c>
      <c r="AD133" s="16">
        <v>121.5</v>
      </c>
      <c r="AE133" s="16">
        <v>122.1</v>
      </c>
      <c r="AF133" s="44">
        <f t="shared" si="10"/>
        <v>741.19999999999993</v>
      </c>
      <c r="AG133" s="32">
        <v>131.1</v>
      </c>
      <c r="AH133" t="str">
        <f t="shared" si="11"/>
        <v>August-2016</v>
      </c>
    </row>
    <row r="134" spans="1:34" hidden="1">
      <c r="A134" s="2" t="s">
        <v>60</v>
      </c>
      <c r="B134" s="15" t="s">
        <v>534</v>
      </c>
      <c r="C134" s="15" t="s">
        <v>228</v>
      </c>
      <c r="D134" s="15">
        <v>130.80000000000001</v>
      </c>
      <c r="E134" s="15">
        <v>138.19999999999999</v>
      </c>
      <c r="F134" s="15">
        <v>130.5</v>
      </c>
      <c r="G134" s="15">
        <v>135.5</v>
      </c>
      <c r="H134" s="15">
        <v>120.2</v>
      </c>
      <c r="I134" s="15">
        <v>139.19999999999999</v>
      </c>
      <c r="J134" s="15">
        <v>149.5</v>
      </c>
      <c r="K134" s="15">
        <v>170.4</v>
      </c>
      <c r="L134" s="15">
        <v>113.1</v>
      </c>
      <c r="M134" s="15">
        <v>135.80000000000001</v>
      </c>
      <c r="N134" s="15">
        <v>128.80000000000001</v>
      </c>
      <c r="O134" s="15">
        <v>141.5</v>
      </c>
      <c r="P134" s="15">
        <v>137.19999999999999</v>
      </c>
      <c r="Q134" s="37">
        <f t="shared" si="8"/>
        <v>1633.5</v>
      </c>
      <c r="R134" s="15">
        <v>139.9</v>
      </c>
      <c r="S134" s="15">
        <v>138.5</v>
      </c>
      <c r="T134" s="15">
        <v>133.5</v>
      </c>
      <c r="U134" s="15">
        <v>137.80000000000001</v>
      </c>
      <c r="V134" s="41">
        <f t="shared" si="9"/>
        <v>272</v>
      </c>
      <c r="W134" s="15">
        <v>126.5</v>
      </c>
      <c r="X134" s="15">
        <v>129.69999999999999</v>
      </c>
      <c r="Y134" s="15">
        <v>131.1</v>
      </c>
      <c r="Z134" s="15">
        <v>127.8</v>
      </c>
      <c r="AA134" s="15">
        <v>117</v>
      </c>
      <c r="AB134" s="15">
        <v>125.7</v>
      </c>
      <c r="AC134" s="15">
        <v>132.19999999999999</v>
      </c>
      <c r="AD134" s="15">
        <v>122.8</v>
      </c>
      <c r="AE134" s="15">
        <v>124.9</v>
      </c>
      <c r="AF134" s="44">
        <f t="shared" si="10"/>
        <v>756.59999999999991</v>
      </c>
      <c r="AG134" s="31">
        <v>133.4</v>
      </c>
      <c r="AH134" t="str">
        <f t="shared" si="11"/>
        <v>September-2016</v>
      </c>
    </row>
    <row r="135" spans="1:34" hidden="1">
      <c r="A135" s="1" t="s">
        <v>85</v>
      </c>
      <c r="B135" s="16" t="s">
        <v>534</v>
      </c>
      <c r="C135" s="16" t="s">
        <v>228</v>
      </c>
      <c r="D135" s="16">
        <v>128.1</v>
      </c>
      <c r="E135" s="16">
        <v>137.69999999999999</v>
      </c>
      <c r="F135" s="16">
        <v>130.6</v>
      </c>
      <c r="G135" s="16">
        <v>132.6</v>
      </c>
      <c r="H135" s="16">
        <v>111.9</v>
      </c>
      <c r="I135" s="16">
        <v>132.5</v>
      </c>
      <c r="J135" s="16">
        <v>152.9</v>
      </c>
      <c r="K135" s="16">
        <v>173.6</v>
      </c>
      <c r="L135" s="16">
        <v>115.1</v>
      </c>
      <c r="M135" s="16">
        <v>144.80000000000001</v>
      </c>
      <c r="N135" s="16">
        <v>122.1</v>
      </c>
      <c r="O135" s="16">
        <v>138.80000000000001</v>
      </c>
      <c r="P135" s="16">
        <v>135.69999999999999</v>
      </c>
      <c r="Q135" s="37">
        <f t="shared" si="8"/>
        <v>1620.6999999999996</v>
      </c>
      <c r="R135" s="16">
        <v>143.9</v>
      </c>
      <c r="S135" s="16">
        <v>128.69999999999999</v>
      </c>
      <c r="T135" s="16">
        <v>121.6</v>
      </c>
      <c r="U135" s="16">
        <v>127.7</v>
      </c>
      <c r="V135" s="41">
        <f t="shared" si="9"/>
        <v>250.29999999999998</v>
      </c>
      <c r="W135" s="16">
        <v>127.9</v>
      </c>
      <c r="X135" s="16">
        <v>114.8</v>
      </c>
      <c r="Y135" s="16">
        <v>124.3</v>
      </c>
      <c r="Z135" s="16">
        <v>121.4</v>
      </c>
      <c r="AA135" s="16">
        <v>111.8</v>
      </c>
      <c r="AB135" s="16">
        <v>120.8</v>
      </c>
      <c r="AC135" s="16">
        <v>131.6</v>
      </c>
      <c r="AD135" s="16">
        <v>121.2</v>
      </c>
      <c r="AE135" s="16">
        <v>120.5</v>
      </c>
      <c r="AF135" s="44">
        <f t="shared" si="10"/>
        <v>731.1</v>
      </c>
      <c r="AG135" s="32">
        <v>128</v>
      </c>
      <c r="AH135" t="str">
        <f t="shared" si="11"/>
        <v>September-2016</v>
      </c>
    </row>
    <row r="136" spans="1:34" hidden="1">
      <c r="A136" s="2" t="s">
        <v>104</v>
      </c>
      <c r="B136" s="15" t="s">
        <v>534</v>
      </c>
      <c r="C136" s="15" t="s">
        <v>228</v>
      </c>
      <c r="D136" s="15">
        <v>129.9</v>
      </c>
      <c r="E136" s="15">
        <v>138</v>
      </c>
      <c r="F136" s="15">
        <v>130.5</v>
      </c>
      <c r="G136" s="15">
        <v>134.4</v>
      </c>
      <c r="H136" s="15">
        <v>117.2</v>
      </c>
      <c r="I136" s="15">
        <v>136.1</v>
      </c>
      <c r="J136" s="15">
        <v>150.69999999999999</v>
      </c>
      <c r="K136" s="15">
        <v>171.5</v>
      </c>
      <c r="L136" s="15">
        <v>113.8</v>
      </c>
      <c r="M136" s="15">
        <v>138.80000000000001</v>
      </c>
      <c r="N136" s="15">
        <v>126</v>
      </c>
      <c r="O136" s="15">
        <v>140.19999999999999</v>
      </c>
      <c r="P136" s="15">
        <v>136.6</v>
      </c>
      <c r="Q136" s="37">
        <f t="shared" si="8"/>
        <v>1627.1</v>
      </c>
      <c r="R136" s="15">
        <v>141</v>
      </c>
      <c r="S136" s="15">
        <v>134.6</v>
      </c>
      <c r="T136" s="15">
        <v>128.6</v>
      </c>
      <c r="U136" s="15">
        <v>133.80000000000001</v>
      </c>
      <c r="V136" s="41">
        <f t="shared" si="9"/>
        <v>263.2</v>
      </c>
      <c r="W136" s="15">
        <v>127.9</v>
      </c>
      <c r="X136" s="15">
        <v>124.1</v>
      </c>
      <c r="Y136" s="15">
        <v>127.9</v>
      </c>
      <c r="Z136" s="15">
        <v>125.4</v>
      </c>
      <c r="AA136" s="15">
        <v>114.3</v>
      </c>
      <c r="AB136" s="15">
        <v>122.9</v>
      </c>
      <c r="AC136" s="15">
        <v>131.80000000000001</v>
      </c>
      <c r="AD136" s="15">
        <v>122.1</v>
      </c>
      <c r="AE136" s="15">
        <v>122.8</v>
      </c>
      <c r="AF136" s="44">
        <f t="shared" si="10"/>
        <v>744.4</v>
      </c>
      <c r="AG136" s="31">
        <v>130.9</v>
      </c>
      <c r="AH136" t="str">
        <f t="shared" si="11"/>
        <v>September-2016</v>
      </c>
    </row>
    <row r="137" spans="1:34" hidden="1">
      <c r="A137" s="1" t="s">
        <v>60</v>
      </c>
      <c r="B137" s="16" t="s">
        <v>534</v>
      </c>
      <c r="C137" s="16" t="s">
        <v>238</v>
      </c>
      <c r="D137" s="16">
        <v>131.30000000000001</v>
      </c>
      <c r="E137" s="16">
        <v>137.6</v>
      </c>
      <c r="F137" s="16">
        <v>130.1</v>
      </c>
      <c r="G137" s="16">
        <v>136</v>
      </c>
      <c r="H137" s="16">
        <v>120.8</v>
      </c>
      <c r="I137" s="16">
        <v>138.4</v>
      </c>
      <c r="J137" s="16">
        <v>149.19999999999999</v>
      </c>
      <c r="K137" s="16">
        <v>170.2</v>
      </c>
      <c r="L137" s="16">
        <v>113.4</v>
      </c>
      <c r="M137" s="16">
        <v>136.30000000000001</v>
      </c>
      <c r="N137" s="16">
        <v>128.69999999999999</v>
      </c>
      <c r="O137" s="16">
        <v>142.4</v>
      </c>
      <c r="P137" s="16">
        <v>137.4</v>
      </c>
      <c r="Q137" s="37">
        <f t="shared" si="8"/>
        <v>1634.4</v>
      </c>
      <c r="R137" s="16">
        <v>140.9</v>
      </c>
      <c r="S137" s="16">
        <v>139.6</v>
      </c>
      <c r="T137" s="16">
        <v>134.30000000000001</v>
      </c>
      <c r="U137" s="16">
        <v>138.80000000000001</v>
      </c>
      <c r="V137" s="41">
        <f t="shared" si="9"/>
        <v>273.89999999999998</v>
      </c>
      <c r="W137" s="15">
        <v>126.5</v>
      </c>
      <c r="X137" s="16">
        <v>129.80000000000001</v>
      </c>
      <c r="Y137" s="16">
        <v>131.80000000000001</v>
      </c>
      <c r="Z137" s="16">
        <v>128.69999999999999</v>
      </c>
      <c r="AA137" s="16">
        <v>117.8</v>
      </c>
      <c r="AB137" s="16">
        <v>126.5</v>
      </c>
      <c r="AC137" s="16">
        <v>133</v>
      </c>
      <c r="AD137" s="16">
        <v>123</v>
      </c>
      <c r="AE137" s="16">
        <v>125.7</v>
      </c>
      <c r="AF137" s="44">
        <f t="shared" si="10"/>
        <v>760.8</v>
      </c>
      <c r="AG137" s="32">
        <v>133.80000000000001</v>
      </c>
      <c r="AH137" t="str">
        <f t="shared" si="11"/>
        <v>October-2016</v>
      </c>
    </row>
    <row r="138" spans="1:34" hidden="1">
      <c r="A138" s="2" t="s">
        <v>85</v>
      </c>
      <c r="B138" s="15" t="s">
        <v>534</v>
      </c>
      <c r="C138" s="15" t="s">
        <v>238</v>
      </c>
      <c r="D138" s="15">
        <v>128.69999999999999</v>
      </c>
      <c r="E138" s="15">
        <v>138.4</v>
      </c>
      <c r="F138" s="15">
        <v>130.30000000000001</v>
      </c>
      <c r="G138" s="15">
        <v>132.69999999999999</v>
      </c>
      <c r="H138" s="15">
        <v>112.5</v>
      </c>
      <c r="I138" s="15">
        <v>130.4</v>
      </c>
      <c r="J138" s="15">
        <v>155.1</v>
      </c>
      <c r="K138" s="15">
        <v>175.7</v>
      </c>
      <c r="L138" s="15">
        <v>115.4</v>
      </c>
      <c r="M138" s="15">
        <v>145.30000000000001</v>
      </c>
      <c r="N138" s="15">
        <v>122.5</v>
      </c>
      <c r="O138" s="15">
        <v>139.6</v>
      </c>
      <c r="P138" s="15">
        <v>136.30000000000001</v>
      </c>
      <c r="Q138" s="37">
        <f t="shared" si="8"/>
        <v>1626.6</v>
      </c>
      <c r="R138" s="15">
        <v>144.30000000000001</v>
      </c>
      <c r="S138" s="15">
        <v>129.1</v>
      </c>
      <c r="T138" s="15">
        <v>121.9</v>
      </c>
      <c r="U138" s="15">
        <v>128</v>
      </c>
      <c r="V138" s="41">
        <f t="shared" si="9"/>
        <v>251</v>
      </c>
      <c r="W138" s="15">
        <v>128.69999999999999</v>
      </c>
      <c r="X138" s="15">
        <v>115.2</v>
      </c>
      <c r="Y138" s="15">
        <v>124.5</v>
      </c>
      <c r="Z138" s="15">
        <v>121.8</v>
      </c>
      <c r="AA138" s="15">
        <v>112.8</v>
      </c>
      <c r="AB138" s="15">
        <v>121.2</v>
      </c>
      <c r="AC138" s="15">
        <v>131.9</v>
      </c>
      <c r="AD138" s="15">
        <v>120.8</v>
      </c>
      <c r="AE138" s="15">
        <v>120.9</v>
      </c>
      <c r="AF138" s="44">
        <f t="shared" si="10"/>
        <v>733</v>
      </c>
      <c r="AG138" s="31">
        <v>128.6</v>
      </c>
      <c r="AH138" t="str">
        <f t="shared" si="11"/>
        <v>October-2016</v>
      </c>
    </row>
    <row r="139" spans="1:34" hidden="1">
      <c r="A139" s="1" t="s">
        <v>104</v>
      </c>
      <c r="B139" s="16" t="s">
        <v>534</v>
      </c>
      <c r="C139" s="16" t="s">
        <v>238</v>
      </c>
      <c r="D139" s="16">
        <v>130.5</v>
      </c>
      <c r="E139" s="16">
        <v>137.9</v>
      </c>
      <c r="F139" s="16">
        <v>130.19999999999999</v>
      </c>
      <c r="G139" s="16">
        <v>134.80000000000001</v>
      </c>
      <c r="H139" s="16">
        <v>117.8</v>
      </c>
      <c r="I139" s="16">
        <v>134.69999999999999</v>
      </c>
      <c r="J139" s="16">
        <v>151.19999999999999</v>
      </c>
      <c r="K139" s="16">
        <v>172.1</v>
      </c>
      <c r="L139" s="16">
        <v>114.1</v>
      </c>
      <c r="M139" s="16">
        <v>139.30000000000001</v>
      </c>
      <c r="N139" s="16">
        <v>126.1</v>
      </c>
      <c r="O139" s="16">
        <v>141.1</v>
      </c>
      <c r="P139" s="16">
        <v>137</v>
      </c>
      <c r="Q139" s="37">
        <f t="shared" si="8"/>
        <v>1629.7999999999995</v>
      </c>
      <c r="R139" s="16">
        <v>141.80000000000001</v>
      </c>
      <c r="S139" s="16">
        <v>135.5</v>
      </c>
      <c r="T139" s="16">
        <v>129.1</v>
      </c>
      <c r="U139" s="16">
        <v>134.5</v>
      </c>
      <c r="V139" s="41">
        <f t="shared" si="9"/>
        <v>264.60000000000002</v>
      </c>
      <c r="W139" s="16">
        <v>128.69999999999999</v>
      </c>
      <c r="X139" s="16">
        <v>124.3</v>
      </c>
      <c r="Y139" s="16">
        <v>128.4</v>
      </c>
      <c r="Z139" s="16">
        <v>126.1</v>
      </c>
      <c r="AA139" s="16">
        <v>115.2</v>
      </c>
      <c r="AB139" s="16">
        <v>123.5</v>
      </c>
      <c r="AC139" s="16">
        <v>132.4</v>
      </c>
      <c r="AD139" s="16">
        <v>122.1</v>
      </c>
      <c r="AE139" s="16">
        <v>123.4</v>
      </c>
      <c r="AF139" s="44">
        <f t="shared" si="10"/>
        <v>747.7</v>
      </c>
      <c r="AG139" s="32">
        <v>131.4</v>
      </c>
      <c r="AH139" t="str">
        <f t="shared" si="11"/>
        <v>October-2016</v>
      </c>
    </row>
    <row r="140" spans="1:34" hidden="1">
      <c r="A140" s="2" t="s">
        <v>60</v>
      </c>
      <c r="B140" s="15" t="s">
        <v>534</v>
      </c>
      <c r="C140" s="15" t="s">
        <v>264</v>
      </c>
      <c r="D140" s="15">
        <v>132</v>
      </c>
      <c r="E140" s="15">
        <v>137.4</v>
      </c>
      <c r="F140" s="15">
        <v>130.6</v>
      </c>
      <c r="G140" s="15">
        <v>136.19999999999999</v>
      </c>
      <c r="H140" s="15">
        <v>121.1</v>
      </c>
      <c r="I140" s="15">
        <v>136.9</v>
      </c>
      <c r="J140" s="15">
        <v>141.80000000000001</v>
      </c>
      <c r="K140" s="15">
        <v>170</v>
      </c>
      <c r="L140" s="15">
        <v>113.4</v>
      </c>
      <c r="M140" s="15">
        <v>136.80000000000001</v>
      </c>
      <c r="N140" s="15">
        <v>128.69999999999999</v>
      </c>
      <c r="O140" s="15">
        <v>143.1</v>
      </c>
      <c r="P140" s="15">
        <v>136.6</v>
      </c>
      <c r="Q140" s="37">
        <f t="shared" si="8"/>
        <v>1628</v>
      </c>
      <c r="R140" s="15">
        <v>141.19999999999999</v>
      </c>
      <c r="S140" s="15">
        <v>139.9</v>
      </c>
      <c r="T140" s="15">
        <v>134.5</v>
      </c>
      <c r="U140" s="15">
        <v>139.19999999999999</v>
      </c>
      <c r="V140" s="41">
        <f t="shared" si="9"/>
        <v>274.39999999999998</v>
      </c>
      <c r="W140" s="15">
        <v>126.5</v>
      </c>
      <c r="X140" s="15">
        <v>130.30000000000001</v>
      </c>
      <c r="Y140" s="15">
        <v>132.1</v>
      </c>
      <c r="Z140" s="15">
        <v>129.1</v>
      </c>
      <c r="AA140" s="15">
        <v>118.2</v>
      </c>
      <c r="AB140" s="15">
        <v>126.9</v>
      </c>
      <c r="AC140" s="15">
        <v>133.69999999999999</v>
      </c>
      <c r="AD140" s="15">
        <v>123.5</v>
      </c>
      <c r="AE140" s="15">
        <v>126.1</v>
      </c>
      <c r="AF140" s="44">
        <f t="shared" si="10"/>
        <v>763.5</v>
      </c>
      <c r="AG140" s="31">
        <v>133.6</v>
      </c>
      <c r="AH140" t="str">
        <f t="shared" si="11"/>
        <v>November-2016</v>
      </c>
    </row>
    <row r="141" spans="1:34" hidden="1">
      <c r="A141" s="1" t="s">
        <v>85</v>
      </c>
      <c r="B141" s="16" t="s">
        <v>534</v>
      </c>
      <c r="C141" s="16" t="s">
        <v>264</v>
      </c>
      <c r="D141" s="16">
        <v>130.19999999999999</v>
      </c>
      <c r="E141" s="16">
        <v>138.5</v>
      </c>
      <c r="F141" s="16">
        <v>134.1</v>
      </c>
      <c r="G141" s="16">
        <v>132.9</v>
      </c>
      <c r="H141" s="16">
        <v>112.6</v>
      </c>
      <c r="I141" s="16">
        <v>130.80000000000001</v>
      </c>
      <c r="J141" s="16">
        <v>142</v>
      </c>
      <c r="K141" s="16">
        <v>174.9</v>
      </c>
      <c r="L141" s="16">
        <v>115.6</v>
      </c>
      <c r="M141" s="16">
        <v>145.4</v>
      </c>
      <c r="N141" s="16">
        <v>122.7</v>
      </c>
      <c r="O141" s="16">
        <v>140.30000000000001</v>
      </c>
      <c r="P141" s="16">
        <v>135.19999999999999</v>
      </c>
      <c r="Q141" s="37">
        <f t="shared" si="8"/>
        <v>1620</v>
      </c>
      <c r="R141" s="16">
        <v>144.30000000000001</v>
      </c>
      <c r="S141" s="16">
        <v>129.6</v>
      </c>
      <c r="T141" s="16">
        <v>122.1</v>
      </c>
      <c r="U141" s="16">
        <v>128.5</v>
      </c>
      <c r="V141" s="41">
        <f t="shared" si="9"/>
        <v>251.7</v>
      </c>
      <c r="W141" s="16">
        <v>129.1</v>
      </c>
      <c r="X141" s="16">
        <v>116.2</v>
      </c>
      <c r="Y141" s="16">
        <v>124.7</v>
      </c>
      <c r="Z141" s="16">
        <v>122.1</v>
      </c>
      <c r="AA141" s="16">
        <v>113.4</v>
      </c>
      <c r="AB141" s="16">
        <v>121.7</v>
      </c>
      <c r="AC141" s="16">
        <v>132.1</v>
      </c>
      <c r="AD141" s="16">
        <v>121.3</v>
      </c>
      <c r="AE141" s="16">
        <v>121.3</v>
      </c>
      <c r="AF141" s="44">
        <f t="shared" si="10"/>
        <v>735.3</v>
      </c>
      <c r="AG141" s="32">
        <v>128.5</v>
      </c>
      <c r="AH141" t="str">
        <f t="shared" si="11"/>
        <v>November-2016</v>
      </c>
    </row>
    <row r="142" spans="1:34" hidden="1">
      <c r="A142" s="2" t="s">
        <v>104</v>
      </c>
      <c r="B142" s="15" t="s">
        <v>534</v>
      </c>
      <c r="C142" s="15" t="s">
        <v>264</v>
      </c>
      <c r="D142" s="15">
        <v>131.4</v>
      </c>
      <c r="E142" s="15">
        <v>137.80000000000001</v>
      </c>
      <c r="F142" s="15">
        <v>132</v>
      </c>
      <c r="G142" s="15">
        <v>135</v>
      </c>
      <c r="H142" s="15">
        <v>118</v>
      </c>
      <c r="I142" s="15">
        <v>134.1</v>
      </c>
      <c r="J142" s="15">
        <v>141.9</v>
      </c>
      <c r="K142" s="15">
        <v>171.7</v>
      </c>
      <c r="L142" s="15">
        <v>114.1</v>
      </c>
      <c r="M142" s="15">
        <v>139.69999999999999</v>
      </c>
      <c r="N142" s="15">
        <v>126.2</v>
      </c>
      <c r="O142" s="15">
        <v>141.80000000000001</v>
      </c>
      <c r="P142" s="15">
        <v>136.1</v>
      </c>
      <c r="Q142" s="37">
        <f t="shared" si="8"/>
        <v>1623.7</v>
      </c>
      <c r="R142" s="15">
        <v>142</v>
      </c>
      <c r="S142" s="15">
        <v>135.80000000000001</v>
      </c>
      <c r="T142" s="15">
        <v>129.30000000000001</v>
      </c>
      <c r="U142" s="15">
        <v>135</v>
      </c>
      <c r="V142" s="41">
        <f t="shared" si="9"/>
        <v>265.10000000000002</v>
      </c>
      <c r="W142" s="15">
        <v>129.1</v>
      </c>
      <c r="X142" s="15">
        <v>125</v>
      </c>
      <c r="Y142" s="15">
        <v>128.6</v>
      </c>
      <c r="Z142" s="15">
        <v>126.4</v>
      </c>
      <c r="AA142" s="15">
        <v>115.7</v>
      </c>
      <c r="AB142" s="15">
        <v>124</v>
      </c>
      <c r="AC142" s="15">
        <v>132.80000000000001</v>
      </c>
      <c r="AD142" s="15">
        <v>122.6</v>
      </c>
      <c r="AE142" s="15">
        <v>123.8</v>
      </c>
      <c r="AF142" s="44">
        <f t="shared" si="10"/>
        <v>750.1</v>
      </c>
      <c r="AG142" s="31">
        <v>131.19999999999999</v>
      </c>
      <c r="AH142" t="str">
        <f t="shared" si="11"/>
        <v>November-2016</v>
      </c>
    </row>
    <row r="143" spans="1:34" hidden="1">
      <c r="A143" s="1" t="s">
        <v>60</v>
      </c>
      <c r="B143" s="16" t="s">
        <v>534</v>
      </c>
      <c r="C143" s="16" t="s">
        <v>273</v>
      </c>
      <c r="D143" s="16">
        <v>132.6</v>
      </c>
      <c r="E143" s="16">
        <v>137.30000000000001</v>
      </c>
      <c r="F143" s="16">
        <v>131.6</v>
      </c>
      <c r="G143" s="16">
        <v>136.30000000000001</v>
      </c>
      <c r="H143" s="16">
        <v>121.6</v>
      </c>
      <c r="I143" s="16">
        <v>135.6</v>
      </c>
      <c r="J143" s="16">
        <v>127.5</v>
      </c>
      <c r="K143" s="16">
        <v>167.9</v>
      </c>
      <c r="L143" s="16">
        <v>113.8</v>
      </c>
      <c r="M143" s="16">
        <v>137.5</v>
      </c>
      <c r="N143" s="16">
        <v>129.1</v>
      </c>
      <c r="O143" s="16">
        <v>143.6</v>
      </c>
      <c r="P143" s="16">
        <v>134.69999999999999</v>
      </c>
      <c r="Q143" s="37">
        <f t="shared" si="8"/>
        <v>1614.3999999999999</v>
      </c>
      <c r="R143" s="16">
        <v>142.4</v>
      </c>
      <c r="S143" s="16">
        <v>140.4</v>
      </c>
      <c r="T143" s="16">
        <v>135.19999999999999</v>
      </c>
      <c r="U143" s="16">
        <v>139.69999999999999</v>
      </c>
      <c r="V143" s="41">
        <f t="shared" si="9"/>
        <v>275.60000000000002</v>
      </c>
      <c r="W143" s="15">
        <v>126.5</v>
      </c>
      <c r="X143" s="16">
        <v>132</v>
      </c>
      <c r="Y143" s="16">
        <v>132.9</v>
      </c>
      <c r="Z143" s="16">
        <v>129.69999999999999</v>
      </c>
      <c r="AA143" s="16">
        <v>118.6</v>
      </c>
      <c r="AB143" s="16">
        <v>127.3</v>
      </c>
      <c r="AC143" s="16">
        <v>134.19999999999999</v>
      </c>
      <c r="AD143" s="16">
        <v>121.9</v>
      </c>
      <c r="AE143" s="16">
        <v>126.3</v>
      </c>
      <c r="AF143" s="44">
        <f t="shared" si="10"/>
        <v>764.6</v>
      </c>
      <c r="AG143" s="32">
        <v>132.80000000000001</v>
      </c>
      <c r="AH143" t="str">
        <f t="shared" si="11"/>
        <v>December-2016</v>
      </c>
    </row>
    <row r="144" spans="1:34" hidden="1">
      <c r="A144" s="2" t="s">
        <v>85</v>
      </c>
      <c r="B144" s="15" t="s">
        <v>534</v>
      </c>
      <c r="C144" s="15" t="s">
        <v>273</v>
      </c>
      <c r="D144" s="15">
        <v>131.6</v>
      </c>
      <c r="E144" s="15">
        <v>138.19999999999999</v>
      </c>
      <c r="F144" s="15">
        <v>134.9</v>
      </c>
      <c r="G144" s="15">
        <v>133.1</v>
      </c>
      <c r="H144" s="15">
        <v>113.5</v>
      </c>
      <c r="I144" s="15">
        <v>129.30000000000001</v>
      </c>
      <c r="J144" s="15">
        <v>121.1</v>
      </c>
      <c r="K144" s="15">
        <v>170.3</v>
      </c>
      <c r="L144" s="15">
        <v>115.5</v>
      </c>
      <c r="M144" s="15">
        <v>145.5</v>
      </c>
      <c r="N144" s="15">
        <v>123.1</v>
      </c>
      <c r="O144" s="15">
        <v>140.9</v>
      </c>
      <c r="P144" s="15">
        <v>132.80000000000001</v>
      </c>
      <c r="Q144" s="37">
        <f t="shared" si="8"/>
        <v>1597</v>
      </c>
      <c r="R144" s="15">
        <v>145</v>
      </c>
      <c r="S144" s="15">
        <v>130</v>
      </c>
      <c r="T144" s="15">
        <v>122.2</v>
      </c>
      <c r="U144" s="15">
        <v>128.80000000000001</v>
      </c>
      <c r="V144" s="41">
        <f t="shared" si="9"/>
        <v>252.2</v>
      </c>
      <c r="W144" s="15">
        <v>128.5</v>
      </c>
      <c r="X144" s="15">
        <v>117.8</v>
      </c>
      <c r="Y144" s="15">
        <v>125</v>
      </c>
      <c r="Z144" s="15">
        <v>122.3</v>
      </c>
      <c r="AA144" s="15">
        <v>113.7</v>
      </c>
      <c r="AB144" s="15">
        <v>121.8</v>
      </c>
      <c r="AC144" s="15">
        <v>132.30000000000001</v>
      </c>
      <c r="AD144" s="15">
        <v>119.9</v>
      </c>
      <c r="AE144" s="15">
        <v>121.4</v>
      </c>
      <c r="AF144" s="44">
        <f t="shared" si="10"/>
        <v>735</v>
      </c>
      <c r="AG144" s="31">
        <v>127.6</v>
      </c>
      <c r="AH144" t="str">
        <f t="shared" si="11"/>
        <v>December-2016</v>
      </c>
    </row>
    <row r="145" spans="1:34" hidden="1">
      <c r="A145" s="1" t="s">
        <v>104</v>
      </c>
      <c r="B145" s="16" t="s">
        <v>534</v>
      </c>
      <c r="C145" s="16" t="s">
        <v>273</v>
      </c>
      <c r="D145" s="16">
        <v>132.30000000000001</v>
      </c>
      <c r="E145" s="16">
        <v>137.6</v>
      </c>
      <c r="F145" s="16">
        <v>132.9</v>
      </c>
      <c r="G145" s="16">
        <v>135.1</v>
      </c>
      <c r="H145" s="16">
        <v>118.6</v>
      </c>
      <c r="I145" s="16">
        <v>132.69999999999999</v>
      </c>
      <c r="J145" s="16">
        <v>125.3</v>
      </c>
      <c r="K145" s="16">
        <v>168.7</v>
      </c>
      <c r="L145" s="16">
        <v>114.4</v>
      </c>
      <c r="M145" s="16">
        <v>140.19999999999999</v>
      </c>
      <c r="N145" s="16">
        <v>126.6</v>
      </c>
      <c r="O145" s="16">
        <v>142.30000000000001</v>
      </c>
      <c r="P145" s="16">
        <v>134</v>
      </c>
      <c r="Q145" s="37">
        <f t="shared" si="8"/>
        <v>1606.7</v>
      </c>
      <c r="R145" s="16">
        <v>143.1</v>
      </c>
      <c r="S145" s="16">
        <v>136.30000000000001</v>
      </c>
      <c r="T145" s="16">
        <v>129.80000000000001</v>
      </c>
      <c r="U145" s="16">
        <v>135.4</v>
      </c>
      <c r="V145" s="41">
        <f t="shared" si="9"/>
        <v>266.10000000000002</v>
      </c>
      <c r="W145" s="16">
        <v>128.5</v>
      </c>
      <c r="X145" s="16">
        <v>126.6</v>
      </c>
      <c r="Y145" s="16">
        <v>129.19999999999999</v>
      </c>
      <c r="Z145" s="16">
        <v>126.9</v>
      </c>
      <c r="AA145" s="16">
        <v>116</v>
      </c>
      <c r="AB145" s="16">
        <v>124.2</v>
      </c>
      <c r="AC145" s="16">
        <v>133.1</v>
      </c>
      <c r="AD145" s="16">
        <v>121.1</v>
      </c>
      <c r="AE145" s="16">
        <v>123.9</v>
      </c>
      <c r="AF145" s="44">
        <f t="shared" si="10"/>
        <v>750.5</v>
      </c>
      <c r="AG145" s="32">
        <v>130.4</v>
      </c>
      <c r="AH145" t="str">
        <f t="shared" si="11"/>
        <v>December-2016</v>
      </c>
    </row>
    <row r="146" spans="1:34" hidden="1">
      <c r="A146" s="2" t="s">
        <v>60</v>
      </c>
      <c r="B146" s="15" t="s">
        <v>658</v>
      </c>
      <c r="C146" s="15" t="s">
        <v>62</v>
      </c>
      <c r="D146" s="15">
        <v>133.1</v>
      </c>
      <c r="E146" s="15">
        <v>137.80000000000001</v>
      </c>
      <c r="F146" s="15">
        <v>131.9</v>
      </c>
      <c r="G146" s="15">
        <v>136.69999999999999</v>
      </c>
      <c r="H146" s="15">
        <v>122</v>
      </c>
      <c r="I146" s="15">
        <v>136</v>
      </c>
      <c r="J146" s="15">
        <v>119.8</v>
      </c>
      <c r="K146" s="15">
        <v>161.69999999999999</v>
      </c>
      <c r="L146" s="15">
        <v>114.8</v>
      </c>
      <c r="M146" s="15">
        <v>136.9</v>
      </c>
      <c r="N146" s="15">
        <v>129</v>
      </c>
      <c r="O146" s="15">
        <v>143.9</v>
      </c>
      <c r="P146" s="15">
        <v>133.69999999999999</v>
      </c>
      <c r="Q146" s="37">
        <f t="shared" si="8"/>
        <v>1603.6000000000001</v>
      </c>
      <c r="R146" s="15">
        <v>143.1</v>
      </c>
      <c r="S146" s="15">
        <v>140.69999999999999</v>
      </c>
      <c r="T146" s="15">
        <v>135.80000000000001</v>
      </c>
      <c r="U146" s="15">
        <v>140</v>
      </c>
      <c r="V146" s="41">
        <f t="shared" si="9"/>
        <v>276.5</v>
      </c>
      <c r="W146" s="15">
        <v>133.6</v>
      </c>
      <c r="X146" s="15">
        <v>132.1</v>
      </c>
      <c r="Y146" s="15">
        <v>133.19999999999999</v>
      </c>
      <c r="Z146" s="15">
        <v>129.9</v>
      </c>
      <c r="AA146" s="15">
        <v>119.1</v>
      </c>
      <c r="AB146" s="15">
        <v>127</v>
      </c>
      <c r="AC146" s="15">
        <v>134.6</v>
      </c>
      <c r="AD146" s="15">
        <v>122.3</v>
      </c>
      <c r="AE146" s="15">
        <v>126.6</v>
      </c>
      <c r="AF146" s="44">
        <f t="shared" si="10"/>
        <v>766.1</v>
      </c>
      <c r="AG146" s="31">
        <v>132.4</v>
      </c>
      <c r="AH146" t="str">
        <f t="shared" si="11"/>
        <v>January-2017</v>
      </c>
    </row>
    <row r="147" spans="1:34" hidden="1">
      <c r="A147" s="1" t="s">
        <v>85</v>
      </c>
      <c r="B147" s="16" t="s">
        <v>658</v>
      </c>
      <c r="C147" s="16" t="s">
        <v>62</v>
      </c>
      <c r="D147" s="16">
        <v>132.19999999999999</v>
      </c>
      <c r="E147" s="16">
        <v>138.9</v>
      </c>
      <c r="F147" s="16">
        <v>132.6</v>
      </c>
      <c r="G147" s="16">
        <v>133.1</v>
      </c>
      <c r="H147" s="16">
        <v>114</v>
      </c>
      <c r="I147" s="16">
        <v>129.6</v>
      </c>
      <c r="J147" s="16">
        <v>118.7</v>
      </c>
      <c r="K147" s="16">
        <v>155.1</v>
      </c>
      <c r="L147" s="16">
        <v>117.3</v>
      </c>
      <c r="M147" s="16">
        <v>144.9</v>
      </c>
      <c r="N147" s="16">
        <v>123.2</v>
      </c>
      <c r="O147" s="16">
        <v>141.6</v>
      </c>
      <c r="P147" s="16">
        <v>132</v>
      </c>
      <c r="Q147" s="37">
        <f t="shared" si="8"/>
        <v>1581.2</v>
      </c>
      <c r="R147" s="16">
        <v>145.6</v>
      </c>
      <c r="S147" s="16">
        <v>130.19999999999999</v>
      </c>
      <c r="T147" s="16">
        <v>122.3</v>
      </c>
      <c r="U147" s="16">
        <v>129</v>
      </c>
      <c r="V147" s="41">
        <f t="shared" si="9"/>
        <v>252.5</v>
      </c>
      <c r="W147" s="16">
        <v>129.6</v>
      </c>
      <c r="X147" s="16">
        <v>118</v>
      </c>
      <c r="Y147" s="16">
        <v>125.1</v>
      </c>
      <c r="Z147" s="16">
        <v>122.6</v>
      </c>
      <c r="AA147" s="16">
        <v>115.2</v>
      </c>
      <c r="AB147" s="16">
        <v>122</v>
      </c>
      <c r="AC147" s="16">
        <v>132.4</v>
      </c>
      <c r="AD147" s="16">
        <v>120.9</v>
      </c>
      <c r="AE147" s="16">
        <v>122.1</v>
      </c>
      <c r="AF147" s="44">
        <f t="shared" si="10"/>
        <v>738.19999999999993</v>
      </c>
      <c r="AG147" s="32">
        <v>127.8</v>
      </c>
      <c r="AH147" t="str">
        <f t="shared" si="11"/>
        <v>January-2017</v>
      </c>
    </row>
    <row r="148" spans="1:34" hidden="1">
      <c r="A148" s="2" t="s">
        <v>104</v>
      </c>
      <c r="B148" s="15" t="s">
        <v>658</v>
      </c>
      <c r="C148" s="15" t="s">
        <v>62</v>
      </c>
      <c r="D148" s="15">
        <v>132.80000000000001</v>
      </c>
      <c r="E148" s="15">
        <v>138.19999999999999</v>
      </c>
      <c r="F148" s="15">
        <v>132.19999999999999</v>
      </c>
      <c r="G148" s="15">
        <v>135.4</v>
      </c>
      <c r="H148" s="15">
        <v>119.1</v>
      </c>
      <c r="I148" s="15">
        <v>133</v>
      </c>
      <c r="J148" s="15">
        <v>119.4</v>
      </c>
      <c r="K148" s="15">
        <v>159.5</v>
      </c>
      <c r="L148" s="15">
        <v>115.6</v>
      </c>
      <c r="M148" s="15">
        <v>139.6</v>
      </c>
      <c r="N148" s="15">
        <v>126.6</v>
      </c>
      <c r="O148" s="15">
        <v>142.80000000000001</v>
      </c>
      <c r="P148" s="15">
        <v>133.1</v>
      </c>
      <c r="Q148" s="37">
        <f t="shared" si="8"/>
        <v>1594.1999999999996</v>
      </c>
      <c r="R148" s="15">
        <v>143.80000000000001</v>
      </c>
      <c r="S148" s="15">
        <v>136.6</v>
      </c>
      <c r="T148" s="15">
        <v>130.19999999999999</v>
      </c>
      <c r="U148" s="15">
        <v>135.6</v>
      </c>
      <c r="V148" s="41">
        <f t="shared" si="9"/>
        <v>266.79999999999995</v>
      </c>
      <c r="W148" s="15">
        <v>129.6</v>
      </c>
      <c r="X148" s="15">
        <v>126.8</v>
      </c>
      <c r="Y148" s="15">
        <v>129.4</v>
      </c>
      <c r="Z148" s="15">
        <v>127.1</v>
      </c>
      <c r="AA148" s="15">
        <v>117</v>
      </c>
      <c r="AB148" s="15">
        <v>124.2</v>
      </c>
      <c r="AC148" s="15">
        <v>133.30000000000001</v>
      </c>
      <c r="AD148" s="15">
        <v>121.7</v>
      </c>
      <c r="AE148" s="15">
        <v>124.4</v>
      </c>
      <c r="AF148" s="44">
        <f t="shared" si="10"/>
        <v>752.7</v>
      </c>
      <c r="AG148" s="31">
        <v>130.30000000000001</v>
      </c>
      <c r="AH148" t="str">
        <f t="shared" si="11"/>
        <v>January-2017</v>
      </c>
    </row>
    <row r="149" spans="1:34" hidden="1">
      <c r="A149" s="1" t="s">
        <v>60</v>
      </c>
      <c r="B149" s="16" t="s">
        <v>658</v>
      </c>
      <c r="C149" s="16" t="s">
        <v>116</v>
      </c>
      <c r="D149" s="16">
        <v>133.30000000000001</v>
      </c>
      <c r="E149" s="16">
        <v>138.30000000000001</v>
      </c>
      <c r="F149" s="16">
        <v>129.30000000000001</v>
      </c>
      <c r="G149" s="16">
        <v>137.19999999999999</v>
      </c>
      <c r="H149" s="16">
        <v>122.1</v>
      </c>
      <c r="I149" s="16">
        <v>138.69999999999999</v>
      </c>
      <c r="J149" s="16">
        <v>119.1</v>
      </c>
      <c r="K149" s="16">
        <v>156.9</v>
      </c>
      <c r="L149" s="16">
        <v>116.2</v>
      </c>
      <c r="M149" s="16">
        <v>136</v>
      </c>
      <c r="N149" s="16">
        <v>129.4</v>
      </c>
      <c r="O149" s="16">
        <v>144.4</v>
      </c>
      <c r="P149" s="16">
        <v>133.6</v>
      </c>
      <c r="Q149" s="37">
        <f t="shared" si="8"/>
        <v>1600.9000000000003</v>
      </c>
      <c r="R149" s="16">
        <v>143.69999999999999</v>
      </c>
      <c r="S149" s="16">
        <v>140.9</v>
      </c>
      <c r="T149" s="16">
        <v>135.80000000000001</v>
      </c>
      <c r="U149" s="16">
        <v>140.19999999999999</v>
      </c>
      <c r="V149" s="41">
        <f t="shared" si="9"/>
        <v>276.70000000000005</v>
      </c>
      <c r="W149" s="15">
        <v>133.6</v>
      </c>
      <c r="X149" s="16">
        <v>133.19999999999999</v>
      </c>
      <c r="Y149" s="16">
        <v>133.6</v>
      </c>
      <c r="Z149" s="16">
        <v>130.1</v>
      </c>
      <c r="AA149" s="16">
        <v>119.5</v>
      </c>
      <c r="AB149" s="16">
        <v>127.7</v>
      </c>
      <c r="AC149" s="16">
        <v>134.9</v>
      </c>
      <c r="AD149" s="16">
        <v>123.2</v>
      </c>
      <c r="AE149" s="16">
        <v>127</v>
      </c>
      <c r="AF149" s="44">
        <f t="shared" si="10"/>
        <v>769</v>
      </c>
      <c r="AG149" s="32">
        <v>132.6</v>
      </c>
      <c r="AH149" t="str">
        <f t="shared" si="11"/>
        <v>February-2017</v>
      </c>
    </row>
    <row r="150" spans="1:34" hidden="1">
      <c r="A150" s="2" t="s">
        <v>85</v>
      </c>
      <c r="B150" s="15" t="s">
        <v>658</v>
      </c>
      <c r="C150" s="15" t="s">
        <v>116</v>
      </c>
      <c r="D150" s="15">
        <v>132.80000000000001</v>
      </c>
      <c r="E150" s="15">
        <v>139.80000000000001</v>
      </c>
      <c r="F150" s="15">
        <v>129.30000000000001</v>
      </c>
      <c r="G150" s="15">
        <v>133.5</v>
      </c>
      <c r="H150" s="15">
        <v>114.3</v>
      </c>
      <c r="I150" s="15">
        <v>131.4</v>
      </c>
      <c r="J150" s="15">
        <v>120.2</v>
      </c>
      <c r="K150" s="15">
        <v>143.1</v>
      </c>
      <c r="L150" s="15">
        <v>119.5</v>
      </c>
      <c r="M150" s="15">
        <v>144</v>
      </c>
      <c r="N150" s="15">
        <v>123.4</v>
      </c>
      <c r="O150" s="15">
        <v>141.9</v>
      </c>
      <c r="P150" s="15">
        <v>132.1</v>
      </c>
      <c r="Q150" s="37">
        <f t="shared" si="8"/>
        <v>1573.2000000000003</v>
      </c>
      <c r="R150" s="15">
        <v>146.30000000000001</v>
      </c>
      <c r="S150" s="15">
        <v>130.5</v>
      </c>
      <c r="T150" s="15">
        <v>122.5</v>
      </c>
      <c r="U150" s="15">
        <v>129.30000000000001</v>
      </c>
      <c r="V150" s="41">
        <f t="shared" si="9"/>
        <v>253</v>
      </c>
      <c r="W150" s="15">
        <v>130.5</v>
      </c>
      <c r="X150" s="15">
        <v>119.2</v>
      </c>
      <c r="Y150" s="15">
        <v>125.3</v>
      </c>
      <c r="Z150" s="15">
        <v>122.9</v>
      </c>
      <c r="AA150" s="15">
        <v>115.5</v>
      </c>
      <c r="AB150" s="15">
        <v>122.2</v>
      </c>
      <c r="AC150" s="15">
        <v>132.4</v>
      </c>
      <c r="AD150" s="15">
        <v>121.7</v>
      </c>
      <c r="AE150" s="15">
        <v>122.4</v>
      </c>
      <c r="AF150" s="44">
        <f t="shared" si="10"/>
        <v>740</v>
      </c>
      <c r="AG150" s="31">
        <v>128.19999999999999</v>
      </c>
      <c r="AH150" t="str">
        <f t="shared" si="11"/>
        <v>February-2017</v>
      </c>
    </row>
    <row r="151" spans="1:34" hidden="1">
      <c r="A151" s="1" t="s">
        <v>104</v>
      </c>
      <c r="B151" s="16" t="s">
        <v>658</v>
      </c>
      <c r="C151" s="16" t="s">
        <v>116</v>
      </c>
      <c r="D151" s="16">
        <v>133.1</v>
      </c>
      <c r="E151" s="16">
        <v>138.80000000000001</v>
      </c>
      <c r="F151" s="16">
        <v>129.30000000000001</v>
      </c>
      <c r="G151" s="16">
        <v>135.80000000000001</v>
      </c>
      <c r="H151" s="16">
        <v>119.2</v>
      </c>
      <c r="I151" s="16">
        <v>135.30000000000001</v>
      </c>
      <c r="J151" s="16">
        <v>119.5</v>
      </c>
      <c r="K151" s="16">
        <v>152.19999999999999</v>
      </c>
      <c r="L151" s="16">
        <v>117.3</v>
      </c>
      <c r="M151" s="16">
        <v>138.69999999999999</v>
      </c>
      <c r="N151" s="16">
        <v>126.9</v>
      </c>
      <c r="O151" s="16">
        <v>143.19999999999999</v>
      </c>
      <c r="P151" s="16">
        <v>133</v>
      </c>
      <c r="Q151" s="37">
        <f t="shared" si="8"/>
        <v>1589.3000000000002</v>
      </c>
      <c r="R151" s="16">
        <v>144.4</v>
      </c>
      <c r="S151" s="16">
        <v>136.80000000000001</v>
      </c>
      <c r="T151" s="16">
        <v>130.30000000000001</v>
      </c>
      <c r="U151" s="16">
        <v>135.9</v>
      </c>
      <c r="V151" s="41">
        <f t="shared" si="9"/>
        <v>267.10000000000002</v>
      </c>
      <c r="W151" s="16">
        <v>130.5</v>
      </c>
      <c r="X151" s="16">
        <v>127.9</v>
      </c>
      <c r="Y151" s="16">
        <v>129.69999999999999</v>
      </c>
      <c r="Z151" s="16">
        <v>127.4</v>
      </c>
      <c r="AA151" s="16">
        <v>117.4</v>
      </c>
      <c r="AB151" s="16">
        <v>124.6</v>
      </c>
      <c r="AC151" s="16">
        <v>133.4</v>
      </c>
      <c r="AD151" s="16">
        <v>122.6</v>
      </c>
      <c r="AE151" s="16">
        <v>124.8</v>
      </c>
      <c r="AF151" s="44">
        <f t="shared" si="10"/>
        <v>755.1</v>
      </c>
      <c r="AG151" s="32">
        <v>130.6</v>
      </c>
      <c r="AH151" t="str">
        <f t="shared" si="11"/>
        <v>February-2017</v>
      </c>
    </row>
    <row r="152" spans="1:34" hidden="1">
      <c r="A152" s="2" t="s">
        <v>60</v>
      </c>
      <c r="B152" s="15" t="s">
        <v>658</v>
      </c>
      <c r="C152" s="15" t="s">
        <v>138</v>
      </c>
      <c r="D152" s="15">
        <v>133.6</v>
      </c>
      <c r="E152" s="15">
        <v>138.80000000000001</v>
      </c>
      <c r="F152" s="15">
        <v>128.80000000000001</v>
      </c>
      <c r="G152" s="15">
        <v>137.19999999999999</v>
      </c>
      <c r="H152" s="15">
        <v>121.6</v>
      </c>
      <c r="I152" s="15">
        <v>139.69999999999999</v>
      </c>
      <c r="J152" s="15">
        <v>119.7</v>
      </c>
      <c r="K152" s="15">
        <v>148</v>
      </c>
      <c r="L152" s="15">
        <v>116.9</v>
      </c>
      <c r="M152" s="15">
        <v>135.6</v>
      </c>
      <c r="N152" s="15">
        <v>129.80000000000001</v>
      </c>
      <c r="O152" s="15">
        <v>145.4</v>
      </c>
      <c r="P152" s="15">
        <v>133.4</v>
      </c>
      <c r="Q152" s="37">
        <f t="shared" si="8"/>
        <v>1595.1000000000001</v>
      </c>
      <c r="R152" s="15">
        <v>144.19999999999999</v>
      </c>
      <c r="S152" s="15">
        <v>141.6</v>
      </c>
      <c r="T152" s="15">
        <v>136.19999999999999</v>
      </c>
      <c r="U152" s="15">
        <v>140.80000000000001</v>
      </c>
      <c r="V152" s="41">
        <f t="shared" si="9"/>
        <v>277.79999999999995</v>
      </c>
      <c r="W152" s="15">
        <v>133.6</v>
      </c>
      <c r="X152" s="15">
        <v>134.19999999999999</v>
      </c>
      <c r="Y152" s="15">
        <v>134.1</v>
      </c>
      <c r="Z152" s="15">
        <v>130.6</v>
      </c>
      <c r="AA152" s="15">
        <v>119.8</v>
      </c>
      <c r="AB152" s="15">
        <v>128.30000000000001</v>
      </c>
      <c r="AC152" s="15">
        <v>135.19999999999999</v>
      </c>
      <c r="AD152" s="15">
        <v>123.3</v>
      </c>
      <c r="AE152" s="15">
        <v>127.4</v>
      </c>
      <c r="AF152" s="44">
        <f t="shared" si="10"/>
        <v>771.3</v>
      </c>
      <c r="AG152" s="31">
        <v>132.80000000000001</v>
      </c>
      <c r="AH152" t="str">
        <f t="shared" si="11"/>
        <v>March-2017</v>
      </c>
    </row>
    <row r="153" spans="1:34" hidden="1">
      <c r="A153" s="1" t="s">
        <v>85</v>
      </c>
      <c r="B153" s="16" t="s">
        <v>658</v>
      </c>
      <c r="C153" s="16" t="s">
        <v>138</v>
      </c>
      <c r="D153" s="16">
        <v>132.69999999999999</v>
      </c>
      <c r="E153" s="16">
        <v>139.4</v>
      </c>
      <c r="F153" s="16">
        <v>128.4</v>
      </c>
      <c r="G153" s="16">
        <v>134.9</v>
      </c>
      <c r="H153" s="16">
        <v>114</v>
      </c>
      <c r="I153" s="16">
        <v>136.80000000000001</v>
      </c>
      <c r="J153" s="16">
        <v>122.2</v>
      </c>
      <c r="K153" s="16">
        <v>135.80000000000001</v>
      </c>
      <c r="L153" s="16">
        <v>120.3</v>
      </c>
      <c r="M153" s="16">
        <v>142.6</v>
      </c>
      <c r="N153" s="16">
        <v>123.6</v>
      </c>
      <c r="O153" s="16">
        <v>142.4</v>
      </c>
      <c r="P153" s="16">
        <v>132.6</v>
      </c>
      <c r="Q153" s="37">
        <f t="shared" si="8"/>
        <v>1573.1</v>
      </c>
      <c r="R153" s="16">
        <v>147.5</v>
      </c>
      <c r="S153" s="16">
        <v>130.80000000000001</v>
      </c>
      <c r="T153" s="16">
        <v>122.8</v>
      </c>
      <c r="U153" s="16">
        <v>129.6</v>
      </c>
      <c r="V153" s="41">
        <f t="shared" si="9"/>
        <v>253.60000000000002</v>
      </c>
      <c r="W153" s="16">
        <v>131.1</v>
      </c>
      <c r="X153" s="16">
        <v>120.8</v>
      </c>
      <c r="Y153" s="16">
        <v>125.6</v>
      </c>
      <c r="Z153" s="16">
        <v>123.1</v>
      </c>
      <c r="AA153" s="16">
        <v>115.6</v>
      </c>
      <c r="AB153" s="16">
        <v>122.4</v>
      </c>
      <c r="AC153" s="16">
        <v>132.80000000000001</v>
      </c>
      <c r="AD153" s="16">
        <v>121.7</v>
      </c>
      <c r="AE153" s="16">
        <v>122.6</v>
      </c>
      <c r="AF153" s="44">
        <f t="shared" si="10"/>
        <v>741.2</v>
      </c>
      <c r="AG153" s="32">
        <v>128.69999999999999</v>
      </c>
      <c r="AH153" t="str">
        <f t="shared" si="11"/>
        <v>March-2017</v>
      </c>
    </row>
    <row r="154" spans="1:34" hidden="1">
      <c r="A154" s="2" t="s">
        <v>104</v>
      </c>
      <c r="B154" s="15" t="s">
        <v>658</v>
      </c>
      <c r="C154" s="15" t="s">
        <v>138</v>
      </c>
      <c r="D154" s="15">
        <v>133.30000000000001</v>
      </c>
      <c r="E154" s="15">
        <v>139</v>
      </c>
      <c r="F154" s="15">
        <v>128.6</v>
      </c>
      <c r="G154" s="15">
        <v>136.30000000000001</v>
      </c>
      <c r="H154" s="15">
        <v>118.8</v>
      </c>
      <c r="I154" s="15">
        <v>138.30000000000001</v>
      </c>
      <c r="J154" s="15">
        <v>120.5</v>
      </c>
      <c r="K154" s="15">
        <v>143.9</v>
      </c>
      <c r="L154" s="15">
        <v>118</v>
      </c>
      <c r="M154" s="15">
        <v>137.9</v>
      </c>
      <c r="N154" s="15">
        <v>127.2</v>
      </c>
      <c r="O154" s="15">
        <v>144</v>
      </c>
      <c r="P154" s="15">
        <v>133.1</v>
      </c>
      <c r="Q154" s="37">
        <f t="shared" si="8"/>
        <v>1585.8000000000002</v>
      </c>
      <c r="R154" s="15">
        <v>145.1</v>
      </c>
      <c r="S154" s="15">
        <v>137.30000000000001</v>
      </c>
      <c r="T154" s="15">
        <v>130.6</v>
      </c>
      <c r="U154" s="15">
        <v>136.4</v>
      </c>
      <c r="V154" s="41">
        <f t="shared" si="9"/>
        <v>267.89999999999998</v>
      </c>
      <c r="W154" s="15">
        <v>131.1</v>
      </c>
      <c r="X154" s="15">
        <v>129.1</v>
      </c>
      <c r="Y154" s="15">
        <v>130.1</v>
      </c>
      <c r="Z154" s="15">
        <v>127.8</v>
      </c>
      <c r="AA154" s="15">
        <v>117.6</v>
      </c>
      <c r="AB154" s="15">
        <v>125</v>
      </c>
      <c r="AC154" s="15">
        <v>133.80000000000001</v>
      </c>
      <c r="AD154" s="15">
        <v>122.6</v>
      </c>
      <c r="AE154" s="15">
        <v>125.1</v>
      </c>
      <c r="AF154" s="44">
        <f t="shared" si="10"/>
        <v>756.9</v>
      </c>
      <c r="AG154" s="31">
        <v>130.9</v>
      </c>
      <c r="AH154" t="str">
        <f t="shared" si="11"/>
        <v>March-2017</v>
      </c>
    </row>
    <row r="155" spans="1:34" hidden="1">
      <c r="A155" s="1" t="s">
        <v>60</v>
      </c>
      <c r="B155" s="16" t="s">
        <v>658</v>
      </c>
      <c r="C155" s="16" t="s">
        <v>154</v>
      </c>
      <c r="D155" s="16">
        <v>133.19999999999999</v>
      </c>
      <c r="E155" s="16">
        <v>138.69999999999999</v>
      </c>
      <c r="F155" s="16">
        <v>127.1</v>
      </c>
      <c r="G155" s="16">
        <v>137.69999999999999</v>
      </c>
      <c r="H155" s="16">
        <v>121.3</v>
      </c>
      <c r="I155" s="16">
        <v>141.80000000000001</v>
      </c>
      <c r="J155" s="16">
        <v>121.5</v>
      </c>
      <c r="K155" s="16">
        <v>144.5</v>
      </c>
      <c r="L155" s="16">
        <v>117.4</v>
      </c>
      <c r="M155" s="16">
        <v>134.1</v>
      </c>
      <c r="N155" s="16">
        <v>130</v>
      </c>
      <c r="O155" s="16">
        <v>145.5</v>
      </c>
      <c r="P155" s="16">
        <v>133.5</v>
      </c>
      <c r="Q155" s="37">
        <f t="shared" si="8"/>
        <v>1592.8</v>
      </c>
      <c r="R155" s="16">
        <v>144.4</v>
      </c>
      <c r="S155" s="16">
        <v>142.4</v>
      </c>
      <c r="T155" s="16">
        <v>136.80000000000001</v>
      </c>
      <c r="U155" s="16">
        <v>141.6</v>
      </c>
      <c r="V155" s="41">
        <f t="shared" si="9"/>
        <v>279.20000000000005</v>
      </c>
      <c r="W155" s="15">
        <v>133.6</v>
      </c>
      <c r="X155" s="16">
        <v>135</v>
      </c>
      <c r="Y155" s="16">
        <v>134.30000000000001</v>
      </c>
      <c r="Z155" s="16">
        <v>131</v>
      </c>
      <c r="AA155" s="16">
        <v>119.2</v>
      </c>
      <c r="AB155" s="16">
        <v>128.30000000000001</v>
      </c>
      <c r="AC155" s="16">
        <v>135.69999999999999</v>
      </c>
      <c r="AD155" s="16">
        <v>123.7</v>
      </c>
      <c r="AE155" s="16">
        <v>127.5</v>
      </c>
      <c r="AF155" s="44">
        <f t="shared" si="10"/>
        <v>772.2</v>
      </c>
      <c r="AG155" s="32">
        <v>132.9</v>
      </c>
      <c r="AH155" t="str">
        <f t="shared" si="11"/>
        <v>April-2017</v>
      </c>
    </row>
    <row r="156" spans="1:34" hidden="1">
      <c r="A156" s="2" t="s">
        <v>85</v>
      </c>
      <c r="B156" s="15" t="s">
        <v>658</v>
      </c>
      <c r="C156" s="15" t="s">
        <v>154</v>
      </c>
      <c r="D156" s="15">
        <v>132.69999999999999</v>
      </c>
      <c r="E156" s="15">
        <v>140.6</v>
      </c>
      <c r="F156" s="15">
        <v>124.5</v>
      </c>
      <c r="G156" s="15">
        <v>136.30000000000001</v>
      </c>
      <c r="H156" s="15">
        <v>113.5</v>
      </c>
      <c r="I156" s="15">
        <v>137.69999999999999</v>
      </c>
      <c r="J156" s="15">
        <v>127.1</v>
      </c>
      <c r="K156" s="15">
        <v>133.80000000000001</v>
      </c>
      <c r="L156" s="15">
        <v>120.8</v>
      </c>
      <c r="M156" s="15">
        <v>141.30000000000001</v>
      </c>
      <c r="N156" s="15">
        <v>123.8</v>
      </c>
      <c r="O156" s="15">
        <v>142.6</v>
      </c>
      <c r="P156" s="15">
        <v>133.4</v>
      </c>
      <c r="Q156" s="37">
        <f t="shared" si="8"/>
        <v>1574.6999999999998</v>
      </c>
      <c r="R156" s="15">
        <v>148</v>
      </c>
      <c r="S156" s="15">
        <v>131.19999999999999</v>
      </c>
      <c r="T156" s="15">
        <v>123</v>
      </c>
      <c r="U156" s="15">
        <v>130</v>
      </c>
      <c r="V156" s="41">
        <f t="shared" si="9"/>
        <v>254.2</v>
      </c>
      <c r="W156" s="15">
        <v>131.69999999999999</v>
      </c>
      <c r="X156" s="15">
        <v>121.4</v>
      </c>
      <c r="Y156" s="15">
        <v>126</v>
      </c>
      <c r="Z156" s="15">
        <v>123.4</v>
      </c>
      <c r="AA156" s="15">
        <v>114.3</v>
      </c>
      <c r="AB156" s="15">
        <v>122.6</v>
      </c>
      <c r="AC156" s="15">
        <v>133.6</v>
      </c>
      <c r="AD156" s="15">
        <v>122.2</v>
      </c>
      <c r="AE156" s="15">
        <v>122.5</v>
      </c>
      <c r="AF156" s="44">
        <f t="shared" si="10"/>
        <v>742.1</v>
      </c>
      <c r="AG156" s="31">
        <v>129.1</v>
      </c>
      <c r="AH156" t="str">
        <f t="shared" si="11"/>
        <v>April-2017</v>
      </c>
    </row>
    <row r="157" spans="1:34" hidden="1">
      <c r="A157" s="1" t="s">
        <v>104</v>
      </c>
      <c r="B157" s="16" t="s">
        <v>658</v>
      </c>
      <c r="C157" s="16" t="s">
        <v>154</v>
      </c>
      <c r="D157" s="16">
        <v>133</v>
      </c>
      <c r="E157" s="16">
        <v>139.4</v>
      </c>
      <c r="F157" s="16">
        <v>126.1</v>
      </c>
      <c r="G157" s="16">
        <v>137.19999999999999</v>
      </c>
      <c r="H157" s="16">
        <v>118.4</v>
      </c>
      <c r="I157" s="16">
        <v>139.9</v>
      </c>
      <c r="J157" s="16">
        <v>123.4</v>
      </c>
      <c r="K157" s="16">
        <v>140.9</v>
      </c>
      <c r="L157" s="16">
        <v>118.5</v>
      </c>
      <c r="M157" s="16">
        <v>136.5</v>
      </c>
      <c r="N157" s="16">
        <v>127.4</v>
      </c>
      <c r="O157" s="16">
        <v>144.19999999999999</v>
      </c>
      <c r="P157" s="16">
        <v>133.5</v>
      </c>
      <c r="Q157" s="37">
        <f t="shared" si="8"/>
        <v>1584.9</v>
      </c>
      <c r="R157" s="16">
        <v>145.4</v>
      </c>
      <c r="S157" s="16">
        <v>138</v>
      </c>
      <c r="T157" s="16">
        <v>131.1</v>
      </c>
      <c r="U157" s="16">
        <v>137</v>
      </c>
      <c r="V157" s="41">
        <f t="shared" si="9"/>
        <v>269.10000000000002</v>
      </c>
      <c r="W157" s="16">
        <v>131.69999999999999</v>
      </c>
      <c r="X157" s="16">
        <v>129.80000000000001</v>
      </c>
      <c r="Y157" s="16">
        <v>130.4</v>
      </c>
      <c r="Z157" s="16">
        <v>128.1</v>
      </c>
      <c r="AA157" s="16">
        <v>116.6</v>
      </c>
      <c r="AB157" s="16">
        <v>125.1</v>
      </c>
      <c r="AC157" s="16">
        <v>134.5</v>
      </c>
      <c r="AD157" s="16">
        <v>123.1</v>
      </c>
      <c r="AE157" s="16">
        <v>125.1</v>
      </c>
      <c r="AF157" s="44">
        <f t="shared" si="10"/>
        <v>757.80000000000007</v>
      </c>
      <c r="AG157" s="32">
        <v>131.1</v>
      </c>
      <c r="AH157" t="str">
        <f t="shared" si="11"/>
        <v>April-2017</v>
      </c>
    </row>
    <row r="158" spans="1:34" hidden="1">
      <c r="A158" s="2" t="s">
        <v>60</v>
      </c>
      <c r="B158" s="15" t="s">
        <v>658</v>
      </c>
      <c r="C158" s="15" t="s">
        <v>167</v>
      </c>
      <c r="D158" s="15">
        <v>133.1</v>
      </c>
      <c r="E158" s="15">
        <v>140.30000000000001</v>
      </c>
      <c r="F158" s="15">
        <v>126.8</v>
      </c>
      <c r="G158" s="15">
        <v>138.19999999999999</v>
      </c>
      <c r="H158" s="15">
        <v>120.8</v>
      </c>
      <c r="I158" s="15">
        <v>140.19999999999999</v>
      </c>
      <c r="J158" s="15">
        <v>123.8</v>
      </c>
      <c r="K158" s="15">
        <v>141.80000000000001</v>
      </c>
      <c r="L158" s="15">
        <v>118.6</v>
      </c>
      <c r="M158" s="15">
        <v>134</v>
      </c>
      <c r="N158" s="15">
        <v>130.30000000000001</v>
      </c>
      <c r="O158" s="15">
        <v>145.80000000000001</v>
      </c>
      <c r="P158" s="15">
        <v>133.80000000000001</v>
      </c>
      <c r="Q158" s="37">
        <f t="shared" si="8"/>
        <v>1593.6999999999996</v>
      </c>
      <c r="R158" s="15">
        <v>145.5</v>
      </c>
      <c r="S158" s="15">
        <v>142.5</v>
      </c>
      <c r="T158" s="15">
        <v>137.30000000000001</v>
      </c>
      <c r="U158" s="15">
        <v>141.80000000000001</v>
      </c>
      <c r="V158" s="41">
        <f t="shared" si="9"/>
        <v>279.8</v>
      </c>
      <c r="W158" s="15">
        <v>133.6</v>
      </c>
      <c r="X158" s="15">
        <v>135</v>
      </c>
      <c r="Y158" s="15">
        <v>134.9</v>
      </c>
      <c r="Z158" s="15">
        <v>131.4</v>
      </c>
      <c r="AA158" s="15">
        <v>119.4</v>
      </c>
      <c r="AB158" s="15">
        <v>129.4</v>
      </c>
      <c r="AC158" s="15">
        <v>136.30000000000001</v>
      </c>
      <c r="AD158" s="15">
        <v>123.7</v>
      </c>
      <c r="AE158" s="15">
        <v>127.9</v>
      </c>
      <c r="AF158" s="44">
        <f t="shared" si="10"/>
        <v>775.10000000000014</v>
      </c>
      <c r="AG158" s="31">
        <v>133.30000000000001</v>
      </c>
      <c r="AH158" t="str">
        <f t="shared" si="11"/>
        <v>May-2017</v>
      </c>
    </row>
    <row r="159" spans="1:34" hidden="1">
      <c r="A159" s="1" t="s">
        <v>85</v>
      </c>
      <c r="B159" s="16" t="s">
        <v>658</v>
      </c>
      <c r="C159" s="16" t="s">
        <v>167</v>
      </c>
      <c r="D159" s="16">
        <v>132.6</v>
      </c>
      <c r="E159" s="16">
        <v>144.1</v>
      </c>
      <c r="F159" s="16">
        <v>125.6</v>
      </c>
      <c r="G159" s="16">
        <v>136.80000000000001</v>
      </c>
      <c r="H159" s="16">
        <v>113.4</v>
      </c>
      <c r="I159" s="16">
        <v>135.19999999999999</v>
      </c>
      <c r="J159" s="16">
        <v>129.19999999999999</v>
      </c>
      <c r="K159" s="16">
        <v>131.5</v>
      </c>
      <c r="L159" s="16">
        <v>121</v>
      </c>
      <c r="M159" s="16">
        <v>139.9</v>
      </c>
      <c r="N159" s="16">
        <v>123.8</v>
      </c>
      <c r="O159" s="16">
        <v>142.9</v>
      </c>
      <c r="P159" s="16">
        <v>133.6</v>
      </c>
      <c r="Q159" s="37">
        <f t="shared" si="8"/>
        <v>1576</v>
      </c>
      <c r="R159" s="16">
        <v>148.30000000000001</v>
      </c>
      <c r="S159" s="16">
        <v>131.5</v>
      </c>
      <c r="T159" s="16">
        <v>123.2</v>
      </c>
      <c r="U159" s="16">
        <v>130.19999999999999</v>
      </c>
      <c r="V159" s="41">
        <f t="shared" si="9"/>
        <v>254.7</v>
      </c>
      <c r="W159" s="16">
        <v>132.1</v>
      </c>
      <c r="X159" s="16">
        <v>120.1</v>
      </c>
      <c r="Y159" s="16">
        <v>126.5</v>
      </c>
      <c r="Z159" s="16">
        <v>123.6</v>
      </c>
      <c r="AA159" s="16">
        <v>114.3</v>
      </c>
      <c r="AB159" s="16">
        <v>122.8</v>
      </c>
      <c r="AC159" s="16">
        <v>133.80000000000001</v>
      </c>
      <c r="AD159" s="16">
        <v>122</v>
      </c>
      <c r="AE159" s="16">
        <v>122.6</v>
      </c>
      <c r="AF159" s="44">
        <f t="shared" si="10"/>
        <v>743</v>
      </c>
      <c r="AG159" s="32">
        <v>129.30000000000001</v>
      </c>
      <c r="AH159" t="str">
        <f t="shared" si="11"/>
        <v>May-2017</v>
      </c>
    </row>
    <row r="160" spans="1:34" hidden="1">
      <c r="A160" s="2" t="s">
        <v>104</v>
      </c>
      <c r="B160" s="15" t="s">
        <v>658</v>
      </c>
      <c r="C160" s="15" t="s">
        <v>167</v>
      </c>
      <c r="D160" s="15">
        <v>132.9</v>
      </c>
      <c r="E160" s="15">
        <v>141.6</v>
      </c>
      <c r="F160" s="15">
        <v>126.3</v>
      </c>
      <c r="G160" s="15">
        <v>137.69999999999999</v>
      </c>
      <c r="H160" s="15">
        <v>118.1</v>
      </c>
      <c r="I160" s="15">
        <v>137.9</v>
      </c>
      <c r="J160" s="15">
        <v>125.6</v>
      </c>
      <c r="K160" s="15">
        <v>138.30000000000001</v>
      </c>
      <c r="L160" s="15">
        <v>119.4</v>
      </c>
      <c r="M160" s="15">
        <v>136</v>
      </c>
      <c r="N160" s="15">
        <v>127.6</v>
      </c>
      <c r="O160" s="15">
        <v>144.5</v>
      </c>
      <c r="P160" s="15">
        <v>133.69999999999999</v>
      </c>
      <c r="Q160" s="37">
        <f t="shared" si="8"/>
        <v>1585.9</v>
      </c>
      <c r="R160" s="15">
        <v>146.19999999999999</v>
      </c>
      <c r="S160" s="15">
        <v>138.19999999999999</v>
      </c>
      <c r="T160" s="15">
        <v>131.4</v>
      </c>
      <c r="U160" s="15">
        <v>137.19999999999999</v>
      </c>
      <c r="V160" s="41">
        <f t="shared" si="9"/>
        <v>269.60000000000002</v>
      </c>
      <c r="W160" s="15">
        <v>132.1</v>
      </c>
      <c r="X160" s="15">
        <v>129.4</v>
      </c>
      <c r="Y160" s="15">
        <v>130.9</v>
      </c>
      <c r="Z160" s="15">
        <v>128.4</v>
      </c>
      <c r="AA160" s="15">
        <v>116.7</v>
      </c>
      <c r="AB160" s="15">
        <v>125.7</v>
      </c>
      <c r="AC160" s="15">
        <v>134.80000000000001</v>
      </c>
      <c r="AD160" s="15">
        <v>123</v>
      </c>
      <c r="AE160" s="15">
        <v>125.3</v>
      </c>
      <c r="AF160" s="44">
        <f t="shared" si="10"/>
        <v>759.5</v>
      </c>
      <c r="AG160" s="31">
        <v>131.4</v>
      </c>
      <c r="AH160" t="str">
        <f t="shared" si="11"/>
        <v>May-2017</v>
      </c>
    </row>
    <row r="161" spans="1:34" hidden="1">
      <c r="A161" s="1" t="s">
        <v>60</v>
      </c>
      <c r="B161" s="16" t="s">
        <v>658</v>
      </c>
      <c r="C161" s="16" t="s">
        <v>177</v>
      </c>
      <c r="D161" s="16">
        <v>133.5</v>
      </c>
      <c r="E161" s="16">
        <v>143.69999999999999</v>
      </c>
      <c r="F161" s="16">
        <v>128</v>
      </c>
      <c r="G161" s="16">
        <v>138.6</v>
      </c>
      <c r="H161" s="16">
        <v>120.9</v>
      </c>
      <c r="I161" s="16">
        <v>140.9</v>
      </c>
      <c r="J161" s="16">
        <v>128.80000000000001</v>
      </c>
      <c r="K161" s="16">
        <v>140.19999999999999</v>
      </c>
      <c r="L161" s="16">
        <v>118.9</v>
      </c>
      <c r="M161" s="16">
        <v>133.5</v>
      </c>
      <c r="N161" s="16">
        <v>130.4</v>
      </c>
      <c r="O161" s="16">
        <v>146.5</v>
      </c>
      <c r="P161" s="16">
        <v>134.9</v>
      </c>
      <c r="Q161" s="37">
        <f t="shared" si="8"/>
        <v>1603.9</v>
      </c>
      <c r="R161" s="16">
        <v>145.80000000000001</v>
      </c>
      <c r="S161" s="16">
        <v>143.1</v>
      </c>
      <c r="T161" s="16">
        <v>137.69999999999999</v>
      </c>
      <c r="U161" s="16">
        <v>142.30000000000001</v>
      </c>
      <c r="V161" s="41">
        <f t="shared" si="9"/>
        <v>280.79999999999995</v>
      </c>
      <c r="W161" s="15">
        <v>133.6</v>
      </c>
      <c r="X161" s="16">
        <v>134.80000000000001</v>
      </c>
      <c r="Y161" s="16">
        <v>135.19999999999999</v>
      </c>
      <c r="Z161" s="16">
        <v>131.30000000000001</v>
      </c>
      <c r="AA161" s="16">
        <v>119.4</v>
      </c>
      <c r="AB161" s="16">
        <v>129.80000000000001</v>
      </c>
      <c r="AC161" s="16">
        <v>136.9</v>
      </c>
      <c r="AD161" s="16">
        <v>124.1</v>
      </c>
      <c r="AE161" s="16">
        <v>128.1</v>
      </c>
      <c r="AF161" s="44">
        <f t="shared" si="10"/>
        <v>776.7</v>
      </c>
      <c r="AG161" s="32">
        <v>133.9</v>
      </c>
      <c r="AH161" t="str">
        <f t="shared" si="11"/>
        <v>June-2017</v>
      </c>
    </row>
    <row r="162" spans="1:34" hidden="1">
      <c r="A162" s="2" t="s">
        <v>85</v>
      </c>
      <c r="B162" s="15" t="s">
        <v>658</v>
      </c>
      <c r="C162" s="15" t="s">
        <v>177</v>
      </c>
      <c r="D162" s="15">
        <v>132.9</v>
      </c>
      <c r="E162" s="15">
        <v>148.69999999999999</v>
      </c>
      <c r="F162" s="15">
        <v>128.30000000000001</v>
      </c>
      <c r="G162" s="15">
        <v>137.30000000000001</v>
      </c>
      <c r="H162" s="15">
        <v>113.5</v>
      </c>
      <c r="I162" s="15">
        <v>137.19999999999999</v>
      </c>
      <c r="J162" s="15">
        <v>142.19999999999999</v>
      </c>
      <c r="K162" s="15">
        <v>128.19999999999999</v>
      </c>
      <c r="L162" s="15">
        <v>120.9</v>
      </c>
      <c r="M162" s="15">
        <v>138.80000000000001</v>
      </c>
      <c r="N162" s="15">
        <v>124.2</v>
      </c>
      <c r="O162" s="15">
        <v>143.1</v>
      </c>
      <c r="P162" s="15">
        <v>135.69999999999999</v>
      </c>
      <c r="Q162" s="37">
        <f t="shared" si="8"/>
        <v>1595.3000000000002</v>
      </c>
      <c r="R162" s="15">
        <v>148.6</v>
      </c>
      <c r="S162" s="15">
        <v>131.5</v>
      </c>
      <c r="T162" s="15">
        <v>123.2</v>
      </c>
      <c r="U162" s="15">
        <v>130.19999999999999</v>
      </c>
      <c r="V162" s="41">
        <f t="shared" si="9"/>
        <v>254.7</v>
      </c>
      <c r="W162" s="15">
        <v>131.4</v>
      </c>
      <c r="X162" s="15">
        <v>119</v>
      </c>
      <c r="Y162" s="15">
        <v>126.8</v>
      </c>
      <c r="Z162" s="15">
        <v>123.8</v>
      </c>
      <c r="AA162" s="15">
        <v>113.9</v>
      </c>
      <c r="AB162" s="15">
        <v>122.9</v>
      </c>
      <c r="AC162" s="15">
        <v>134.30000000000001</v>
      </c>
      <c r="AD162" s="15">
        <v>122.5</v>
      </c>
      <c r="AE162" s="15">
        <v>122.7</v>
      </c>
      <c r="AF162" s="44">
        <f t="shared" si="10"/>
        <v>744.2</v>
      </c>
      <c r="AG162" s="31">
        <v>129.9</v>
      </c>
      <c r="AH162" t="str">
        <f t="shared" si="11"/>
        <v>June-2017</v>
      </c>
    </row>
    <row r="163" spans="1:34" hidden="1">
      <c r="A163" s="1" t="s">
        <v>104</v>
      </c>
      <c r="B163" s="16" t="s">
        <v>658</v>
      </c>
      <c r="C163" s="16" t="s">
        <v>177</v>
      </c>
      <c r="D163" s="16">
        <v>133.30000000000001</v>
      </c>
      <c r="E163" s="16">
        <v>145.5</v>
      </c>
      <c r="F163" s="16">
        <v>128.1</v>
      </c>
      <c r="G163" s="16">
        <v>138.1</v>
      </c>
      <c r="H163" s="16">
        <v>118.2</v>
      </c>
      <c r="I163" s="16">
        <v>139.19999999999999</v>
      </c>
      <c r="J163" s="16">
        <v>133.30000000000001</v>
      </c>
      <c r="K163" s="16">
        <v>136.19999999999999</v>
      </c>
      <c r="L163" s="16">
        <v>119.6</v>
      </c>
      <c r="M163" s="16">
        <v>135.30000000000001</v>
      </c>
      <c r="N163" s="16">
        <v>127.8</v>
      </c>
      <c r="O163" s="16">
        <v>144.9</v>
      </c>
      <c r="P163" s="16">
        <v>135.19999999999999</v>
      </c>
      <c r="Q163" s="37">
        <f t="shared" si="8"/>
        <v>1599.5</v>
      </c>
      <c r="R163" s="16">
        <v>146.5</v>
      </c>
      <c r="S163" s="16">
        <v>138.5</v>
      </c>
      <c r="T163" s="16">
        <v>131.69999999999999</v>
      </c>
      <c r="U163" s="16">
        <v>137.5</v>
      </c>
      <c r="V163" s="41">
        <f t="shared" si="9"/>
        <v>270.2</v>
      </c>
      <c r="W163" s="16">
        <v>131.4</v>
      </c>
      <c r="X163" s="16">
        <v>128.80000000000001</v>
      </c>
      <c r="Y163" s="16">
        <v>131.19999999999999</v>
      </c>
      <c r="Z163" s="16">
        <v>128.5</v>
      </c>
      <c r="AA163" s="16">
        <v>116.5</v>
      </c>
      <c r="AB163" s="16">
        <v>125.9</v>
      </c>
      <c r="AC163" s="16">
        <v>135.4</v>
      </c>
      <c r="AD163" s="16">
        <v>123.4</v>
      </c>
      <c r="AE163" s="16">
        <v>125.5</v>
      </c>
      <c r="AF163" s="44">
        <f t="shared" si="10"/>
        <v>760.9</v>
      </c>
      <c r="AG163" s="32">
        <v>132</v>
      </c>
      <c r="AH163" t="str">
        <f t="shared" si="11"/>
        <v>June-2017</v>
      </c>
    </row>
    <row r="164" spans="1:34" hidden="1">
      <c r="A164" s="2" t="s">
        <v>60</v>
      </c>
      <c r="B164" s="15" t="s">
        <v>658</v>
      </c>
      <c r="C164" s="15" t="s">
        <v>194</v>
      </c>
      <c r="D164" s="15">
        <v>134</v>
      </c>
      <c r="E164" s="15">
        <v>144.19999999999999</v>
      </c>
      <c r="F164" s="15">
        <v>129.80000000000001</v>
      </c>
      <c r="G164" s="15">
        <v>139</v>
      </c>
      <c r="H164" s="15">
        <v>120.9</v>
      </c>
      <c r="I164" s="15">
        <v>143.9</v>
      </c>
      <c r="J164" s="15">
        <v>151.5</v>
      </c>
      <c r="K164" s="15">
        <v>138.1</v>
      </c>
      <c r="L164" s="15">
        <v>120</v>
      </c>
      <c r="M164" s="15">
        <v>133.9</v>
      </c>
      <c r="N164" s="15">
        <v>131.4</v>
      </c>
      <c r="O164" s="15">
        <v>147.69999999999999</v>
      </c>
      <c r="P164" s="15">
        <v>138.5</v>
      </c>
      <c r="Q164" s="37">
        <f t="shared" si="8"/>
        <v>1634.4</v>
      </c>
      <c r="R164" s="15">
        <v>147.4</v>
      </c>
      <c r="S164" s="15">
        <v>144.30000000000001</v>
      </c>
      <c r="T164" s="15">
        <v>138.1</v>
      </c>
      <c r="U164" s="15">
        <v>143.5</v>
      </c>
      <c r="V164" s="41">
        <f t="shared" si="9"/>
        <v>282.39999999999998</v>
      </c>
      <c r="W164" s="15">
        <v>133.6</v>
      </c>
      <c r="X164" s="15">
        <v>135.30000000000001</v>
      </c>
      <c r="Y164" s="15">
        <v>136.1</v>
      </c>
      <c r="Z164" s="15">
        <v>132.1</v>
      </c>
      <c r="AA164" s="15">
        <v>119.1</v>
      </c>
      <c r="AB164" s="15">
        <v>130.6</v>
      </c>
      <c r="AC164" s="15">
        <v>138.6</v>
      </c>
      <c r="AD164" s="15">
        <v>124.4</v>
      </c>
      <c r="AE164" s="15">
        <v>128.6</v>
      </c>
      <c r="AF164" s="44">
        <f t="shared" si="10"/>
        <v>780.9</v>
      </c>
      <c r="AG164" s="31">
        <v>136.19999999999999</v>
      </c>
      <c r="AH164" t="str">
        <f t="shared" si="11"/>
        <v>July-2017</v>
      </c>
    </row>
    <row r="165" spans="1:34" hidden="1">
      <c r="A165" s="1" t="s">
        <v>85</v>
      </c>
      <c r="B165" s="16" t="s">
        <v>658</v>
      </c>
      <c r="C165" s="16" t="s">
        <v>194</v>
      </c>
      <c r="D165" s="16">
        <v>132.80000000000001</v>
      </c>
      <c r="E165" s="16">
        <v>148.4</v>
      </c>
      <c r="F165" s="16">
        <v>129.4</v>
      </c>
      <c r="G165" s="16">
        <v>137.69999999999999</v>
      </c>
      <c r="H165" s="16">
        <v>113.4</v>
      </c>
      <c r="I165" s="16">
        <v>139.4</v>
      </c>
      <c r="J165" s="16">
        <v>175.1</v>
      </c>
      <c r="K165" s="16">
        <v>124.7</v>
      </c>
      <c r="L165" s="16">
        <v>121.5</v>
      </c>
      <c r="M165" s="16">
        <v>137.80000000000001</v>
      </c>
      <c r="N165" s="16">
        <v>124.4</v>
      </c>
      <c r="O165" s="16">
        <v>143.69999999999999</v>
      </c>
      <c r="P165" s="16">
        <v>139.80000000000001</v>
      </c>
      <c r="Q165" s="37">
        <f t="shared" si="8"/>
        <v>1628.3</v>
      </c>
      <c r="R165" s="16">
        <v>150.5</v>
      </c>
      <c r="S165" s="16">
        <v>131.6</v>
      </c>
      <c r="T165" s="16">
        <v>123.7</v>
      </c>
      <c r="U165" s="16">
        <v>130.4</v>
      </c>
      <c r="V165" s="41">
        <f t="shared" si="9"/>
        <v>255.3</v>
      </c>
      <c r="W165" s="16">
        <v>132.6</v>
      </c>
      <c r="X165" s="16">
        <v>119.7</v>
      </c>
      <c r="Y165" s="16">
        <v>127.2</v>
      </c>
      <c r="Z165" s="16">
        <v>125</v>
      </c>
      <c r="AA165" s="16">
        <v>113.2</v>
      </c>
      <c r="AB165" s="16">
        <v>123.5</v>
      </c>
      <c r="AC165" s="16">
        <v>135.5</v>
      </c>
      <c r="AD165" s="16">
        <v>122.4</v>
      </c>
      <c r="AE165" s="16">
        <v>123</v>
      </c>
      <c r="AF165" s="44">
        <f t="shared" si="10"/>
        <v>746.8</v>
      </c>
      <c r="AG165" s="32">
        <v>131.80000000000001</v>
      </c>
      <c r="AH165" t="str">
        <f t="shared" si="11"/>
        <v>July-2017</v>
      </c>
    </row>
    <row r="166" spans="1:34" hidden="1">
      <c r="A166" s="2" t="s">
        <v>104</v>
      </c>
      <c r="B166" s="15" t="s">
        <v>658</v>
      </c>
      <c r="C166" s="15" t="s">
        <v>194</v>
      </c>
      <c r="D166" s="15">
        <v>133.6</v>
      </c>
      <c r="E166" s="15">
        <v>145.69999999999999</v>
      </c>
      <c r="F166" s="15">
        <v>129.6</v>
      </c>
      <c r="G166" s="15">
        <v>138.5</v>
      </c>
      <c r="H166" s="15">
        <v>118.1</v>
      </c>
      <c r="I166" s="15">
        <v>141.80000000000001</v>
      </c>
      <c r="J166" s="15">
        <v>159.5</v>
      </c>
      <c r="K166" s="15">
        <v>133.6</v>
      </c>
      <c r="L166" s="15">
        <v>120.5</v>
      </c>
      <c r="M166" s="15">
        <v>135.19999999999999</v>
      </c>
      <c r="N166" s="15">
        <v>128.5</v>
      </c>
      <c r="O166" s="15">
        <v>145.80000000000001</v>
      </c>
      <c r="P166" s="15">
        <v>139</v>
      </c>
      <c r="Q166" s="37">
        <f t="shared" si="8"/>
        <v>1630.3999999999999</v>
      </c>
      <c r="R166" s="15">
        <v>148.19999999999999</v>
      </c>
      <c r="S166" s="15">
        <v>139.30000000000001</v>
      </c>
      <c r="T166" s="15">
        <v>132.1</v>
      </c>
      <c r="U166" s="15">
        <v>138.30000000000001</v>
      </c>
      <c r="V166" s="41">
        <f t="shared" si="9"/>
        <v>271.39999999999998</v>
      </c>
      <c r="W166" s="15">
        <v>132.6</v>
      </c>
      <c r="X166" s="15">
        <v>129.4</v>
      </c>
      <c r="Y166" s="15">
        <v>131.9</v>
      </c>
      <c r="Z166" s="15">
        <v>129.4</v>
      </c>
      <c r="AA166" s="15">
        <v>116</v>
      </c>
      <c r="AB166" s="15">
        <v>126.6</v>
      </c>
      <c r="AC166" s="15">
        <v>136.80000000000001</v>
      </c>
      <c r="AD166" s="15">
        <v>123.6</v>
      </c>
      <c r="AE166" s="15">
        <v>125.9</v>
      </c>
      <c r="AF166" s="44">
        <f t="shared" si="10"/>
        <v>764.30000000000007</v>
      </c>
      <c r="AG166" s="31">
        <v>134.19999999999999</v>
      </c>
      <c r="AH166" t="str">
        <f t="shared" si="11"/>
        <v>July-2017</v>
      </c>
    </row>
    <row r="167" spans="1:34" hidden="1">
      <c r="A167" s="1" t="s">
        <v>60</v>
      </c>
      <c r="B167" s="16" t="s">
        <v>658</v>
      </c>
      <c r="C167" s="16" t="s">
        <v>213</v>
      </c>
      <c r="D167" s="16">
        <v>134.80000000000001</v>
      </c>
      <c r="E167" s="16">
        <v>143.1</v>
      </c>
      <c r="F167" s="16">
        <v>130</v>
      </c>
      <c r="G167" s="16">
        <v>139.4</v>
      </c>
      <c r="H167" s="16">
        <v>120.5</v>
      </c>
      <c r="I167" s="16">
        <v>148</v>
      </c>
      <c r="J167" s="16">
        <v>162.9</v>
      </c>
      <c r="K167" s="16">
        <v>137.4</v>
      </c>
      <c r="L167" s="16">
        <v>120.8</v>
      </c>
      <c r="M167" s="16">
        <v>134.69999999999999</v>
      </c>
      <c r="N167" s="16">
        <v>131.6</v>
      </c>
      <c r="O167" s="16">
        <v>148.69999999999999</v>
      </c>
      <c r="P167" s="16">
        <v>140.6</v>
      </c>
      <c r="Q167" s="37">
        <f t="shared" si="8"/>
        <v>1651.8999999999999</v>
      </c>
      <c r="R167" s="16">
        <v>149</v>
      </c>
      <c r="S167" s="16">
        <v>145.30000000000001</v>
      </c>
      <c r="T167" s="16">
        <v>139.19999999999999</v>
      </c>
      <c r="U167" s="16">
        <v>144.5</v>
      </c>
      <c r="V167" s="41">
        <f t="shared" si="9"/>
        <v>284.5</v>
      </c>
      <c r="W167" s="15">
        <v>133.6</v>
      </c>
      <c r="X167" s="16">
        <v>136.4</v>
      </c>
      <c r="Y167" s="16">
        <v>137.30000000000001</v>
      </c>
      <c r="Z167" s="16">
        <v>133</v>
      </c>
      <c r="AA167" s="16">
        <v>120.3</v>
      </c>
      <c r="AB167" s="16">
        <v>131.5</v>
      </c>
      <c r="AC167" s="16">
        <v>140.19999999999999</v>
      </c>
      <c r="AD167" s="16">
        <v>125.4</v>
      </c>
      <c r="AE167" s="16">
        <v>129.69999999999999</v>
      </c>
      <c r="AF167" s="44">
        <f t="shared" si="10"/>
        <v>787.69999999999993</v>
      </c>
      <c r="AG167" s="32">
        <v>137.80000000000001</v>
      </c>
      <c r="AH167" t="str">
        <f t="shared" si="11"/>
        <v>August-2017</v>
      </c>
    </row>
    <row r="168" spans="1:34" hidden="1">
      <c r="A168" s="2" t="s">
        <v>85</v>
      </c>
      <c r="B168" s="15" t="s">
        <v>658</v>
      </c>
      <c r="C168" s="15" t="s">
        <v>213</v>
      </c>
      <c r="D168" s="15">
        <v>133.19999999999999</v>
      </c>
      <c r="E168" s="15">
        <v>143.9</v>
      </c>
      <c r="F168" s="15">
        <v>128.30000000000001</v>
      </c>
      <c r="G168" s="15">
        <v>138.30000000000001</v>
      </c>
      <c r="H168" s="15">
        <v>114.1</v>
      </c>
      <c r="I168" s="15">
        <v>142.69999999999999</v>
      </c>
      <c r="J168" s="15">
        <v>179.8</v>
      </c>
      <c r="K168" s="15">
        <v>123.5</v>
      </c>
      <c r="L168" s="15">
        <v>122.1</v>
      </c>
      <c r="M168" s="15">
        <v>137.5</v>
      </c>
      <c r="N168" s="15">
        <v>124.6</v>
      </c>
      <c r="O168" s="15">
        <v>144.5</v>
      </c>
      <c r="P168" s="15">
        <v>140.5</v>
      </c>
      <c r="Q168" s="37">
        <f t="shared" si="8"/>
        <v>1632.4999999999998</v>
      </c>
      <c r="R168" s="15">
        <v>152.1</v>
      </c>
      <c r="S168" s="15">
        <v>132.69999999999999</v>
      </c>
      <c r="T168" s="15">
        <v>124.3</v>
      </c>
      <c r="U168" s="15">
        <v>131.4</v>
      </c>
      <c r="V168" s="41">
        <f t="shared" si="9"/>
        <v>257</v>
      </c>
      <c r="W168" s="15">
        <v>134.4</v>
      </c>
      <c r="X168" s="15">
        <v>118.9</v>
      </c>
      <c r="Y168" s="15">
        <v>127.7</v>
      </c>
      <c r="Z168" s="15">
        <v>125.7</v>
      </c>
      <c r="AA168" s="15">
        <v>114.6</v>
      </c>
      <c r="AB168" s="15">
        <v>124.1</v>
      </c>
      <c r="AC168" s="15">
        <v>135.69999999999999</v>
      </c>
      <c r="AD168" s="15">
        <v>123.3</v>
      </c>
      <c r="AE168" s="15">
        <v>123.8</v>
      </c>
      <c r="AF168" s="44">
        <f t="shared" si="10"/>
        <v>751.09999999999991</v>
      </c>
      <c r="AG168" s="31">
        <v>132.69999999999999</v>
      </c>
      <c r="AH168" t="str">
        <f t="shared" si="11"/>
        <v>August-2017</v>
      </c>
    </row>
    <row r="169" spans="1:34" hidden="1">
      <c r="A169" s="1" t="s">
        <v>104</v>
      </c>
      <c r="B169" s="16" t="s">
        <v>658</v>
      </c>
      <c r="C169" s="16" t="s">
        <v>213</v>
      </c>
      <c r="D169" s="16">
        <v>134.30000000000001</v>
      </c>
      <c r="E169" s="16">
        <v>143.4</v>
      </c>
      <c r="F169" s="16">
        <v>129.30000000000001</v>
      </c>
      <c r="G169" s="16">
        <v>139</v>
      </c>
      <c r="H169" s="16">
        <v>118.1</v>
      </c>
      <c r="I169" s="16">
        <v>145.5</v>
      </c>
      <c r="J169" s="16">
        <v>168.6</v>
      </c>
      <c r="K169" s="16">
        <v>132.69999999999999</v>
      </c>
      <c r="L169" s="16">
        <v>121.2</v>
      </c>
      <c r="M169" s="16">
        <v>135.6</v>
      </c>
      <c r="N169" s="16">
        <v>128.69999999999999</v>
      </c>
      <c r="O169" s="16">
        <v>146.80000000000001</v>
      </c>
      <c r="P169" s="16">
        <v>140.6</v>
      </c>
      <c r="Q169" s="37">
        <f t="shared" si="8"/>
        <v>1643.2</v>
      </c>
      <c r="R169" s="16">
        <v>149.80000000000001</v>
      </c>
      <c r="S169" s="16">
        <v>140.30000000000001</v>
      </c>
      <c r="T169" s="16">
        <v>133</v>
      </c>
      <c r="U169" s="16">
        <v>139.30000000000001</v>
      </c>
      <c r="V169" s="41">
        <f t="shared" si="9"/>
        <v>273.3</v>
      </c>
      <c r="W169" s="16">
        <v>134.4</v>
      </c>
      <c r="X169" s="16">
        <v>129.80000000000001</v>
      </c>
      <c r="Y169" s="16">
        <v>132.80000000000001</v>
      </c>
      <c r="Z169" s="16">
        <v>130.19999999999999</v>
      </c>
      <c r="AA169" s="16">
        <v>117.3</v>
      </c>
      <c r="AB169" s="16">
        <v>127.3</v>
      </c>
      <c r="AC169" s="16">
        <v>137.6</v>
      </c>
      <c r="AD169" s="16">
        <v>124.5</v>
      </c>
      <c r="AE169" s="16">
        <v>126.8</v>
      </c>
      <c r="AF169" s="44">
        <f t="shared" si="10"/>
        <v>769.7</v>
      </c>
      <c r="AG169" s="32">
        <v>135.4</v>
      </c>
      <c r="AH169" t="str">
        <f t="shared" si="11"/>
        <v>August-2017</v>
      </c>
    </row>
    <row r="170" spans="1:34" hidden="1">
      <c r="A170" s="2" t="s">
        <v>60</v>
      </c>
      <c r="B170" s="15" t="s">
        <v>658</v>
      </c>
      <c r="C170" s="15" t="s">
        <v>228</v>
      </c>
      <c r="D170" s="15">
        <v>135.19999999999999</v>
      </c>
      <c r="E170" s="15">
        <v>142</v>
      </c>
      <c r="F170" s="15">
        <v>130.5</v>
      </c>
      <c r="G170" s="15">
        <v>140.19999999999999</v>
      </c>
      <c r="H170" s="15">
        <v>120.7</v>
      </c>
      <c r="I170" s="15">
        <v>147.80000000000001</v>
      </c>
      <c r="J170" s="15">
        <v>154.5</v>
      </c>
      <c r="K170" s="15">
        <v>137.1</v>
      </c>
      <c r="L170" s="15">
        <v>121</v>
      </c>
      <c r="M170" s="15">
        <v>134.69999999999999</v>
      </c>
      <c r="N170" s="15">
        <v>131.69999999999999</v>
      </c>
      <c r="O170" s="15">
        <v>149.30000000000001</v>
      </c>
      <c r="P170" s="15">
        <v>139.6</v>
      </c>
      <c r="Q170" s="37">
        <f t="shared" si="8"/>
        <v>1644.7</v>
      </c>
      <c r="R170" s="15">
        <v>149.80000000000001</v>
      </c>
      <c r="S170" s="15">
        <v>146.1</v>
      </c>
      <c r="T170" s="15">
        <v>139.69999999999999</v>
      </c>
      <c r="U170" s="15">
        <v>145.19999999999999</v>
      </c>
      <c r="V170" s="41">
        <f t="shared" si="9"/>
        <v>285.79999999999995</v>
      </c>
      <c r="W170" s="15">
        <v>133.6</v>
      </c>
      <c r="X170" s="15">
        <v>137.4</v>
      </c>
      <c r="Y170" s="15">
        <v>137.9</v>
      </c>
      <c r="Z170" s="15">
        <v>133.4</v>
      </c>
      <c r="AA170" s="15">
        <v>121.2</v>
      </c>
      <c r="AB170" s="15">
        <v>132.30000000000001</v>
      </c>
      <c r="AC170" s="15">
        <v>139.6</v>
      </c>
      <c r="AD170" s="15">
        <v>126.7</v>
      </c>
      <c r="AE170" s="15">
        <v>130.30000000000001</v>
      </c>
      <c r="AF170" s="44">
        <f t="shared" si="10"/>
        <v>791.1</v>
      </c>
      <c r="AG170" s="31">
        <v>137.6</v>
      </c>
      <c r="AH170" t="str">
        <f t="shared" si="11"/>
        <v>September-2017</v>
      </c>
    </row>
    <row r="171" spans="1:34" hidden="1">
      <c r="A171" s="1" t="s">
        <v>85</v>
      </c>
      <c r="B171" s="16" t="s">
        <v>658</v>
      </c>
      <c r="C171" s="16" t="s">
        <v>228</v>
      </c>
      <c r="D171" s="16">
        <v>133.6</v>
      </c>
      <c r="E171" s="16">
        <v>143</v>
      </c>
      <c r="F171" s="16">
        <v>129.69999999999999</v>
      </c>
      <c r="G171" s="16">
        <v>138.69999999999999</v>
      </c>
      <c r="H171" s="16">
        <v>114.5</v>
      </c>
      <c r="I171" s="16">
        <v>137.5</v>
      </c>
      <c r="J171" s="16">
        <v>160.69999999999999</v>
      </c>
      <c r="K171" s="16">
        <v>124.5</v>
      </c>
      <c r="L171" s="16">
        <v>122.4</v>
      </c>
      <c r="M171" s="16">
        <v>137.30000000000001</v>
      </c>
      <c r="N171" s="16">
        <v>124.8</v>
      </c>
      <c r="O171" s="16">
        <v>145</v>
      </c>
      <c r="P171" s="16">
        <v>138</v>
      </c>
      <c r="Q171" s="37">
        <f t="shared" si="8"/>
        <v>1611.7</v>
      </c>
      <c r="R171" s="16">
        <v>153.6</v>
      </c>
      <c r="S171" s="16">
        <v>133.30000000000001</v>
      </c>
      <c r="T171" s="16">
        <v>124.6</v>
      </c>
      <c r="U171" s="16">
        <v>132</v>
      </c>
      <c r="V171" s="41">
        <f t="shared" si="9"/>
        <v>257.89999999999998</v>
      </c>
      <c r="W171" s="16">
        <v>135.69999999999999</v>
      </c>
      <c r="X171" s="16">
        <v>120.6</v>
      </c>
      <c r="Y171" s="16">
        <v>128.1</v>
      </c>
      <c r="Z171" s="16">
        <v>126.1</v>
      </c>
      <c r="AA171" s="16">
        <v>115.7</v>
      </c>
      <c r="AB171" s="16">
        <v>124.5</v>
      </c>
      <c r="AC171" s="16">
        <v>135.9</v>
      </c>
      <c r="AD171" s="16">
        <v>124.4</v>
      </c>
      <c r="AE171" s="16">
        <v>124.5</v>
      </c>
      <c r="AF171" s="44">
        <f t="shared" si="10"/>
        <v>754.69999999999993</v>
      </c>
      <c r="AG171" s="32">
        <v>132.4</v>
      </c>
      <c r="AH171" t="str">
        <f t="shared" si="11"/>
        <v>September-2017</v>
      </c>
    </row>
    <row r="172" spans="1:34" hidden="1">
      <c r="A172" s="2" t="s">
        <v>104</v>
      </c>
      <c r="B172" s="15" t="s">
        <v>658</v>
      </c>
      <c r="C172" s="15" t="s">
        <v>228</v>
      </c>
      <c r="D172" s="15">
        <v>134.69999999999999</v>
      </c>
      <c r="E172" s="15">
        <v>142.4</v>
      </c>
      <c r="F172" s="15">
        <v>130.19999999999999</v>
      </c>
      <c r="G172" s="15">
        <v>139.6</v>
      </c>
      <c r="H172" s="15">
        <v>118.4</v>
      </c>
      <c r="I172" s="15">
        <v>143</v>
      </c>
      <c r="J172" s="15">
        <v>156.6</v>
      </c>
      <c r="K172" s="15">
        <v>132.9</v>
      </c>
      <c r="L172" s="15">
        <v>121.5</v>
      </c>
      <c r="M172" s="15">
        <v>135.6</v>
      </c>
      <c r="N172" s="15">
        <v>128.80000000000001</v>
      </c>
      <c r="O172" s="15">
        <v>147.30000000000001</v>
      </c>
      <c r="P172" s="15">
        <v>139</v>
      </c>
      <c r="Q172" s="37">
        <f t="shared" si="8"/>
        <v>1630.9999999999998</v>
      </c>
      <c r="R172" s="15">
        <v>150.80000000000001</v>
      </c>
      <c r="S172" s="15">
        <v>141.1</v>
      </c>
      <c r="T172" s="15">
        <v>133.4</v>
      </c>
      <c r="U172" s="15">
        <v>140</v>
      </c>
      <c r="V172" s="41">
        <f t="shared" si="9"/>
        <v>274.5</v>
      </c>
      <c r="W172" s="15">
        <v>135.69999999999999</v>
      </c>
      <c r="X172" s="15">
        <v>131</v>
      </c>
      <c r="Y172" s="15">
        <v>133.30000000000001</v>
      </c>
      <c r="Z172" s="15">
        <v>130.6</v>
      </c>
      <c r="AA172" s="15">
        <v>118.3</v>
      </c>
      <c r="AB172" s="15">
        <v>127.9</v>
      </c>
      <c r="AC172" s="15">
        <v>137.4</v>
      </c>
      <c r="AD172" s="15">
        <v>125.7</v>
      </c>
      <c r="AE172" s="15">
        <v>127.5</v>
      </c>
      <c r="AF172" s="44">
        <f t="shared" si="10"/>
        <v>773.2</v>
      </c>
      <c r="AG172" s="31">
        <v>135.19999999999999</v>
      </c>
      <c r="AH172" t="str">
        <f t="shared" si="11"/>
        <v>September-2017</v>
      </c>
    </row>
    <row r="173" spans="1:34" hidden="1">
      <c r="A173" s="1" t="s">
        <v>60</v>
      </c>
      <c r="B173" s="16" t="s">
        <v>658</v>
      </c>
      <c r="C173" s="16" t="s">
        <v>238</v>
      </c>
      <c r="D173" s="16">
        <v>135.9</v>
      </c>
      <c r="E173" s="16">
        <v>141.9</v>
      </c>
      <c r="F173" s="16">
        <v>131</v>
      </c>
      <c r="G173" s="16">
        <v>141.5</v>
      </c>
      <c r="H173" s="16">
        <v>121.4</v>
      </c>
      <c r="I173" s="16">
        <v>146.69999999999999</v>
      </c>
      <c r="J173" s="16">
        <v>157.1</v>
      </c>
      <c r="K173" s="16">
        <v>136.4</v>
      </c>
      <c r="L173" s="16">
        <v>121.4</v>
      </c>
      <c r="M173" s="16">
        <v>135.6</v>
      </c>
      <c r="N173" s="16">
        <v>131.30000000000001</v>
      </c>
      <c r="O173" s="16">
        <v>150.30000000000001</v>
      </c>
      <c r="P173" s="16">
        <v>140.4</v>
      </c>
      <c r="Q173" s="37">
        <f t="shared" si="8"/>
        <v>1650.4999999999998</v>
      </c>
      <c r="R173" s="16">
        <v>150.5</v>
      </c>
      <c r="S173" s="16">
        <v>147.19999999999999</v>
      </c>
      <c r="T173" s="16">
        <v>140.6</v>
      </c>
      <c r="U173" s="16">
        <v>146.19999999999999</v>
      </c>
      <c r="V173" s="41">
        <f t="shared" si="9"/>
        <v>287.79999999999995</v>
      </c>
      <c r="W173" s="15">
        <v>133.6</v>
      </c>
      <c r="X173" s="16">
        <v>138.1</v>
      </c>
      <c r="Y173" s="16">
        <v>138.4</v>
      </c>
      <c r="Z173" s="16">
        <v>134.19999999999999</v>
      </c>
      <c r="AA173" s="16">
        <v>121</v>
      </c>
      <c r="AB173" s="16">
        <v>133</v>
      </c>
      <c r="AC173" s="16">
        <v>140.1</v>
      </c>
      <c r="AD173" s="16">
        <v>127.4</v>
      </c>
      <c r="AE173" s="16">
        <v>130.69999999999999</v>
      </c>
      <c r="AF173" s="44">
        <f t="shared" si="10"/>
        <v>794.1</v>
      </c>
      <c r="AG173" s="32">
        <v>138.30000000000001</v>
      </c>
      <c r="AH173" t="str">
        <f t="shared" si="11"/>
        <v>October-2017</v>
      </c>
    </row>
    <row r="174" spans="1:34" hidden="1">
      <c r="A174" s="2" t="s">
        <v>85</v>
      </c>
      <c r="B174" s="15" t="s">
        <v>658</v>
      </c>
      <c r="C174" s="15" t="s">
        <v>238</v>
      </c>
      <c r="D174" s="15">
        <v>133.9</v>
      </c>
      <c r="E174" s="15">
        <v>142.80000000000001</v>
      </c>
      <c r="F174" s="15">
        <v>131.4</v>
      </c>
      <c r="G174" s="15">
        <v>139.1</v>
      </c>
      <c r="H174" s="15">
        <v>114.9</v>
      </c>
      <c r="I174" s="15">
        <v>135.6</v>
      </c>
      <c r="J174" s="15">
        <v>173.2</v>
      </c>
      <c r="K174" s="15">
        <v>124.1</v>
      </c>
      <c r="L174" s="15">
        <v>122.6</v>
      </c>
      <c r="M174" s="15">
        <v>137.80000000000001</v>
      </c>
      <c r="N174" s="15">
        <v>125.1</v>
      </c>
      <c r="O174" s="15">
        <v>145.5</v>
      </c>
      <c r="P174" s="15">
        <v>139.69999999999999</v>
      </c>
      <c r="Q174" s="37">
        <f t="shared" si="8"/>
        <v>1625.9999999999998</v>
      </c>
      <c r="R174" s="15">
        <v>154.6</v>
      </c>
      <c r="S174" s="15">
        <v>134</v>
      </c>
      <c r="T174" s="15">
        <v>124.9</v>
      </c>
      <c r="U174" s="15">
        <v>132.6</v>
      </c>
      <c r="V174" s="41">
        <f t="shared" si="9"/>
        <v>258.89999999999998</v>
      </c>
      <c r="W174" s="15">
        <v>137.30000000000001</v>
      </c>
      <c r="X174" s="15">
        <v>122.6</v>
      </c>
      <c r="Y174" s="15">
        <v>128.30000000000001</v>
      </c>
      <c r="Z174" s="15">
        <v>126.6</v>
      </c>
      <c r="AA174" s="15">
        <v>115</v>
      </c>
      <c r="AB174" s="15">
        <v>124.8</v>
      </c>
      <c r="AC174" s="15">
        <v>136.30000000000001</v>
      </c>
      <c r="AD174" s="15">
        <v>124.6</v>
      </c>
      <c r="AE174" s="15">
        <v>124.5</v>
      </c>
      <c r="AF174" s="44">
        <f t="shared" si="10"/>
        <v>755.6</v>
      </c>
      <c r="AG174" s="31">
        <v>133.5</v>
      </c>
      <c r="AH174" t="str">
        <f t="shared" si="11"/>
        <v>October-2017</v>
      </c>
    </row>
    <row r="175" spans="1:34" hidden="1">
      <c r="A175" s="1" t="s">
        <v>104</v>
      </c>
      <c r="B175" s="16" t="s">
        <v>658</v>
      </c>
      <c r="C175" s="16" t="s">
        <v>238</v>
      </c>
      <c r="D175" s="16">
        <v>135.30000000000001</v>
      </c>
      <c r="E175" s="16">
        <v>142.19999999999999</v>
      </c>
      <c r="F175" s="16">
        <v>131.19999999999999</v>
      </c>
      <c r="G175" s="16">
        <v>140.6</v>
      </c>
      <c r="H175" s="16">
        <v>119</v>
      </c>
      <c r="I175" s="16">
        <v>141.5</v>
      </c>
      <c r="J175" s="16">
        <v>162.6</v>
      </c>
      <c r="K175" s="16">
        <v>132.30000000000001</v>
      </c>
      <c r="L175" s="16">
        <v>121.8</v>
      </c>
      <c r="M175" s="16">
        <v>136.30000000000001</v>
      </c>
      <c r="N175" s="16">
        <v>128.69999999999999</v>
      </c>
      <c r="O175" s="16">
        <v>148.1</v>
      </c>
      <c r="P175" s="16">
        <v>140.1</v>
      </c>
      <c r="Q175" s="37">
        <f t="shared" si="8"/>
        <v>1639.6</v>
      </c>
      <c r="R175" s="16">
        <v>151.6</v>
      </c>
      <c r="S175" s="16">
        <v>142</v>
      </c>
      <c r="T175" s="16">
        <v>134.1</v>
      </c>
      <c r="U175" s="16">
        <v>140.80000000000001</v>
      </c>
      <c r="V175" s="41">
        <f t="shared" si="9"/>
        <v>276.10000000000002</v>
      </c>
      <c r="W175" s="16">
        <v>137.30000000000001</v>
      </c>
      <c r="X175" s="16">
        <v>132.19999999999999</v>
      </c>
      <c r="Y175" s="16">
        <v>133.6</v>
      </c>
      <c r="Z175" s="16">
        <v>131.30000000000001</v>
      </c>
      <c r="AA175" s="16">
        <v>117.8</v>
      </c>
      <c r="AB175" s="16">
        <v>128.4</v>
      </c>
      <c r="AC175" s="16">
        <v>137.9</v>
      </c>
      <c r="AD175" s="16">
        <v>126.2</v>
      </c>
      <c r="AE175" s="16">
        <v>127.7</v>
      </c>
      <c r="AF175" s="44">
        <f t="shared" si="10"/>
        <v>775.2</v>
      </c>
      <c r="AG175" s="32">
        <v>136.1</v>
      </c>
      <c r="AH175" t="str">
        <f t="shared" si="11"/>
        <v>October-2017</v>
      </c>
    </row>
    <row r="176" spans="1:34" hidden="1">
      <c r="A176" s="2" t="s">
        <v>60</v>
      </c>
      <c r="B176" s="15" t="s">
        <v>658</v>
      </c>
      <c r="C176" s="15" t="s">
        <v>264</v>
      </c>
      <c r="D176" s="15">
        <v>136.30000000000001</v>
      </c>
      <c r="E176" s="15">
        <v>142.5</v>
      </c>
      <c r="F176" s="15">
        <v>140.5</v>
      </c>
      <c r="G176" s="15">
        <v>141.5</v>
      </c>
      <c r="H176" s="15">
        <v>121.6</v>
      </c>
      <c r="I176" s="15">
        <v>147.30000000000001</v>
      </c>
      <c r="J176" s="15">
        <v>168</v>
      </c>
      <c r="K176" s="15">
        <v>135.80000000000001</v>
      </c>
      <c r="L176" s="15">
        <v>122.5</v>
      </c>
      <c r="M176" s="15">
        <v>136</v>
      </c>
      <c r="N176" s="15">
        <v>131.9</v>
      </c>
      <c r="O176" s="15">
        <v>151.4</v>
      </c>
      <c r="P176" s="15">
        <v>142.4</v>
      </c>
      <c r="Q176" s="37">
        <f t="shared" si="8"/>
        <v>1675.3000000000002</v>
      </c>
      <c r="R176" s="15">
        <v>152.1</v>
      </c>
      <c r="S176" s="15">
        <v>148.19999999999999</v>
      </c>
      <c r="T176" s="15">
        <v>141.5</v>
      </c>
      <c r="U176" s="15">
        <v>147.30000000000001</v>
      </c>
      <c r="V176" s="41">
        <f t="shared" si="9"/>
        <v>289.7</v>
      </c>
      <c r="W176" s="15">
        <v>133.6</v>
      </c>
      <c r="X176" s="15">
        <v>141.1</v>
      </c>
      <c r="Y176" s="15">
        <v>139.4</v>
      </c>
      <c r="Z176" s="15">
        <v>135.80000000000001</v>
      </c>
      <c r="AA176" s="15">
        <v>121.6</v>
      </c>
      <c r="AB176" s="15">
        <v>133.69999999999999</v>
      </c>
      <c r="AC176" s="15">
        <v>141.5</v>
      </c>
      <c r="AD176" s="15">
        <v>128.1</v>
      </c>
      <c r="AE176" s="15">
        <v>131.69999999999999</v>
      </c>
      <c r="AF176" s="44">
        <f t="shared" si="10"/>
        <v>800.1</v>
      </c>
      <c r="AG176" s="31">
        <v>140</v>
      </c>
      <c r="AH176" t="str">
        <f t="shared" si="11"/>
        <v>November-2017</v>
      </c>
    </row>
    <row r="177" spans="1:39" hidden="1">
      <c r="A177" s="1" t="s">
        <v>85</v>
      </c>
      <c r="B177" s="16" t="s">
        <v>658</v>
      </c>
      <c r="C177" s="16" t="s">
        <v>264</v>
      </c>
      <c r="D177" s="16">
        <v>134.30000000000001</v>
      </c>
      <c r="E177" s="16">
        <v>142.1</v>
      </c>
      <c r="F177" s="16">
        <v>146.69999999999999</v>
      </c>
      <c r="G177" s="16">
        <v>139.5</v>
      </c>
      <c r="H177" s="16">
        <v>115.2</v>
      </c>
      <c r="I177" s="16">
        <v>136.4</v>
      </c>
      <c r="J177" s="16">
        <v>185.2</v>
      </c>
      <c r="K177" s="16">
        <v>122.2</v>
      </c>
      <c r="L177" s="16">
        <v>123.9</v>
      </c>
      <c r="M177" s="16">
        <v>138.30000000000001</v>
      </c>
      <c r="N177" s="16">
        <v>125.4</v>
      </c>
      <c r="O177" s="16">
        <v>146</v>
      </c>
      <c r="P177" s="16">
        <v>141.5</v>
      </c>
      <c r="Q177" s="37">
        <f t="shared" si="8"/>
        <v>1655.2</v>
      </c>
      <c r="R177" s="16">
        <v>156.19999999999999</v>
      </c>
      <c r="S177" s="16">
        <v>135</v>
      </c>
      <c r="T177" s="16">
        <v>125.4</v>
      </c>
      <c r="U177" s="16">
        <v>133.5</v>
      </c>
      <c r="V177" s="41">
        <f t="shared" si="9"/>
        <v>260.39999999999998</v>
      </c>
      <c r="W177" s="16">
        <v>138.6</v>
      </c>
      <c r="X177" s="16">
        <v>125.7</v>
      </c>
      <c r="Y177" s="16">
        <v>128.80000000000001</v>
      </c>
      <c r="Z177" s="16">
        <v>127.4</v>
      </c>
      <c r="AA177" s="16">
        <v>115.3</v>
      </c>
      <c r="AB177" s="16">
        <v>125.1</v>
      </c>
      <c r="AC177" s="16">
        <v>136.6</v>
      </c>
      <c r="AD177" s="16">
        <v>124.9</v>
      </c>
      <c r="AE177" s="16">
        <v>124.9</v>
      </c>
      <c r="AF177" s="44">
        <f t="shared" si="10"/>
        <v>758.1</v>
      </c>
      <c r="AG177" s="32">
        <v>134.80000000000001</v>
      </c>
      <c r="AH177" t="str">
        <f t="shared" si="11"/>
        <v>November-2017</v>
      </c>
    </row>
    <row r="178" spans="1:39" hidden="1">
      <c r="A178" s="2" t="s">
        <v>104</v>
      </c>
      <c r="B178" s="15" t="s">
        <v>658</v>
      </c>
      <c r="C178" s="15" t="s">
        <v>264</v>
      </c>
      <c r="D178" s="15">
        <v>135.69999999999999</v>
      </c>
      <c r="E178" s="15">
        <v>142.4</v>
      </c>
      <c r="F178" s="15">
        <v>142.9</v>
      </c>
      <c r="G178" s="15">
        <v>140.80000000000001</v>
      </c>
      <c r="H178" s="15">
        <v>119.2</v>
      </c>
      <c r="I178" s="15">
        <v>142.19999999999999</v>
      </c>
      <c r="J178" s="15">
        <v>173.8</v>
      </c>
      <c r="K178" s="15">
        <v>131.19999999999999</v>
      </c>
      <c r="L178" s="15">
        <v>123</v>
      </c>
      <c r="M178" s="15">
        <v>136.80000000000001</v>
      </c>
      <c r="N178" s="15">
        <v>129.19999999999999</v>
      </c>
      <c r="O178" s="15">
        <v>148.9</v>
      </c>
      <c r="P178" s="15">
        <v>142.1</v>
      </c>
      <c r="Q178" s="37">
        <f t="shared" si="8"/>
        <v>1666.1000000000001</v>
      </c>
      <c r="R178" s="15">
        <v>153.19999999999999</v>
      </c>
      <c r="S178" s="15">
        <v>143</v>
      </c>
      <c r="T178" s="15">
        <v>134.80000000000001</v>
      </c>
      <c r="U178" s="15">
        <v>141.80000000000001</v>
      </c>
      <c r="V178" s="41">
        <f t="shared" si="9"/>
        <v>277.8</v>
      </c>
      <c r="W178" s="15">
        <v>138.6</v>
      </c>
      <c r="X178" s="15">
        <v>135.30000000000001</v>
      </c>
      <c r="Y178" s="15">
        <v>134.4</v>
      </c>
      <c r="Z178" s="15">
        <v>132.6</v>
      </c>
      <c r="AA178" s="15">
        <v>118.3</v>
      </c>
      <c r="AB178" s="15">
        <v>128.9</v>
      </c>
      <c r="AC178" s="15">
        <v>138.6</v>
      </c>
      <c r="AD178" s="15">
        <v>126.8</v>
      </c>
      <c r="AE178" s="15">
        <v>128.4</v>
      </c>
      <c r="AF178" s="44">
        <f t="shared" si="10"/>
        <v>779.6</v>
      </c>
      <c r="AG178" s="31">
        <v>137.6</v>
      </c>
      <c r="AH178" t="str">
        <f t="shared" si="11"/>
        <v>November-2017</v>
      </c>
    </row>
    <row r="179" spans="1:39" hidden="1">
      <c r="A179" s="1" t="s">
        <v>60</v>
      </c>
      <c r="B179" s="16" t="s">
        <v>658</v>
      </c>
      <c r="C179" s="16" t="s">
        <v>273</v>
      </c>
      <c r="D179" s="16">
        <v>136.4</v>
      </c>
      <c r="E179" s="16">
        <v>143.69999999999999</v>
      </c>
      <c r="F179" s="16">
        <v>144.80000000000001</v>
      </c>
      <c r="G179" s="16">
        <v>141.9</v>
      </c>
      <c r="H179" s="16">
        <v>123.1</v>
      </c>
      <c r="I179" s="16">
        <v>147.19999999999999</v>
      </c>
      <c r="J179" s="16">
        <v>161</v>
      </c>
      <c r="K179" s="16">
        <v>133.80000000000001</v>
      </c>
      <c r="L179" s="16">
        <v>121.9</v>
      </c>
      <c r="M179" s="16">
        <v>135.80000000000001</v>
      </c>
      <c r="N179" s="16">
        <v>131.1</v>
      </c>
      <c r="O179" s="16">
        <v>151.4</v>
      </c>
      <c r="P179" s="16">
        <v>141.5</v>
      </c>
      <c r="Q179" s="37">
        <f t="shared" si="8"/>
        <v>1672.1000000000001</v>
      </c>
      <c r="R179" s="16">
        <v>153.19999999999999</v>
      </c>
      <c r="S179" s="16">
        <v>148</v>
      </c>
      <c r="T179" s="16">
        <v>141.9</v>
      </c>
      <c r="U179" s="16">
        <v>147.19999999999999</v>
      </c>
      <c r="V179" s="41">
        <f t="shared" si="9"/>
        <v>289.89999999999998</v>
      </c>
      <c r="W179" s="15">
        <v>133.6</v>
      </c>
      <c r="X179" s="16">
        <v>142.6</v>
      </c>
      <c r="Y179" s="16">
        <v>139.5</v>
      </c>
      <c r="Z179" s="16">
        <v>136.1</v>
      </c>
      <c r="AA179" s="16">
        <v>122</v>
      </c>
      <c r="AB179" s="16">
        <v>133.4</v>
      </c>
      <c r="AC179" s="16">
        <v>141.1</v>
      </c>
      <c r="AD179" s="16">
        <v>127.8</v>
      </c>
      <c r="AE179" s="16">
        <v>131.9</v>
      </c>
      <c r="AF179" s="44">
        <f t="shared" si="10"/>
        <v>799.9</v>
      </c>
      <c r="AG179" s="32">
        <v>139.80000000000001</v>
      </c>
      <c r="AH179" t="str">
        <f t="shared" si="11"/>
        <v>December-2017</v>
      </c>
    </row>
    <row r="180" spans="1:39" hidden="1">
      <c r="A180" s="2" t="s">
        <v>85</v>
      </c>
      <c r="B180" s="15" t="s">
        <v>658</v>
      </c>
      <c r="C180" s="15" t="s">
        <v>273</v>
      </c>
      <c r="D180" s="15">
        <v>134.4</v>
      </c>
      <c r="E180" s="15">
        <v>142.6</v>
      </c>
      <c r="F180" s="15">
        <v>145.9</v>
      </c>
      <c r="G180" s="15">
        <v>139.5</v>
      </c>
      <c r="H180" s="15">
        <v>115.9</v>
      </c>
      <c r="I180" s="15">
        <v>135</v>
      </c>
      <c r="J180" s="15">
        <v>163.19999999999999</v>
      </c>
      <c r="K180" s="15">
        <v>119.8</v>
      </c>
      <c r="L180" s="15">
        <v>120.7</v>
      </c>
      <c r="M180" s="15">
        <v>139.69999999999999</v>
      </c>
      <c r="N180" s="15">
        <v>125.7</v>
      </c>
      <c r="O180" s="15">
        <v>146.30000000000001</v>
      </c>
      <c r="P180" s="15">
        <v>138.80000000000001</v>
      </c>
      <c r="Q180" s="37">
        <f t="shared" si="8"/>
        <v>1628.7</v>
      </c>
      <c r="R180" s="15">
        <v>157</v>
      </c>
      <c r="S180" s="15">
        <v>135.6</v>
      </c>
      <c r="T180" s="15">
        <v>125.6</v>
      </c>
      <c r="U180" s="15">
        <v>134</v>
      </c>
      <c r="V180" s="41">
        <f t="shared" si="9"/>
        <v>261.2</v>
      </c>
      <c r="W180" s="15">
        <v>139.1</v>
      </c>
      <c r="X180" s="15">
        <v>126.8</v>
      </c>
      <c r="Y180" s="15">
        <v>129.30000000000001</v>
      </c>
      <c r="Z180" s="15">
        <v>128.19999999999999</v>
      </c>
      <c r="AA180" s="15">
        <v>115.3</v>
      </c>
      <c r="AB180" s="15">
        <v>125.6</v>
      </c>
      <c r="AC180" s="15">
        <v>136.69999999999999</v>
      </c>
      <c r="AD180" s="15">
        <v>124.6</v>
      </c>
      <c r="AE180" s="15">
        <v>125.1</v>
      </c>
      <c r="AF180" s="44">
        <f t="shared" si="10"/>
        <v>759.69999999999993</v>
      </c>
      <c r="AG180" s="31">
        <v>134.1</v>
      </c>
      <c r="AH180" t="str">
        <f t="shared" si="11"/>
        <v>December-2017</v>
      </c>
    </row>
    <row r="181" spans="1:39" hidden="1">
      <c r="A181" s="1" t="s">
        <v>104</v>
      </c>
      <c r="B181" s="16" t="s">
        <v>658</v>
      </c>
      <c r="C181" s="16" t="s">
        <v>273</v>
      </c>
      <c r="D181" s="16">
        <v>135.80000000000001</v>
      </c>
      <c r="E181" s="16">
        <v>143.30000000000001</v>
      </c>
      <c r="F181" s="16">
        <v>145.19999999999999</v>
      </c>
      <c r="G181" s="16">
        <v>141</v>
      </c>
      <c r="H181" s="16">
        <v>120.5</v>
      </c>
      <c r="I181" s="16">
        <v>141.5</v>
      </c>
      <c r="J181" s="16">
        <v>161.69999999999999</v>
      </c>
      <c r="K181" s="16">
        <v>129.1</v>
      </c>
      <c r="L181" s="16">
        <v>121.5</v>
      </c>
      <c r="M181" s="16">
        <v>137.1</v>
      </c>
      <c r="N181" s="16">
        <v>128.80000000000001</v>
      </c>
      <c r="O181" s="16">
        <v>149</v>
      </c>
      <c r="P181" s="16">
        <v>140.5</v>
      </c>
      <c r="Q181" s="37">
        <f t="shared" si="8"/>
        <v>1654.4999999999998</v>
      </c>
      <c r="R181" s="16">
        <v>154.19999999999999</v>
      </c>
      <c r="S181" s="16">
        <v>143.1</v>
      </c>
      <c r="T181" s="16">
        <v>135.1</v>
      </c>
      <c r="U181" s="16">
        <v>142</v>
      </c>
      <c r="V181" s="41">
        <f t="shared" si="9"/>
        <v>278.2</v>
      </c>
      <c r="W181" s="16">
        <v>139.1</v>
      </c>
      <c r="X181" s="16">
        <v>136.6</v>
      </c>
      <c r="Y181" s="16">
        <v>134.69999999999999</v>
      </c>
      <c r="Z181" s="16">
        <v>133.1</v>
      </c>
      <c r="AA181" s="16">
        <v>118.5</v>
      </c>
      <c r="AB181" s="16">
        <v>129</v>
      </c>
      <c r="AC181" s="16">
        <v>138.5</v>
      </c>
      <c r="AD181" s="16">
        <v>126.5</v>
      </c>
      <c r="AE181" s="16">
        <v>128.6</v>
      </c>
      <c r="AF181" s="44">
        <f t="shared" si="10"/>
        <v>780.3</v>
      </c>
      <c r="AG181" s="32">
        <v>137.19999999999999</v>
      </c>
      <c r="AH181" t="str">
        <f t="shared" si="11"/>
        <v>December-2017</v>
      </c>
    </row>
    <row r="182" spans="1:39" hidden="1">
      <c r="A182" s="2" t="s">
        <v>60</v>
      </c>
      <c r="B182" s="15" t="s">
        <v>725</v>
      </c>
      <c r="C182" s="15" t="s">
        <v>62</v>
      </c>
      <c r="D182" s="15">
        <v>136.6</v>
      </c>
      <c r="E182" s="15">
        <v>144.4</v>
      </c>
      <c r="F182" s="15">
        <v>143.80000000000001</v>
      </c>
      <c r="G182" s="15">
        <v>142</v>
      </c>
      <c r="H182" s="15">
        <v>123.2</v>
      </c>
      <c r="I182" s="15">
        <v>147.9</v>
      </c>
      <c r="J182" s="15">
        <v>152.1</v>
      </c>
      <c r="K182" s="15">
        <v>131.80000000000001</v>
      </c>
      <c r="L182" s="15">
        <v>119.5</v>
      </c>
      <c r="M182" s="15">
        <v>136</v>
      </c>
      <c r="N182" s="15">
        <v>131.19999999999999</v>
      </c>
      <c r="O182" s="15">
        <v>151.80000000000001</v>
      </c>
      <c r="P182" s="15">
        <v>140.4</v>
      </c>
      <c r="Q182" s="37">
        <f t="shared" si="8"/>
        <v>1660.3</v>
      </c>
      <c r="R182" s="15">
        <v>153.6</v>
      </c>
      <c r="S182" s="15">
        <v>148.30000000000001</v>
      </c>
      <c r="T182" s="15">
        <v>142.30000000000001</v>
      </c>
      <c r="U182" s="15">
        <v>147.5</v>
      </c>
      <c r="V182" s="41">
        <f t="shared" si="9"/>
        <v>290.60000000000002</v>
      </c>
      <c r="W182" s="15">
        <v>143.80000000000001</v>
      </c>
      <c r="X182" s="15">
        <v>142.30000000000001</v>
      </c>
      <c r="Y182" s="15">
        <v>139.80000000000001</v>
      </c>
      <c r="Z182" s="15">
        <v>136</v>
      </c>
      <c r="AA182" s="15">
        <v>122.7</v>
      </c>
      <c r="AB182" s="15">
        <v>134.30000000000001</v>
      </c>
      <c r="AC182" s="15">
        <v>141.6</v>
      </c>
      <c r="AD182" s="15">
        <v>128.6</v>
      </c>
      <c r="AE182" s="15">
        <v>132.30000000000001</v>
      </c>
      <c r="AF182" s="44">
        <f t="shared" si="10"/>
        <v>803</v>
      </c>
      <c r="AG182" s="31">
        <v>139.30000000000001</v>
      </c>
      <c r="AH182" t="str">
        <f t="shared" si="11"/>
        <v>January-2018</v>
      </c>
      <c r="AJ182" t="s">
        <v>1373</v>
      </c>
      <c r="AL182" t="s">
        <v>1374</v>
      </c>
      <c r="AM182" t="s">
        <v>1375</v>
      </c>
    </row>
    <row r="183" spans="1:39" hidden="1">
      <c r="A183" s="1" t="s">
        <v>85</v>
      </c>
      <c r="B183" s="16" t="s">
        <v>725</v>
      </c>
      <c r="C183" s="16" t="s">
        <v>62</v>
      </c>
      <c r="D183" s="16">
        <v>134.6</v>
      </c>
      <c r="E183" s="16">
        <v>143.69999999999999</v>
      </c>
      <c r="F183" s="16">
        <v>143.6</v>
      </c>
      <c r="G183" s="16">
        <v>139.6</v>
      </c>
      <c r="H183" s="16">
        <v>116.4</v>
      </c>
      <c r="I183" s="16">
        <v>133.80000000000001</v>
      </c>
      <c r="J183" s="16">
        <v>150.5</v>
      </c>
      <c r="K183" s="16">
        <v>118.4</v>
      </c>
      <c r="L183" s="16">
        <v>117.3</v>
      </c>
      <c r="M183" s="16">
        <v>140.5</v>
      </c>
      <c r="N183" s="16">
        <v>125.9</v>
      </c>
      <c r="O183" s="16">
        <v>146.80000000000001</v>
      </c>
      <c r="P183" s="16">
        <v>137.19999999999999</v>
      </c>
      <c r="Q183" s="37">
        <f t="shared" si="8"/>
        <v>1611.1000000000001</v>
      </c>
      <c r="R183" s="16">
        <v>157.69999999999999</v>
      </c>
      <c r="S183" s="16">
        <v>136</v>
      </c>
      <c r="T183" s="16">
        <v>125.9</v>
      </c>
      <c r="U183" s="16">
        <v>134.4</v>
      </c>
      <c r="V183" s="41">
        <f t="shared" si="9"/>
        <v>261.89999999999998</v>
      </c>
      <c r="W183" s="16">
        <v>140.4</v>
      </c>
      <c r="X183" s="16">
        <v>127.3</v>
      </c>
      <c r="Y183" s="16">
        <v>129.5</v>
      </c>
      <c r="Z183" s="16">
        <v>129</v>
      </c>
      <c r="AA183" s="16">
        <v>116.3</v>
      </c>
      <c r="AB183" s="16">
        <v>126.2</v>
      </c>
      <c r="AC183" s="16">
        <v>137.1</v>
      </c>
      <c r="AD183" s="16">
        <v>125.5</v>
      </c>
      <c r="AE183" s="16">
        <v>125.8</v>
      </c>
      <c r="AF183" s="44">
        <f t="shared" si="10"/>
        <v>763.6</v>
      </c>
      <c r="AG183" s="32">
        <v>134.1</v>
      </c>
      <c r="AH183" t="str">
        <f t="shared" si="11"/>
        <v>January-2018</v>
      </c>
      <c r="AJ183">
        <f>SUMIFS(Q:Q,B:B,"2018",A:A,$A$184)</f>
        <v>19605.400000000001</v>
      </c>
      <c r="AK183">
        <v>2018</v>
      </c>
    </row>
    <row r="184" spans="1:39" hidden="1">
      <c r="A184" s="2" t="s">
        <v>104</v>
      </c>
      <c r="B184" s="15" t="s">
        <v>725</v>
      </c>
      <c r="C184" s="15" t="s">
        <v>62</v>
      </c>
      <c r="D184" s="15">
        <v>136</v>
      </c>
      <c r="E184" s="15">
        <v>144.19999999999999</v>
      </c>
      <c r="F184" s="15">
        <v>143.69999999999999</v>
      </c>
      <c r="G184" s="15">
        <v>141.1</v>
      </c>
      <c r="H184" s="15">
        <v>120.7</v>
      </c>
      <c r="I184" s="15">
        <v>141.30000000000001</v>
      </c>
      <c r="J184" s="15">
        <v>151.6</v>
      </c>
      <c r="K184" s="15">
        <v>127.3</v>
      </c>
      <c r="L184" s="15">
        <v>118.8</v>
      </c>
      <c r="M184" s="15">
        <v>137.5</v>
      </c>
      <c r="N184" s="15">
        <v>129</v>
      </c>
      <c r="O184" s="15">
        <v>149.5</v>
      </c>
      <c r="P184" s="15">
        <v>139.19999999999999</v>
      </c>
      <c r="Q184" s="37">
        <f t="shared" si="8"/>
        <v>1640.7</v>
      </c>
      <c r="R184" s="15">
        <v>154.69999999999999</v>
      </c>
      <c r="S184" s="15">
        <v>143.5</v>
      </c>
      <c r="T184" s="15">
        <v>135.5</v>
      </c>
      <c r="U184" s="15">
        <v>142.30000000000001</v>
      </c>
      <c r="V184" s="41">
        <f t="shared" si="9"/>
        <v>279</v>
      </c>
      <c r="W184" s="15">
        <v>140.4</v>
      </c>
      <c r="X184" s="15">
        <v>136.6</v>
      </c>
      <c r="Y184" s="15">
        <v>134.9</v>
      </c>
      <c r="Z184" s="15">
        <v>133.30000000000001</v>
      </c>
      <c r="AA184" s="15">
        <v>119.3</v>
      </c>
      <c r="AB184" s="15">
        <v>129.69999999999999</v>
      </c>
      <c r="AC184" s="15">
        <v>139</v>
      </c>
      <c r="AD184" s="15">
        <v>127.3</v>
      </c>
      <c r="AE184" s="15">
        <v>129.1</v>
      </c>
      <c r="AF184" s="44">
        <f t="shared" si="10"/>
        <v>783.5</v>
      </c>
      <c r="AG184" s="31">
        <v>136.9</v>
      </c>
      <c r="AH184" t="str">
        <f t="shared" si="11"/>
        <v>January-2018</v>
      </c>
      <c r="AJ184">
        <f>SUMIFS(Q:Q,B:B,"2019",A:A,$A$184)</f>
        <v>18572.999999999996</v>
      </c>
      <c r="AK184">
        <v>2019</v>
      </c>
    </row>
    <row r="185" spans="1:39" hidden="1">
      <c r="A185" s="1" t="s">
        <v>60</v>
      </c>
      <c r="B185" s="16" t="s">
        <v>725</v>
      </c>
      <c r="C185" s="16" t="s">
        <v>116</v>
      </c>
      <c r="D185" s="16">
        <v>136.4</v>
      </c>
      <c r="E185" s="16">
        <v>143.69999999999999</v>
      </c>
      <c r="F185" s="16">
        <v>140.6</v>
      </c>
      <c r="G185" s="16">
        <v>141.5</v>
      </c>
      <c r="H185" s="16">
        <v>122.9</v>
      </c>
      <c r="I185" s="16">
        <v>149.4</v>
      </c>
      <c r="J185" s="16">
        <v>142.4</v>
      </c>
      <c r="K185" s="16">
        <v>130.19999999999999</v>
      </c>
      <c r="L185" s="16">
        <v>117.9</v>
      </c>
      <c r="M185" s="16">
        <v>135.6</v>
      </c>
      <c r="N185" s="16">
        <v>130.5</v>
      </c>
      <c r="O185" s="16">
        <v>151.69999999999999</v>
      </c>
      <c r="P185" s="16">
        <v>138.69999999999999</v>
      </c>
      <c r="Q185" s="37">
        <f t="shared" si="8"/>
        <v>1642.8</v>
      </c>
      <c r="R185" s="16">
        <v>153.30000000000001</v>
      </c>
      <c r="S185" s="16">
        <v>148.69999999999999</v>
      </c>
      <c r="T185" s="16">
        <v>142.4</v>
      </c>
      <c r="U185" s="16">
        <v>147.80000000000001</v>
      </c>
      <c r="V185" s="41">
        <f t="shared" si="9"/>
        <v>291.10000000000002</v>
      </c>
      <c r="W185" s="15">
        <v>143.80000000000001</v>
      </c>
      <c r="X185" s="16">
        <v>142.4</v>
      </c>
      <c r="Y185" s="16">
        <v>139.9</v>
      </c>
      <c r="Z185" s="16">
        <v>136.19999999999999</v>
      </c>
      <c r="AA185" s="16">
        <v>123.3</v>
      </c>
      <c r="AB185" s="16">
        <v>134.30000000000001</v>
      </c>
      <c r="AC185" s="16">
        <v>141.5</v>
      </c>
      <c r="AD185" s="16">
        <v>128.80000000000001</v>
      </c>
      <c r="AE185" s="16">
        <v>132.5</v>
      </c>
      <c r="AF185" s="44">
        <f t="shared" si="10"/>
        <v>804</v>
      </c>
      <c r="AG185" s="32">
        <v>138.5</v>
      </c>
      <c r="AH185" t="str">
        <f t="shared" si="11"/>
        <v>February-2018</v>
      </c>
      <c r="AJ185">
        <f>SUMIFS(Q:Q,B:B,"2020",A:A,$A$184)</f>
        <v>21827.081887245105</v>
      </c>
      <c r="AK185">
        <v>2020</v>
      </c>
    </row>
    <row r="186" spans="1:39" hidden="1">
      <c r="A186" s="2" t="s">
        <v>85</v>
      </c>
      <c r="B186" s="15" t="s">
        <v>725</v>
      </c>
      <c r="C186" s="15" t="s">
        <v>116</v>
      </c>
      <c r="D186" s="15">
        <v>134.80000000000001</v>
      </c>
      <c r="E186" s="15">
        <v>143</v>
      </c>
      <c r="F186" s="15">
        <v>139.9</v>
      </c>
      <c r="G186" s="15">
        <v>139.9</v>
      </c>
      <c r="H186" s="15">
        <v>116.2</v>
      </c>
      <c r="I186" s="15">
        <v>135.5</v>
      </c>
      <c r="J186" s="15">
        <v>136.9</v>
      </c>
      <c r="K186" s="15">
        <v>117</v>
      </c>
      <c r="L186" s="15">
        <v>115.4</v>
      </c>
      <c r="M186" s="15">
        <v>140.69999999999999</v>
      </c>
      <c r="N186" s="15">
        <v>125.9</v>
      </c>
      <c r="O186" s="15">
        <v>147.1</v>
      </c>
      <c r="P186" s="15">
        <v>135.6</v>
      </c>
      <c r="Q186" s="37">
        <f t="shared" si="8"/>
        <v>1592.3000000000002</v>
      </c>
      <c r="R186" s="15">
        <v>159.30000000000001</v>
      </c>
      <c r="S186" s="15">
        <v>136.30000000000001</v>
      </c>
      <c r="T186" s="15">
        <v>126.1</v>
      </c>
      <c r="U186" s="15">
        <v>134.69999999999999</v>
      </c>
      <c r="V186" s="41">
        <f t="shared" si="9"/>
        <v>262.39999999999998</v>
      </c>
      <c r="W186" s="15">
        <v>141.30000000000001</v>
      </c>
      <c r="X186" s="15">
        <v>127.3</v>
      </c>
      <c r="Y186" s="15">
        <v>129.9</v>
      </c>
      <c r="Z186" s="15">
        <v>129.80000000000001</v>
      </c>
      <c r="AA186" s="15">
        <v>117.4</v>
      </c>
      <c r="AB186" s="15">
        <v>126.5</v>
      </c>
      <c r="AC186" s="15">
        <v>137.19999999999999</v>
      </c>
      <c r="AD186" s="15">
        <v>126.2</v>
      </c>
      <c r="AE186" s="15">
        <v>126.5</v>
      </c>
      <c r="AF186" s="44">
        <f t="shared" si="10"/>
        <v>767</v>
      </c>
      <c r="AG186" s="31">
        <v>134</v>
      </c>
      <c r="AH186" t="str">
        <f t="shared" si="11"/>
        <v>February-2018</v>
      </c>
      <c r="AJ186">
        <f>SUMIFS(Q:Q,B:B,"2021",A:A,$A$184)</f>
        <v>23486.9</v>
      </c>
      <c r="AK186">
        <v>2021</v>
      </c>
    </row>
    <row r="187" spans="1:39" hidden="1">
      <c r="A187" s="1" t="s">
        <v>104</v>
      </c>
      <c r="B187" s="16" t="s">
        <v>725</v>
      </c>
      <c r="C187" s="16" t="s">
        <v>116</v>
      </c>
      <c r="D187" s="16">
        <v>135.9</v>
      </c>
      <c r="E187" s="16">
        <v>143.5</v>
      </c>
      <c r="F187" s="16">
        <v>140.30000000000001</v>
      </c>
      <c r="G187" s="16">
        <v>140.9</v>
      </c>
      <c r="H187" s="16">
        <v>120.4</v>
      </c>
      <c r="I187" s="16">
        <v>142.9</v>
      </c>
      <c r="J187" s="16">
        <v>140.5</v>
      </c>
      <c r="K187" s="16">
        <v>125.8</v>
      </c>
      <c r="L187" s="16">
        <v>117.1</v>
      </c>
      <c r="M187" s="16">
        <v>137.30000000000001</v>
      </c>
      <c r="N187" s="16">
        <v>128.6</v>
      </c>
      <c r="O187" s="16">
        <v>149.6</v>
      </c>
      <c r="P187" s="16">
        <v>137.6</v>
      </c>
      <c r="Q187" s="37">
        <f t="shared" si="8"/>
        <v>1622.7999999999997</v>
      </c>
      <c r="R187" s="16">
        <v>154.9</v>
      </c>
      <c r="S187" s="16">
        <v>143.80000000000001</v>
      </c>
      <c r="T187" s="16">
        <v>135.6</v>
      </c>
      <c r="U187" s="16">
        <v>142.6</v>
      </c>
      <c r="V187" s="41">
        <f t="shared" si="9"/>
        <v>279.39999999999998</v>
      </c>
      <c r="W187" s="16">
        <v>141.30000000000001</v>
      </c>
      <c r="X187" s="16">
        <v>136.69999999999999</v>
      </c>
      <c r="Y187" s="16">
        <v>135.19999999999999</v>
      </c>
      <c r="Z187" s="16">
        <v>133.80000000000001</v>
      </c>
      <c r="AA187" s="16">
        <v>120.2</v>
      </c>
      <c r="AB187" s="16">
        <v>129.9</v>
      </c>
      <c r="AC187" s="16">
        <v>139</v>
      </c>
      <c r="AD187" s="16">
        <v>127.7</v>
      </c>
      <c r="AE187" s="16">
        <v>129.6</v>
      </c>
      <c r="AF187" s="44">
        <f t="shared" si="10"/>
        <v>785.80000000000007</v>
      </c>
      <c r="AG187" s="32">
        <v>136.4</v>
      </c>
      <c r="AH187" t="str">
        <f t="shared" si="11"/>
        <v>February-2018</v>
      </c>
      <c r="AJ187">
        <f>SUMIFS(Q:Q,B:B,"2022",A:A,$A$184)</f>
        <v>24835.7</v>
      </c>
      <c r="AK187">
        <v>2022</v>
      </c>
    </row>
    <row r="188" spans="1:39" hidden="1">
      <c r="A188" s="2" t="s">
        <v>60</v>
      </c>
      <c r="B188" s="15" t="s">
        <v>725</v>
      </c>
      <c r="C188" s="15" t="s">
        <v>138</v>
      </c>
      <c r="D188" s="15">
        <v>136.80000000000001</v>
      </c>
      <c r="E188" s="15">
        <v>143.80000000000001</v>
      </c>
      <c r="F188" s="15">
        <v>140</v>
      </c>
      <c r="G188" s="15">
        <v>142</v>
      </c>
      <c r="H188" s="15">
        <v>123.2</v>
      </c>
      <c r="I188" s="15">
        <v>152.9</v>
      </c>
      <c r="J188" s="15">
        <v>138</v>
      </c>
      <c r="K188" s="15">
        <v>129.30000000000001</v>
      </c>
      <c r="L188" s="15">
        <v>117.1</v>
      </c>
      <c r="M188" s="15">
        <v>136.30000000000001</v>
      </c>
      <c r="N188" s="15">
        <v>131.19999999999999</v>
      </c>
      <c r="O188" s="15">
        <v>152.80000000000001</v>
      </c>
      <c r="P188" s="15">
        <v>138.6</v>
      </c>
      <c r="Q188" s="37">
        <f t="shared" si="8"/>
        <v>1643.3999999999999</v>
      </c>
      <c r="R188" s="15">
        <v>155.1</v>
      </c>
      <c r="S188" s="15">
        <v>149.19999999999999</v>
      </c>
      <c r="T188" s="15">
        <v>143</v>
      </c>
      <c r="U188" s="15">
        <v>148.30000000000001</v>
      </c>
      <c r="V188" s="41">
        <f t="shared" si="9"/>
        <v>292.2</v>
      </c>
      <c r="W188" s="15">
        <v>143.80000000000001</v>
      </c>
      <c r="X188" s="15">
        <v>142.6</v>
      </c>
      <c r="Y188" s="15">
        <v>139.9</v>
      </c>
      <c r="Z188" s="15">
        <v>136.69999999999999</v>
      </c>
      <c r="AA188" s="15">
        <v>124.6</v>
      </c>
      <c r="AB188" s="15">
        <v>135.1</v>
      </c>
      <c r="AC188" s="15">
        <v>142.69999999999999</v>
      </c>
      <c r="AD188" s="15">
        <v>129.30000000000001</v>
      </c>
      <c r="AE188" s="15">
        <v>133.30000000000001</v>
      </c>
      <c r="AF188" s="44">
        <f t="shared" si="10"/>
        <v>808.3</v>
      </c>
      <c r="AG188" s="31">
        <v>138.69999999999999</v>
      </c>
      <c r="AH188" t="str">
        <f t="shared" si="11"/>
        <v>March-2018</v>
      </c>
    </row>
    <row r="189" spans="1:39" hidden="1">
      <c r="A189" s="1" t="s">
        <v>85</v>
      </c>
      <c r="B189" s="16" t="s">
        <v>725</v>
      </c>
      <c r="C189" s="16" t="s">
        <v>138</v>
      </c>
      <c r="D189" s="16">
        <v>135</v>
      </c>
      <c r="E189" s="16">
        <v>143.1</v>
      </c>
      <c r="F189" s="16">
        <v>135.5</v>
      </c>
      <c r="G189" s="16">
        <v>139.9</v>
      </c>
      <c r="H189" s="16">
        <v>116.5</v>
      </c>
      <c r="I189" s="16">
        <v>138.5</v>
      </c>
      <c r="J189" s="16">
        <v>128</v>
      </c>
      <c r="K189" s="16">
        <v>115.5</v>
      </c>
      <c r="L189" s="16">
        <v>114.2</v>
      </c>
      <c r="M189" s="16">
        <v>140.69999999999999</v>
      </c>
      <c r="N189" s="16">
        <v>126.2</v>
      </c>
      <c r="O189" s="16">
        <v>147.6</v>
      </c>
      <c r="P189" s="16">
        <v>134.80000000000001</v>
      </c>
      <c r="Q189" s="37">
        <f t="shared" si="8"/>
        <v>1580.7</v>
      </c>
      <c r="R189" s="16">
        <v>159.69999999999999</v>
      </c>
      <c r="S189" s="16">
        <v>136.69999999999999</v>
      </c>
      <c r="T189" s="16">
        <v>126.7</v>
      </c>
      <c r="U189" s="16">
        <v>135.19999999999999</v>
      </c>
      <c r="V189" s="41">
        <f t="shared" si="9"/>
        <v>263.39999999999998</v>
      </c>
      <c r="W189" s="16">
        <v>142</v>
      </c>
      <c r="X189" s="16">
        <v>126.4</v>
      </c>
      <c r="Y189" s="16">
        <v>130.80000000000001</v>
      </c>
      <c r="Z189" s="16">
        <v>130.5</v>
      </c>
      <c r="AA189" s="16">
        <v>117.8</v>
      </c>
      <c r="AB189" s="16">
        <v>126.8</v>
      </c>
      <c r="AC189" s="16">
        <v>137.80000000000001</v>
      </c>
      <c r="AD189" s="16">
        <v>126.7</v>
      </c>
      <c r="AE189" s="16">
        <v>127.1</v>
      </c>
      <c r="AF189" s="44">
        <f t="shared" si="10"/>
        <v>770.40000000000009</v>
      </c>
      <c r="AG189" s="32">
        <v>134</v>
      </c>
      <c r="AH189" t="str">
        <f t="shared" si="11"/>
        <v>March-2018</v>
      </c>
    </row>
    <row r="190" spans="1:39" hidden="1">
      <c r="A190" s="2" t="s">
        <v>104</v>
      </c>
      <c r="B190" s="15" t="s">
        <v>725</v>
      </c>
      <c r="C190" s="15" t="s">
        <v>138</v>
      </c>
      <c r="D190" s="15">
        <v>136.19999999999999</v>
      </c>
      <c r="E190" s="15">
        <v>143.6</v>
      </c>
      <c r="F190" s="15">
        <v>138.30000000000001</v>
      </c>
      <c r="G190" s="15">
        <v>141.19999999999999</v>
      </c>
      <c r="H190" s="15">
        <v>120.7</v>
      </c>
      <c r="I190" s="15">
        <v>146.19999999999999</v>
      </c>
      <c r="J190" s="15">
        <v>134.6</v>
      </c>
      <c r="K190" s="15">
        <v>124.6</v>
      </c>
      <c r="L190" s="15">
        <v>116.1</v>
      </c>
      <c r="M190" s="15">
        <v>137.80000000000001</v>
      </c>
      <c r="N190" s="15">
        <v>129.1</v>
      </c>
      <c r="O190" s="15">
        <v>150.4</v>
      </c>
      <c r="P190" s="15">
        <v>137.19999999999999</v>
      </c>
      <c r="Q190" s="37">
        <f t="shared" si="8"/>
        <v>1618.8</v>
      </c>
      <c r="R190" s="15">
        <v>156.30000000000001</v>
      </c>
      <c r="S190" s="15">
        <v>144.30000000000001</v>
      </c>
      <c r="T190" s="15">
        <v>136.19999999999999</v>
      </c>
      <c r="U190" s="15">
        <v>143.1</v>
      </c>
      <c r="V190" s="41">
        <f t="shared" si="9"/>
        <v>280.5</v>
      </c>
      <c r="W190" s="15">
        <v>142</v>
      </c>
      <c r="X190" s="15">
        <v>136.5</v>
      </c>
      <c r="Y190" s="15">
        <v>135.6</v>
      </c>
      <c r="Z190" s="15">
        <v>134.30000000000001</v>
      </c>
      <c r="AA190" s="15">
        <v>121</v>
      </c>
      <c r="AB190" s="15">
        <v>130.4</v>
      </c>
      <c r="AC190" s="15">
        <v>139.80000000000001</v>
      </c>
      <c r="AD190" s="15">
        <v>128.19999999999999</v>
      </c>
      <c r="AE190" s="15">
        <v>130.30000000000001</v>
      </c>
      <c r="AF190" s="44">
        <f t="shared" si="10"/>
        <v>789.3</v>
      </c>
      <c r="AG190" s="31">
        <v>136.5</v>
      </c>
      <c r="AH190" t="str">
        <f t="shared" si="11"/>
        <v>March-2018</v>
      </c>
    </row>
    <row r="191" spans="1:39" hidden="1">
      <c r="A191" s="1" t="s">
        <v>60</v>
      </c>
      <c r="B191" s="16" t="s">
        <v>725</v>
      </c>
      <c r="C191" s="16" t="s">
        <v>154</v>
      </c>
      <c r="D191" s="16">
        <v>137.1</v>
      </c>
      <c r="E191" s="16">
        <v>144.5</v>
      </c>
      <c r="F191" s="16">
        <v>135.9</v>
      </c>
      <c r="G191" s="16">
        <v>142.4</v>
      </c>
      <c r="H191" s="16">
        <v>123.5</v>
      </c>
      <c r="I191" s="16">
        <v>156.4</v>
      </c>
      <c r="J191" s="16">
        <v>135.1</v>
      </c>
      <c r="K191" s="16">
        <v>128.4</v>
      </c>
      <c r="L191" s="16">
        <v>115.2</v>
      </c>
      <c r="M191" s="16">
        <v>137.19999999999999</v>
      </c>
      <c r="N191" s="16">
        <v>131.9</v>
      </c>
      <c r="O191" s="16">
        <v>153.80000000000001</v>
      </c>
      <c r="P191" s="16">
        <v>138.6</v>
      </c>
      <c r="Q191" s="37">
        <f t="shared" si="8"/>
        <v>1641.4</v>
      </c>
      <c r="R191" s="16">
        <v>156.1</v>
      </c>
      <c r="S191" s="16">
        <v>150.1</v>
      </c>
      <c r="T191" s="16">
        <v>143.30000000000001</v>
      </c>
      <c r="U191" s="16">
        <v>149.1</v>
      </c>
      <c r="V191" s="41">
        <f t="shared" si="9"/>
        <v>293.39999999999998</v>
      </c>
      <c r="W191" s="15">
        <v>143.80000000000001</v>
      </c>
      <c r="X191" s="16">
        <v>143.80000000000001</v>
      </c>
      <c r="Y191" s="16">
        <v>140.9</v>
      </c>
      <c r="Z191" s="16">
        <v>137.6</v>
      </c>
      <c r="AA191" s="16">
        <v>125.3</v>
      </c>
      <c r="AB191" s="16">
        <v>136</v>
      </c>
      <c r="AC191" s="16">
        <v>143.69999999999999</v>
      </c>
      <c r="AD191" s="16">
        <v>130.4</v>
      </c>
      <c r="AE191" s="16">
        <v>134.19999999999999</v>
      </c>
      <c r="AF191" s="44">
        <f t="shared" si="10"/>
        <v>813.9</v>
      </c>
      <c r="AG191" s="32">
        <v>139.1</v>
      </c>
      <c r="AH191" t="str">
        <f t="shared" si="11"/>
        <v>April-2018</v>
      </c>
    </row>
    <row r="192" spans="1:39" hidden="1">
      <c r="A192" s="2" t="s">
        <v>85</v>
      </c>
      <c r="B192" s="15" t="s">
        <v>725</v>
      </c>
      <c r="C192" s="15" t="s">
        <v>154</v>
      </c>
      <c r="D192" s="15">
        <v>135</v>
      </c>
      <c r="E192" s="15">
        <v>144.30000000000001</v>
      </c>
      <c r="F192" s="15">
        <v>130.80000000000001</v>
      </c>
      <c r="G192" s="15">
        <v>140.30000000000001</v>
      </c>
      <c r="H192" s="15">
        <v>116.6</v>
      </c>
      <c r="I192" s="15">
        <v>150.1</v>
      </c>
      <c r="J192" s="15">
        <v>127.6</v>
      </c>
      <c r="K192" s="15">
        <v>114</v>
      </c>
      <c r="L192" s="15">
        <v>110.6</v>
      </c>
      <c r="M192" s="15">
        <v>140.19999999999999</v>
      </c>
      <c r="N192" s="15">
        <v>126.5</v>
      </c>
      <c r="O192" s="15">
        <v>148.30000000000001</v>
      </c>
      <c r="P192" s="15">
        <v>135.69999999999999</v>
      </c>
      <c r="Q192" s="37">
        <f t="shared" si="8"/>
        <v>1584.3000000000002</v>
      </c>
      <c r="R192" s="15">
        <v>159.19999999999999</v>
      </c>
      <c r="S192" s="15">
        <v>137.80000000000001</v>
      </c>
      <c r="T192" s="15">
        <v>127.4</v>
      </c>
      <c r="U192" s="15">
        <v>136.19999999999999</v>
      </c>
      <c r="V192" s="41">
        <f t="shared" si="9"/>
        <v>265.20000000000005</v>
      </c>
      <c r="W192" s="15">
        <v>142.9</v>
      </c>
      <c r="X192" s="15">
        <v>124.6</v>
      </c>
      <c r="Y192" s="15">
        <v>131.80000000000001</v>
      </c>
      <c r="Z192" s="15">
        <v>131.30000000000001</v>
      </c>
      <c r="AA192" s="15">
        <v>118.9</v>
      </c>
      <c r="AB192" s="15">
        <v>127.6</v>
      </c>
      <c r="AC192" s="15">
        <v>139.69999999999999</v>
      </c>
      <c r="AD192" s="15">
        <v>127.6</v>
      </c>
      <c r="AE192" s="15">
        <v>128.19999999999999</v>
      </c>
      <c r="AF192" s="44">
        <f t="shared" si="10"/>
        <v>776.9</v>
      </c>
      <c r="AG192" s="31">
        <v>134.80000000000001</v>
      </c>
      <c r="AH192" t="str">
        <f t="shared" si="11"/>
        <v>April-2018</v>
      </c>
    </row>
    <row r="193" spans="1:34" hidden="1">
      <c r="A193" s="1" t="s">
        <v>104</v>
      </c>
      <c r="B193" s="16" t="s">
        <v>725</v>
      </c>
      <c r="C193" s="16" t="s">
        <v>154</v>
      </c>
      <c r="D193" s="16">
        <v>136.4</v>
      </c>
      <c r="E193" s="16">
        <v>144.4</v>
      </c>
      <c r="F193" s="16">
        <v>133.9</v>
      </c>
      <c r="G193" s="16">
        <v>141.6</v>
      </c>
      <c r="H193" s="16">
        <v>121</v>
      </c>
      <c r="I193" s="16">
        <v>153.5</v>
      </c>
      <c r="J193" s="16">
        <v>132.6</v>
      </c>
      <c r="K193" s="16">
        <v>123.5</v>
      </c>
      <c r="L193" s="16">
        <v>113.7</v>
      </c>
      <c r="M193" s="16">
        <v>138.19999999999999</v>
      </c>
      <c r="N193" s="16">
        <v>129.6</v>
      </c>
      <c r="O193" s="16">
        <v>151.19999999999999</v>
      </c>
      <c r="P193" s="16">
        <v>137.5</v>
      </c>
      <c r="Q193" s="37">
        <f t="shared" si="8"/>
        <v>1619.6000000000001</v>
      </c>
      <c r="R193" s="16">
        <v>156.9</v>
      </c>
      <c r="S193" s="16">
        <v>145.30000000000001</v>
      </c>
      <c r="T193" s="16">
        <v>136.69999999999999</v>
      </c>
      <c r="U193" s="16">
        <v>144</v>
      </c>
      <c r="V193" s="41">
        <f t="shared" si="9"/>
        <v>282</v>
      </c>
      <c r="W193" s="16">
        <v>142.9</v>
      </c>
      <c r="X193" s="16">
        <v>136.5</v>
      </c>
      <c r="Y193" s="16">
        <v>136.6</v>
      </c>
      <c r="Z193" s="16">
        <v>135.19999999999999</v>
      </c>
      <c r="AA193" s="16">
        <v>121.9</v>
      </c>
      <c r="AB193" s="16">
        <v>131.30000000000001</v>
      </c>
      <c r="AC193" s="16">
        <v>141.4</v>
      </c>
      <c r="AD193" s="16">
        <v>129.19999999999999</v>
      </c>
      <c r="AE193" s="16">
        <v>131.30000000000001</v>
      </c>
      <c r="AF193" s="44">
        <f t="shared" si="10"/>
        <v>795.59999999999991</v>
      </c>
      <c r="AG193" s="32">
        <v>137.1</v>
      </c>
      <c r="AH193" t="str">
        <f t="shared" si="11"/>
        <v>April-2018</v>
      </c>
    </row>
    <row r="194" spans="1:34" hidden="1">
      <c r="A194" s="2" t="s">
        <v>60</v>
      </c>
      <c r="B194" s="15" t="s">
        <v>725</v>
      </c>
      <c r="C194" s="15" t="s">
        <v>167</v>
      </c>
      <c r="D194" s="15">
        <v>137.4</v>
      </c>
      <c r="E194" s="15">
        <v>145.69999999999999</v>
      </c>
      <c r="F194" s="15">
        <v>135.5</v>
      </c>
      <c r="G194" s="15">
        <v>142.9</v>
      </c>
      <c r="H194" s="15">
        <v>123.6</v>
      </c>
      <c r="I194" s="15">
        <v>157.5</v>
      </c>
      <c r="J194" s="15">
        <v>137.80000000000001</v>
      </c>
      <c r="K194" s="15">
        <v>127.2</v>
      </c>
      <c r="L194" s="15">
        <v>111.8</v>
      </c>
      <c r="M194" s="15">
        <v>137.4</v>
      </c>
      <c r="N194" s="15">
        <v>132.19999999999999</v>
      </c>
      <c r="O194" s="15">
        <v>154.30000000000001</v>
      </c>
      <c r="P194" s="15">
        <v>139.1</v>
      </c>
      <c r="Q194" s="37">
        <f t="shared" si="8"/>
        <v>1643.3000000000002</v>
      </c>
      <c r="R194" s="15">
        <v>157</v>
      </c>
      <c r="S194" s="15">
        <v>150.80000000000001</v>
      </c>
      <c r="T194" s="15">
        <v>144.1</v>
      </c>
      <c r="U194" s="15">
        <v>149.80000000000001</v>
      </c>
      <c r="V194" s="41">
        <f t="shared" si="9"/>
        <v>294.89999999999998</v>
      </c>
      <c r="W194" s="15">
        <v>143.80000000000001</v>
      </c>
      <c r="X194" s="15">
        <v>144.30000000000001</v>
      </c>
      <c r="Y194" s="15">
        <v>141.80000000000001</v>
      </c>
      <c r="Z194" s="15">
        <v>138.4</v>
      </c>
      <c r="AA194" s="15">
        <v>126.4</v>
      </c>
      <c r="AB194" s="15">
        <v>136.80000000000001</v>
      </c>
      <c r="AC194" s="15">
        <v>144.4</v>
      </c>
      <c r="AD194" s="15">
        <v>131.19999999999999</v>
      </c>
      <c r="AE194" s="15">
        <v>135.1</v>
      </c>
      <c r="AF194" s="44">
        <f t="shared" si="10"/>
        <v>819</v>
      </c>
      <c r="AG194" s="31">
        <v>139.80000000000001</v>
      </c>
      <c r="AH194" t="str">
        <f t="shared" si="11"/>
        <v>May-2018</v>
      </c>
    </row>
    <row r="195" spans="1:34" hidden="1">
      <c r="A195" s="1" t="s">
        <v>85</v>
      </c>
      <c r="B195" s="16" t="s">
        <v>725</v>
      </c>
      <c r="C195" s="16" t="s">
        <v>167</v>
      </c>
      <c r="D195" s="16">
        <v>135</v>
      </c>
      <c r="E195" s="16">
        <v>148.19999999999999</v>
      </c>
      <c r="F195" s="16">
        <v>130.5</v>
      </c>
      <c r="G195" s="16">
        <v>140.69999999999999</v>
      </c>
      <c r="H195" s="16">
        <v>116.4</v>
      </c>
      <c r="I195" s="16">
        <v>151.30000000000001</v>
      </c>
      <c r="J195" s="16">
        <v>131.4</v>
      </c>
      <c r="K195" s="16">
        <v>112.8</v>
      </c>
      <c r="L195" s="16">
        <v>105.3</v>
      </c>
      <c r="M195" s="16">
        <v>139.6</v>
      </c>
      <c r="N195" s="16">
        <v>126.6</v>
      </c>
      <c r="O195" s="16">
        <v>148.69999999999999</v>
      </c>
      <c r="P195" s="16">
        <v>136.4</v>
      </c>
      <c r="Q195" s="37">
        <f t="shared" ref="Q195:Q258" si="12">SUM(D195:O195)</f>
        <v>1586.4999999999998</v>
      </c>
      <c r="R195" s="16">
        <v>160.30000000000001</v>
      </c>
      <c r="S195" s="16">
        <v>138.6</v>
      </c>
      <c r="T195" s="16">
        <v>127.9</v>
      </c>
      <c r="U195" s="16">
        <v>137</v>
      </c>
      <c r="V195" s="41">
        <f t="shared" ref="V195:V258" si="13">SUM(S195:T195)</f>
        <v>266.5</v>
      </c>
      <c r="W195" s="16">
        <v>143.19999999999999</v>
      </c>
      <c r="X195" s="16">
        <v>124.7</v>
      </c>
      <c r="Y195" s="16">
        <v>132.5</v>
      </c>
      <c r="Z195" s="16">
        <v>132</v>
      </c>
      <c r="AA195" s="16">
        <v>119.8</v>
      </c>
      <c r="AB195" s="16">
        <v>128</v>
      </c>
      <c r="AC195" s="16">
        <v>140.4</v>
      </c>
      <c r="AD195" s="16">
        <v>128.1</v>
      </c>
      <c r="AE195" s="16">
        <v>128.9</v>
      </c>
      <c r="AF195" s="44">
        <f t="shared" ref="AF195:AF258" si="14">SUM(Y195:AD195)</f>
        <v>780.8</v>
      </c>
      <c r="AG195" s="32">
        <v>135.4</v>
      </c>
      <c r="AH195" t="str">
        <f t="shared" ref="AH195:AH258" si="15">C195&amp;"-"&amp;B195</f>
        <v>May-2018</v>
      </c>
    </row>
    <row r="196" spans="1:34" hidden="1">
      <c r="A196" s="2" t="s">
        <v>104</v>
      </c>
      <c r="B196" s="15" t="s">
        <v>725</v>
      </c>
      <c r="C196" s="15" t="s">
        <v>167</v>
      </c>
      <c r="D196" s="15">
        <v>136.6</v>
      </c>
      <c r="E196" s="15">
        <v>146.6</v>
      </c>
      <c r="F196" s="15">
        <v>133.6</v>
      </c>
      <c r="G196" s="15">
        <v>142.1</v>
      </c>
      <c r="H196" s="15">
        <v>121</v>
      </c>
      <c r="I196" s="15">
        <v>154.6</v>
      </c>
      <c r="J196" s="15">
        <v>135.6</v>
      </c>
      <c r="K196" s="15">
        <v>122.3</v>
      </c>
      <c r="L196" s="15">
        <v>109.6</v>
      </c>
      <c r="M196" s="15">
        <v>138.1</v>
      </c>
      <c r="N196" s="15">
        <v>129.9</v>
      </c>
      <c r="O196" s="15">
        <v>151.69999999999999</v>
      </c>
      <c r="P196" s="15">
        <v>138.1</v>
      </c>
      <c r="Q196" s="37">
        <f t="shared" si="12"/>
        <v>1621.7</v>
      </c>
      <c r="R196" s="15">
        <v>157.9</v>
      </c>
      <c r="S196" s="15">
        <v>146</v>
      </c>
      <c r="T196" s="15">
        <v>137.4</v>
      </c>
      <c r="U196" s="15">
        <v>144.69999999999999</v>
      </c>
      <c r="V196" s="41">
        <f t="shared" si="13"/>
        <v>283.39999999999998</v>
      </c>
      <c r="W196" s="15">
        <v>143.19999999999999</v>
      </c>
      <c r="X196" s="15">
        <v>136.9</v>
      </c>
      <c r="Y196" s="15">
        <v>137.4</v>
      </c>
      <c r="Z196" s="15">
        <v>136</v>
      </c>
      <c r="AA196" s="15">
        <v>122.9</v>
      </c>
      <c r="AB196" s="15">
        <v>131.80000000000001</v>
      </c>
      <c r="AC196" s="15">
        <v>142.1</v>
      </c>
      <c r="AD196" s="15">
        <v>129.9</v>
      </c>
      <c r="AE196" s="15">
        <v>132.1</v>
      </c>
      <c r="AF196" s="44">
        <f t="shared" si="14"/>
        <v>800.09999999999991</v>
      </c>
      <c r="AG196" s="31">
        <v>137.80000000000001</v>
      </c>
      <c r="AH196" t="str">
        <f t="shared" si="15"/>
        <v>May-2018</v>
      </c>
    </row>
    <row r="197" spans="1:34" hidden="1">
      <c r="A197" s="1" t="s">
        <v>60</v>
      </c>
      <c r="B197" s="16" t="s">
        <v>725</v>
      </c>
      <c r="C197" s="16" t="s">
        <v>177</v>
      </c>
      <c r="D197" s="16">
        <v>137.6</v>
      </c>
      <c r="E197" s="16">
        <v>148.1</v>
      </c>
      <c r="F197" s="16">
        <v>136.69999999999999</v>
      </c>
      <c r="G197" s="16">
        <v>143.19999999999999</v>
      </c>
      <c r="H197" s="16">
        <v>124</v>
      </c>
      <c r="I197" s="16">
        <v>154.1</v>
      </c>
      <c r="J197" s="16">
        <v>143.5</v>
      </c>
      <c r="K197" s="16">
        <v>126</v>
      </c>
      <c r="L197" s="16">
        <v>112.4</v>
      </c>
      <c r="M197" s="16">
        <v>137.6</v>
      </c>
      <c r="N197" s="16">
        <v>132.80000000000001</v>
      </c>
      <c r="O197" s="16">
        <v>154.30000000000001</v>
      </c>
      <c r="P197" s="16">
        <v>140</v>
      </c>
      <c r="Q197" s="37">
        <f t="shared" si="12"/>
        <v>1650.2999999999997</v>
      </c>
      <c r="R197" s="16">
        <v>157.30000000000001</v>
      </c>
      <c r="S197" s="16">
        <v>151.30000000000001</v>
      </c>
      <c r="T197" s="16">
        <v>144.69999999999999</v>
      </c>
      <c r="U197" s="16">
        <v>150.30000000000001</v>
      </c>
      <c r="V197" s="41">
        <f t="shared" si="13"/>
        <v>296</v>
      </c>
      <c r="W197" s="15">
        <v>143.80000000000001</v>
      </c>
      <c r="X197" s="16">
        <v>145.1</v>
      </c>
      <c r="Y197" s="16">
        <v>142.19999999999999</v>
      </c>
      <c r="Z197" s="16">
        <v>138.4</v>
      </c>
      <c r="AA197" s="16">
        <v>127.4</v>
      </c>
      <c r="AB197" s="16">
        <v>137.80000000000001</v>
      </c>
      <c r="AC197" s="16">
        <v>145.1</v>
      </c>
      <c r="AD197" s="16">
        <v>131.4</v>
      </c>
      <c r="AE197" s="16">
        <v>135.6</v>
      </c>
      <c r="AF197" s="44">
        <f t="shared" si="14"/>
        <v>822.3</v>
      </c>
      <c r="AG197" s="32">
        <v>140.5</v>
      </c>
      <c r="AH197" t="str">
        <f t="shared" si="15"/>
        <v>June-2018</v>
      </c>
    </row>
    <row r="198" spans="1:34" hidden="1">
      <c r="A198" s="2" t="s">
        <v>85</v>
      </c>
      <c r="B198" s="15" t="s">
        <v>725</v>
      </c>
      <c r="C198" s="15" t="s">
        <v>177</v>
      </c>
      <c r="D198" s="15">
        <v>135.30000000000001</v>
      </c>
      <c r="E198" s="15">
        <v>149.69999999999999</v>
      </c>
      <c r="F198" s="15">
        <v>133.9</v>
      </c>
      <c r="G198" s="15">
        <v>140.80000000000001</v>
      </c>
      <c r="H198" s="15">
        <v>116.6</v>
      </c>
      <c r="I198" s="15">
        <v>152.19999999999999</v>
      </c>
      <c r="J198" s="15">
        <v>144</v>
      </c>
      <c r="K198" s="15">
        <v>112.3</v>
      </c>
      <c r="L198" s="15">
        <v>108.4</v>
      </c>
      <c r="M198" s="15">
        <v>140</v>
      </c>
      <c r="N198" s="15">
        <v>126.7</v>
      </c>
      <c r="O198" s="15">
        <v>149</v>
      </c>
      <c r="P198" s="15">
        <v>138.4</v>
      </c>
      <c r="Q198" s="37">
        <f t="shared" si="12"/>
        <v>1608.9</v>
      </c>
      <c r="R198" s="15">
        <v>161</v>
      </c>
      <c r="S198" s="15">
        <v>138.9</v>
      </c>
      <c r="T198" s="15">
        <v>128.69999999999999</v>
      </c>
      <c r="U198" s="15">
        <v>137.4</v>
      </c>
      <c r="V198" s="41">
        <f t="shared" si="13"/>
        <v>267.60000000000002</v>
      </c>
      <c r="W198" s="15">
        <v>142.5</v>
      </c>
      <c r="X198" s="15">
        <v>126.5</v>
      </c>
      <c r="Y198" s="15">
        <v>133.1</v>
      </c>
      <c r="Z198" s="15">
        <v>132.6</v>
      </c>
      <c r="AA198" s="15">
        <v>120.4</v>
      </c>
      <c r="AB198" s="15">
        <v>128.5</v>
      </c>
      <c r="AC198" s="15">
        <v>141.19999999999999</v>
      </c>
      <c r="AD198" s="15">
        <v>128.19999999999999</v>
      </c>
      <c r="AE198" s="15">
        <v>129.5</v>
      </c>
      <c r="AF198" s="44">
        <f t="shared" si="14"/>
        <v>784</v>
      </c>
      <c r="AG198" s="31">
        <v>136.19999999999999</v>
      </c>
      <c r="AH198" t="str">
        <f t="shared" si="15"/>
        <v>June-2018</v>
      </c>
    </row>
    <row r="199" spans="1:34" hidden="1">
      <c r="A199" s="1" t="s">
        <v>104</v>
      </c>
      <c r="B199" s="16" t="s">
        <v>725</v>
      </c>
      <c r="C199" s="16" t="s">
        <v>177</v>
      </c>
      <c r="D199" s="16">
        <v>136.9</v>
      </c>
      <c r="E199" s="16">
        <v>148.69999999999999</v>
      </c>
      <c r="F199" s="16">
        <v>135.6</v>
      </c>
      <c r="G199" s="16">
        <v>142.30000000000001</v>
      </c>
      <c r="H199" s="16">
        <v>121.3</v>
      </c>
      <c r="I199" s="16">
        <v>153.19999999999999</v>
      </c>
      <c r="J199" s="16">
        <v>143.69999999999999</v>
      </c>
      <c r="K199" s="16">
        <v>121.4</v>
      </c>
      <c r="L199" s="16">
        <v>111.1</v>
      </c>
      <c r="M199" s="16">
        <v>138.4</v>
      </c>
      <c r="N199" s="16">
        <v>130.30000000000001</v>
      </c>
      <c r="O199" s="16">
        <v>151.80000000000001</v>
      </c>
      <c r="P199" s="16">
        <v>139.4</v>
      </c>
      <c r="Q199" s="37">
        <f t="shared" si="12"/>
        <v>1634.7</v>
      </c>
      <c r="R199" s="16">
        <v>158.30000000000001</v>
      </c>
      <c r="S199" s="16">
        <v>146.4</v>
      </c>
      <c r="T199" s="16">
        <v>138.1</v>
      </c>
      <c r="U199" s="16">
        <v>145.19999999999999</v>
      </c>
      <c r="V199" s="41">
        <f t="shared" si="13"/>
        <v>284.5</v>
      </c>
      <c r="W199" s="16">
        <v>142.5</v>
      </c>
      <c r="X199" s="16">
        <v>138.1</v>
      </c>
      <c r="Y199" s="16">
        <v>137.9</v>
      </c>
      <c r="Z199" s="16">
        <v>136.19999999999999</v>
      </c>
      <c r="AA199" s="16">
        <v>123.7</v>
      </c>
      <c r="AB199" s="16">
        <v>132.6</v>
      </c>
      <c r="AC199" s="16">
        <v>142.80000000000001</v>
      </c>
      <c r="AD199" s="16">
        <v>130.1</v>
      </c>
      <c r="AE199" s="16">
        <v>132.6</v>
      </c>
      <c r="AF199" s="44">
        <f t="shared" si="14"/>
        <v>803.30000000000007</v>
      </c>
      <c r="AG199" s="32">
        <v>138.5</v>
      </c>
      <c r="AH199" t="str">
        <f t="shared" si="15"/>
        <v>June-2018</v>
      </c>
    </row>
    <row r="200" spans="1:34" hidden="1">
      <c r="A200" s="2" t="s">
        <v>60</v>
      </c>
      <c r="B200" s="15" t="s">
        <v>725</v>
      </c>
      <c r="C200" s="15" t="s">
        <v>194</v>
      </c>
      <c r="D200" s="15">
        <v>138.4</v>
      </c>
      <c r="E200" s="15">
        <v>149.30000000000001</v>
      </c>
      <c r="F200" s="15">
        <v>139.30000000000001</v>
      </c>
      <c r="G200" s="15">
        <v>143.4</v>
      </c>
      <c r="H200" s="15">
        <v>124.1</v>
      </c>
      <c r="I200" s="15">
        <v>153.30000000000001</v>
      </c>
      <c r="J200" s="15">
        <v>154.19999999999999</v>
      </c>
      <c r="K200" s="15">
        <v>126.4</v>
      </c>
      <c r="L200" s="15">
        <v>114.3</v>
      </c>
      <c r="M200" s="15">
        <v>138.19999999999999</v>
      </c>
      <c r="N200" s="15">
        <v>132.80000000000001</v>
      </c>
      <c r="O200" s="15">
        <v>154.80000000000001</v>
      </c>
      <c r="P200" s="15">
        <v>142</v>
      </c>
      <c r="Q200" s="37">
        <f t="shared" si="12"/>
        <v>1668.5000000000002</v>
      </c>
      <c r="R200" s="15">
        <v>156.1</v>
      </c>
      <c r="S200" s="15">
        <v>151.5</v>
      </c>
      <c r="T200" s="15">
        <v>145.1</v>
      </c>
      <c r="U200" s="15">
        <v>150.6</v>
      </c>
      <c r="V200" s="41">
        <f t="shared" si="13"/>
        <v>296.60000000000002</v>
      </c>
      <c r="W200" s="15">
        <v>143.80000000000001</v>
      </c>
      <c r="X200" s="15">
        <v>146.80000000000001</v>
      </c>
      <c r="Y200" s="15">
        <v>143.1</v>
      </c>
      <c r="Z200" s="15">
        <v>139</v>
      </c>
      <c r="AA200" s="15">
        <v>127.5</v>
      </c>
      <c r="AB200" s="15">
        <v>138.4</v>
      </c>
      <c r="AC200" s="15">
        <v>145.80000000000001</v>
      </c>
      <c r="AD200" s="15">
        <v>131.4</v>
      </c>
      <c r="AE200" s="15">
        <v>136</v>
      </c>
      <c r="AF200" s="44">
        <f t="shared" si="14"/>
        <v>825.19999999999993</v>
      </c>
      <c r="AG200" s="31">
        <v>141.80000000000001</v>
      </c>
      <c r="AH200" t="str">
        <f t="shared" si="15"/>
        <v>July-2018</v>
      </c>
    </row>
    <row r="201" spans="1:34" hidden="1">
      <c r="A201" s="1" t="s">
        <v>85</v>
      </c>
      <c r="B201" s="16" t="s">
        <v>725</v>
      </c>
      <c r="C201" s="16" t="s">
        <v>194</v>
      </c>
      <c r="D201" s="16">
        <v>135.6</v>
      </c>
      <c r="E201" s="16">
        <v>148.6</v>
      </c>
      <c r="F201" s="16">
        <v>139.1</v>
      </c>
      <c r="G201" s="16">
        <v>141</v>
      </c>
      <c r="H201" s="16">
        <v>116.7</v>
      </c>
      <c r="I201" s="16">
        <v>149.69999999999999</v>
      </c>
      <c r="J201" s="16">
        <v>159.19999999999999</v>
      </c>
      <c r="K201" s="16">
        <v>112.6</v>
      </c>
      <c r="L201" s="16">
        <v>111.8</v>
      </c>
      <c r="M201" s="16">
        <v>140.30000000000001</v>
      </c>
      <c r="N201" s="16">
        <v>126.8</v>
      </c>
      <c r="O201" s="16">
        <v>149.4</v>
      </c>
      <c r="P201" s="16">
        <v>140.30000000000001</v>
      </c>
      <c r="Q201" s="37">
        <f t="shared" si="12"/>
        <v>1630.8</v>
      </c>
      <c r="R201" s="16">
        <v>161.4</v>
      </c>
      <c r="S201" s="16">
        <v>139.6</v>
      </c>
      <c r="T201" s="16">
        <v>128.9</v>
      </c>
      <c r="U201" s="16">
        <v>137.9</v>
      </c>
      <c r="V201" s="41">
        <f t="shared" si="13"/>
        <v>268.5</v>
      </c>
      <c r="W201" s="16">
        <v>143.6</v>
      </c>
      <c r="X201" s="16">
        <v>128.1</v>
      </c>
      <c r="Y201" s="16">
        <v>133.6</v>
      </c>
      <c r="Z201" s="16">
        <v>133.6</v>
      </c>
      <c r="AA201" s="16">
        <v>120.1</v>
      </c>
      <c r="AB201" s="16">
        <v>129</v>
      </c>
      <c r="AC201" s="16">
        <v>144</v>
      </c>
      <c r="AD201" s="16">
        <v>128.19999999999999</v>
      </c>
      <c r="AE201" s="16">
        <v>130.19999999999999</v>
      </c>
      <c r="AF201" s="44">
        <f t="shared" si="14"/>
        <v>788.5</v>
      </c>
      <c r="AG201" s="32">
        <v>137.5</v>
      </c>
      <c r="AH201" t="str">
        <f t="shared" si="15"/>
        <v>July-2018</v>
      </c>
    </row>
    <row r="202" spans="1:34" hidden="1">
      <c r="A202" s="2" t="s">
        <v>104</v>
      </c>
      <c r="B202" s="15" t="s">
        <v>725</v>
      </c>
      <c r="C202" s="15" t="s">
        <v>194</v>
      </c>
      <c r="D202" s="15">
        <v>137.5</v>
      </c>
      <c r="E202" s="15">
        <v>149.1</v>
      </c>
      <c r="F202" s="15">
        <v>139.19999999999999</v>
      </c>
      <c r="G202" s="15">
        <v>142.5</v>
      </c>
      <c r="H202" s="15">
        <v>121.4</v>
      </c>
      <c r="I202" s="15">
        <v>151.6</v>
      </c>
      <c r="J202" s="15">
        <v>155.9</v>
      </c>
      <c r="K202" s="15">
        <v>121.7</v>
      </c>
      <c r="L202" s="15">
        <v>113.5</v>
      </c>
      <c r="M202" s="15">
        <v>138.9</v>
      </c>
      <c r="N202" s="15">
        <v>130.30000000000001</v>
      </c>
      <c r="O202" s="15">
        <v>152.30000000000001</v>
      </c>
      <c r="P202" s="15">
        <v>141.4</v>
      </c>
      <c r="Q202" s="37">
        <f t="shared" si="12"/>
        <v>1653.8999999999999</v>
      </c>
      <c r="R202" s="15">
        <v>157.5</v>
      </c>
      <c r="S202" s="15">
        <v>146.80000000000001</v>
      </c>
      <c r="T202" s="15">
        <v>138.4</v>
      </c>
      <c r="U202" s="15">
        <v>145.6</v>
      </c>
      <c r="V202" s="41">
        <f t="shared" si="13"/>
        <v>285.20000000000005</v>
      </c>
      <c r="W202" s="15">
        <v>143.6</v>
      </c>
      <c r="X202" s="15">
        <v>139.69999999999999</v>
      </c>
      <c r="Y202" s="15">
        <v>138.6</v>
      </c>
      <c r="Z202" s="15">
        <v>137</v>
      </c>
      <c r="AA202" s="15">
        <v>123.6</v>
      </c>
      <c r="AB202" s="15">
        <v>133.1</v>
      </c>
      <c r="AC202" s="15">
        <v>144.69999999999999</v>
      </c>
      <c r="AD202" s="15">
        <v>130.1</v>
      </c>
      <c r="AE202" s="15">
        <v>133.19999999999999</v>
      </c>
      <c r="AF202" s="44">
        <f t="shared" si="14"/>
        <v>807.1</v>
      </c>
      <c r="AG202" s="31">
        <v>139.80000000000001</v>
      </c>
      <c r="AH202" t="str">
        <f t="shared" si="15"/>
        <v>July-2018</v>
      </c>
    </row>
    <row r="203" spans="1:34" hidden="1">
      <c r="A203" s="1" t="s">
        <v>60</v>
      </c>
      <c r="B203" s="16" t="s">
        <v>725</v>
      </c>
      <c r="C203" s="16" t="s">
        <v>213</v>
      </c>
      <c r="D203" s="16">
        <v>139.19999999999999</v>
      </c>
      <c r="E203" s="16">
        <v>148.80000000000001</v>
      </c>
      <c r="F203" s="16">
        <v>139.1</v>
      </c>
      <c r="G203" s="16">
        <v>143.5</v>
      </c>
      <c r="H203" s="16">
        <v>125</v>
      </c>
      <c r="I203" s="16">
        <v>154.4</v>
      </c>
      <c r="J203" s="16">
        <v>156.30000000000001</v>
      </c>
      <c r="K203" s="16">
        <v>126.8</v>
      </c>
      <c r="L203" s="16">
        <v>115.4</v>
      </c>
      <c r="M203" s="16">
        <v>138.6</v>
      </c>
      <c r="N203" s="16">
        <v>133.80000000000001</v>
      </c>
      <c r="O203" s="16">
        <v>155.19999999999999</v>
      </c>
      <c r="P203" s="16">
        <v>142.69999999999999</v>
      </c>
      <c r="Q203" s="37">
        <f t="shared" si="12"/>
        <v>1676.1</v>
      </c>
      <c r="R203" s="16">
        <v>156.4</v>
      </c>
      <c r="S203" s="16">
        <v>152.1</v>
      </c>
      <c r="T203" s="16">
        <v>145.80000000000001</v>
      </c>
      <c r="U203" s="16">
        <v>151.30000000000001</v>
      </c>
      <c r="V203" s="41">
        <f t="shared" si="13"/>
        <v>297.89999999999998</v>
      </c>
      <c r="W203" s="15">
        <v>143.80000000000001</v>
      </c>
      <c r="X203" s="16">
        <v>147.69999999999999</v>
      </c>
      <c r="Y203" s="16">
        <v>143.80000000000001</v>
      </c>
      <c r="Z203" s="16">
        <v>139.4</v>
      </c>
      <c r="AA203" s="16">
        <v>128.30000000000001</v>
      </c>
      <c r="AB203" s="16">
        <v>138.6</v>
      </c>
      <c r="AC203" s="16">
        <v>146.9</v>
      </c>
      <c r="AD203" s="16">
        <v>131.30000000000001</v>
      </c>
      <c r="AE203" s="16">
        <v>136.6</v>
      </c>
      <c r="AF203" s="44">
        <f t="shared" si="14"/>
        <v>828.3</v>
      </c>
      <c r="AG203" s="32">
        <v>142.5</v>
      </c>
      <c r="AH203" t="str">
        <f t="shared" si="15"/>
        <v>August-2018</v>
      </c>
    </row>
    <row r="204" spans="1:34" hidden="1">
      <c r="A204" s="2" t="s">
        <v>85</v>
      </c>
      <c r="B204" s="15" t="s">
        <v>725</v>
      </c>
      <c r="C204" s="15" t="s">
        <v>213</v>
      </c>
      <c r="D204" s="15">
        <v>136.5</v>
      </c>
      <c r="E204" s="15">
        <v>146.4</v>
      </c>
      <c r="F204" s="15">
        <v>136.6</v>
      </c>
      <c r="G204" s="15">
        <v>141.19999999999999</v>
      </c>
      <c r="H204" s="15">
        <v>117.4</v>
      </c>
      <c r="I204" s="15">
        <v>146.30000000000001</v>
      </c>
      <c r="J204" s="15">
        <v>157.30000000000001</v>
      </c>
      <c r="K204" s="15">
        <v>113.6</v>
      </c>
      <c r="L204" s="15">
        <v>113.3</v>
      </c>
      <c r="M204" s="15">
        <v>141.1</v>
      </c>
      <c r="N204" s="15">
        <v>127.4</v>
      </c>
      <c r="O204" s="15">
        <v>150.4</v>
      </c>
      <c r="P204" s="15">
        <v>140.1</v>
      </c>
      <c r="Q204" s="37">
        <f t="shared" si="12"/>
        <v>1627.5</v>
      </c>
      <c r="R204" s="15">
        <v>162.1</v>
      </c>
      <c r="S204" s="15">
        <v>140</v>
      </c>
      <c r="T204" s="15">
        <v>129</v>
      </c>
      <c r="U204" s="15">
        <v>138.30000000000001</v>
      </c>
      <c r="V204" s="41">
        <f t="shared" si="13"/>
        <v>269</v>
      </c>
      <c r="W204" s="15">
        <v>144.6</v>
      </c>
      <c r="X204" s="15">
        <v>129.80000000000001</v>
      </c>
      <c r="Y204" s="15">
        <v>134.4</v>
      </c>
      <c r="Z204" s="15">
        <v>134.9</v>
      </c>
      <c r="AA204" s="15">
        <v>120.7</v>
      </c>
      <c r="AB204" s="15">
        <v>129.80000000000001</v>
      </c>
      <c r="AC204" s="15">
        <v>145.30000000000001</v>
      </c>
      <c r="AD204" s="15">
        <v>128.30000000000001</v>
      </c>
      <c r="AE204" s="15">
        <v>131</v>
      </c>
      <c r="AF204" s="44">
        <f t="shared" si="14"/>
        <v>793.39999999999986</v>
      </c>
      <c r="AG204" s="31">
        <v>138</v>
      </c>
      <c r="AH204" t="str">
        <f t="shared" si="15"/>
        <v>August-2018</v>
      </c>
    </row>
    <row r="205" spans="1:34" hidden="1">
      <c r="A205" s="1" t="s">
        <v>104</v>
      </c>
      <c r="B205" s="16" t="s">
        <v>725</v>
      </c>
      <c r="C205" s="16" t="s">
        <v>213</v>
      </c>
      <c r="D205" s="16">
        <v>138.30000000000001</v>
      </c>
      <c r="E205" s="16">
        <v>148</v>
      </c>
      <c r="F205" s="16">
        <v>138.1</v>
      </c>
      <c r="G205" s="16">
        <v>142.6</v>
      </c>
      <c r="H205" s="16">
        <v>122.2</v>
      </c>
      <c r="I205" s="16">
        <v>150.6</v>
      </c>
      <c r="J205" s="16">
        <v>156.6</v>
      </c>
      <c r="K205" s="16">
        <v>122.4</v>
      </c>
      <c r="L205" s="16">
        <v>114.7</v>
      </c>
      <c r="M205" s="16">
        <v>139.4</v>
      </c>
      <c r="N205" s="16">
        <v>131.1</v>
      </c>
      <c r="O205" s="16">
        <v>153</v>
      </c>
      <c r="P205" s="16">
        <v>141.69999999999999</v>
      </c>
      <c r="Q205" s="37">
        <f t="shared" si="12"/>
        <v>1657.0000000000002</v>
      </c>
      <c r="R205" s="16">
        <v>157.9</v>
      </c>
      <c r="S205" s="16">
        <v>147.30000000000001</v>
      </c>
      <c r="T205" s="16">
        <v>138.80000000000001</v>
      </c>
      <c r="U205" s="16">
        <v>146.1</v>
      </c>
      <c r="V205" s="41">
        <f t="shared" si="13"/>
        <v>286.10000000000002</v>
      </c>
      <c r="W205" s="16">
        <v>144.6</v>
      </c>
      <c r="X205" s="16">
        <v>140.9</v>
      </c>
      <c r="Y205" s="16">
        <v>139.4</v>
      </c>
      <c r="Z205" s="16">
        <v>137.69999999999999</v>
      </c>
      <c r="AA205" s="16">
        <v>124.3</v>
      </c>
      <c r="AB205" s="16">
        <v>133.6</v>
      </c>
      <c r="AC205" s="16">
        <v>146</v>
      </c>
      <c r="AD205" s="16">
        <v>130.1</v>
      </c>
      <c r="AE205" s="16">
        <v>133.9</v>
      </c>
      <c r="AF205" s="44">
        <f t="shared" si="14"/>
        <v>811.1</v>
      </c>
      <c r="AG205" s="32">
        <v>140.4</v>
      </c>
      <c r="AH205" t="str">
        <f t="shared" si="15"/>
        <v>August-2018</v>
      </c>
    </row>
    <row r="206" spans="1:34" hidden="1">
      <c r="A206" s="2" t="s">
        <v>60</v>
      </c>
      <c r="B206" s="15" t="s">
        <v>725</v>
      </c>
      <c r="C206" s="15" t="s">
        <v>228</v>
      </c>
      <c r="D206" s="15">
        <v>139.4</v>
      </c>
      <c r="E206" s="15">
        <v>147.19999999999999</v>
      </c>
      <c r="F206" s="15">
        <v>136.6</v>
      </c>
      <c r="G206" s="15">
        <v>143.69999999999999</v>
      </c>
      <c r="H206" s="15">
        <v>124.6</v>
      </c>
      <c r="I206" s="15">
        <v>150.1</v>
      </c>
      <c r="J206" s="15">
        <v>149.4</v>
      </c>
      <c r="K206" s="15">
        <v>125.4</v>
      </c>
      <c r="L206" s="15">
        <v>114.4</v>
      </c>
      <c r="M206" s="15">
        <v>138.69999999999999</v>
      </c>
      <c r="N206" s="15">
        <v>133.1</v>
      </c>
      <c r="O206" s="15">
        <v>155.9</v>
      </c>
      <c r="P206" s="15">
        <v>141.30000000000001</v>
      </c>
      <c r="Q206" s="37">
        <f t="shared" si="12"/>
        <v>1658.5000000000002</v>
      </c>
      <c r="R206" s="15">
        <v>157.69999999999999</v>
      </c>
      <c r="S206" s="15">
        <v>152.1</v>
      </c>
      <c r="T206" s="15">
        <v>146.1</v>
      </c>
      <c r="U206" s="15">
        <v>151.30000000000001</v>
      </c>
      <c r="V206" s="41">
        <f t="shared" si="13"/>
        <v>298.2</v>
      </c>
      <c r="W206" s="15">
        <v>143.80000000000001</v>
      </c>
      <c r="X206" s="15">
        <v>149</v>
      </c>
      <c r="Y206" s="15">
        <v>144</v>
      </c>
      <c r="Z206" s="15">
        <v>140</v>
      </c>
      <c r="AA206" s="15">
        <v>129.9</v>
      </c>
      <c r="AB206" s="15">
        <v>140</v>
      </c>
      <c r="AC206" s="15">
        <v>147.6</v>
      </c>
      <c r="AD206" s="15">
        <v>132</v>
      </c>
      <c r="AE206" s="15">
        <v>137.4</v>
      </c>
      <c r="AF206" s="44">
        <f t="shared" si="14"/>
        <v>833.5</v>
      </c>
      <c r="AG206" s="31">
        <v>142.1</v>
      </c>
      <c r="AH206" t="str">
        <f t="shared" si="15"/>
        <v>September-2018</v>
      </c>
    </row>
    <row r="207" spans="1:34" hidden="1">
      <c r="A207" s="1" t="s">
        <v>85</v>
      </c>
      <c r="B207" s="16" t="s">
        <v>725</v>
      </c>
      <c r="C207" s="16" t="s">
        <v>228</v>
      </c>
      <c r="D207" s="16">
        <v>137</v>
      </c>
      <c r="E207" s="16">
        <v>143.1</v>
      </c>
      <c r="F207" s="16">
        <v>132.80000000000001</v>
      </c>
      <c r="G207" s="16">
        <v>141.5</v>
      </c>
      <c r="H207" s="16">
        <v>117.8</v>
      </c>
      <c r="I207" s="16">
        <v>140</v>
      </c>
      <c r="J207" s="16">
        <v>151.30000000000001</v>
      </c>
      <c r="K207" s="16">
        <v>113.5</v>
      </c>
      <c r="L207" s="16">
        <v>112.3</v>
      </c>
      <c r="M207" s="16">
        <v>141.19999999999999</v>
      </c>
      <c r="N207" s="16">
        <v>127.7</v>
      </c>
      <c r="O207" s="16">
        <v>151.30000000000001</v>
      </c>
      <c r="P207" s="16">
        <v>138.9</v>
      </c>
      <c r="Q207" s="37">
        <f t="shared" si="12"/>
        <v>1609.5</v>
      </c>
      <c r="R207" s="16">
        <v>163.30000000000001</v>
      </c>
      <c r="S207" s="16">
        <v>140.80000000000001</v>
      </c>
      <c r="T207" s="16">
        <v>129.30000000000001</v>
      </c>
      <c r="U207" s="16">
        <v>139.1</v>
      </c>
      <c r="V207" s="41">
        <f t="shared" si="13"/>
        <v>270.10000000000002</v>
      </c>
      <c r="W207" s="16">
        <v>145.30000000000001</v>
      </c>
      <c r="X207" s="16">
        <v>131.19999999999999</v>
      </c>
      <c r="Y207" s="16">
        <v>134.9</v>
      </c>
      <c r="Z207" s="16">
        <v>135.69999999999999</v>
      </c>
      <c r="AA207" s="16">
        <v>122.5</v>
      </c>
      <c r="AB207" s="16">
        <v>130.19999999999999</v>
      </c>
      <c r="AC207" s="16">
        <v>145.19999999999999</v>
      </c>
      <c r="AD207" s="16">
        <v>129.30000000000001</v>
      </c>
      <c r="AE207" s="16">
        <v>131.9</v>
      </c>
      <c r="AF207" s="44">
        <f t="shared" si="14"/>
        <v>797.8</v>
      </c>
      <c r="AG207" s="32">
        <v>138.1</v>
      </c>
      <c r="AH207" t="str">
        <f t="shared" si="15"/>
        <v>September-2018</v>
      </c>
    </row>
    <row r="208" spans="1:34" hidden="1">
      <c r="A208" s="2" t="s">
        <v>104</v>
      </c>
      <c r="B208" s="15" t="s">
        <v>725</v>
      </c>
      <c r="C208" s="15" t="s">
        <v>228</v>
      </c>
      <c r="D208" s="15">
        <v>138.6</v>
      </c>
      <c r="E208" s="15">
        <v>145.80000000000001</v>
      </c>
      <c r="F208" s="15">
        <v>135.1</v>
      </c>
      <c r="G208" s="15">
        <v>142.9</v>
      </c>
      <c r="H208" s="15">
        <v>122.1</v>
      </c>
      <c r="I208" s="15">
        <v>145.4</v>
      </c>
      <c r="J208" s="15">
        <v>150</v>
      </c>
      <c r="K208" s="15">
        <v>121.4</v>
      </c>
      <c r="L208" s="15">
        <v>113.7</v>
      </c>
      <c r="M208" s="15">
        <v>139.5</v>
      </c>
      <c r="N208" s="15">
        <v>130.80000000000001</v>
      </c>
      <c r="O208" s="15">
        <v>153.80000000000001</v>
      </c>
      <c r="P208" s="15">
        <v>140.4</v>
      </c>
      <c r="Q208" s="37">
        <f t="shared" si="12"/>
        <v>1639.1</v>
      </c>
      <c r="R208" s="15">
        <v>159.19999999999999</v>
      </c>
      <c r="S208" s="15">
        <v>147.69999999999999</v>
      </c>
      <c r="T208" s="15">
        <v>139.1</v>
      </c>
      <c r="U208" s="15">
        <v>146.5</v>
      </c>
      <c r="V208" s="41">
        <f t="shared" si="13"/>
        <v>286.79999999999995</v>
      </c>
      <c r="W208" s="15">
        <v>145.30000000000001</v>
      </c>
      <c r="X208" s="15">
        <v>142.30000000000001</v>
      </c>
      <c r="Y208" s="15">
        <v>139.69999999999999</v>
      </c>
      <c r="Z208" s="15">
        <v>138.4</v>
      </c>
      <c r="AA208" s="15">
        <v>126</v>
      </c>
      <c r="AB208" s="15">
        <v>134.5</v>
      </c>
      <c r="AC208" s="15">
        <v>146.19999999999999</v>
      </c>
      <c r="AD208" s="15">
        <v>130.9</v>
      </c>
      <c r="AE208" s="15">
        <v>134.69999999999999</v>
      </c>
      <c r="AF208" s="44">
        <f t="shared" si="14"/>
        <v>815.69999999999993</v>
      </c>
      <c r="AG208" s="31">
        <v>140.19999999999999</v>
      </c>
      <c r="AH208" t="str">
        <f t="shared" si="15"/>
        <v>September-2018</v>
      </c>
    </row>
    <row r="209" spans="1:34" hidden="1">
      <c r="A209" s="1" t="s">
        <v>60</v>
      </c>
      <c r="B209" s="16" t="s">
        <v>725</v>
      </c>
      <c r="C209" s="16" t="s">
        <v>238</v>
      </c>
      <c r="D209" s="16">
        <v>139.30000000000001</v>
      </c>
      <c r="E209" s="16">
        <v>147.6</v>
      </c>
      <c r="F209" s="16">
        <v>134.6</v>
      </c>
      <c r="G209" s="16">
        <v>141.9</v>
      </c>
      <c r="H209" s="16">
        <v>123.5</v>
      </c>
      <c r="I209" s="16">
        <v>144.5</v>
      </c>
      <c r="J209" s="16">
        <v>147.6</v>
      </c>
      <c r="K209" s="16">
        <v>121.4</v>
      </c>
      <c r="L209" s="16">
        <v>112.3</v>
      </c>
      <c r="M209" s="16">
        <v>139.5</v>
      </c>
      <c r="N209" s="16">
        <v>134.6</v>
      </c>
      <c r="O209" s="16">
        <v>155.19999999999999</v>
      </c>
      <c r="P209" s="16">
        <v>140.19999999999999</v>
      </c>
      <c r="Q209" s="37">
        <f t="shared" si="12"/>
        <v>1642</v>
      </c>
      <c r="R209" s="16">
        <v>159.6</v>
      </c>
      <c r="S209" s="16">
        <v>150.69999999999999</v>
      </c>
      <c r="T209" s="16">
        <v>144.5</v>
      </c>
      <c r="U209" s="16">
        <v>149.80000000000001</v>
      </c>
      <c r="V209" s="41">
        <f t="shared" si="13"/>
        <v>295.2</v>
      </c>
      <c r="W209" s="15">
        <v>143.80000000000001</v>
      </c>
      <c r="X209" s="16">
        <v>149.69999999999999</v>
      </c>
      <c r="Y209" s="16">
        <v>147.5</v>
      </c>
      <c r="Z209" s="16">
        <v>144.80000000000001</v>
      </c>
      <c r="AA209" s="16">
        <v>130.80000000000001</v>
      </c>
      <c r="AB209" s="16">
        <v>140.1</v>
      </c>
      <c r="AC209" s="16">
        <v>148</v>
      </c>
      <c r="AD209" s="16">
        <v>134.4</v>
      </c>
      <c r="AE209" s="16">
        <v>139.80000000000001</v>
      </c>
      <c r="AF209" s="44">
        <f t="shared" si="14"/>
        <v>845.6</v>
      </c>
      <c r="AG209" s="32">
        <v>142.19999999999999</v>
      </c>
      <c r="AH209" t="str">
        <f t="shared" si="15"/>
        <v>October-2018</v>
      </c>
    </row>
    <row r="210" spans="1:34" hidden="1">
      <c r="A210" s="2" t="s">
        <v>85</v>
      </c>
      <c r="B210" s="15" t="s">
        <v>725</v>
      </c>
      <c r="C210" s="15" t="s">
        <v>238</v>
      </c>
      <c r="D210" s="15">
        <v>137.6</v>
      </c>
      <c r="E210" s="15">
        <v>144.9</v>
      </c>
      <c r="F210" s="15">
        <v>133.5</v>
      </c>
      <c r="G210" s="15">
        <v>141.5</v>
      </c>
      <c r="H210" s="15">
        <v>118</v>
      </c>
      <c r="I210" s="15">
        <v>139.5</v>
      </c>
      <c r="J210" s="15">
        <v>153</v>
      </c>
      <c r="K210" s="15">
        <v>113.2</v>
      </c>
      <c r="L210" s="15">
        <v>112.8</v>
      </c>
      <c r="M210" s="15">
        <v>141.1</v>
      </c>
      <c r="N210" s="15">
        <v>127.6</v>
      </c>
      <c r="O210" s="15">
        <v>152</v>
      </c>
      <c r="P210" s="15">
        <v>139.4</v>
      </c>
      <c r="Q210" s="37">
        <f t="shared" si="12"/>
        <v>1614.6999999999998</v>
      </c>
      <c r="R210" s="15">
        <v>164</v>
      </c>
      <c r="S210" s="15">
        <v>141.5</v>
      </c>
      <c r="T210" s="15">
        <v>129.80000000000001</v>
      </c>
      <c r="U210" s="15">
        <v>139.69999999999999</v>
      </c>
      <c r="V210" s="41">
        <f t="shared" si="13"/>
        <v>271.3</v>
      </c>
      <c r="W210" s="15">
        <v>146.30000000000001</v>
      </c>
      <c r="X210" s="15">
        <v>133.4</v>
      </c>
      <c r="Y210" s="15">
        <v>135.1</v>
      </c>
      <c r="Z210" s="15">
        <v>136.19999999999999</v>
      </c>
      <c r="AA210" s="15">
        <v>123.3</v>
      </c>
      <c r="AB210" s="15">
        <v>130.69999999999999</v>
      </c>
      <c r="AC210" s="15">
        <v>145.5</v>
      </c>
      <c r="AD210" s="15">
        <v>130.4</v>
      </c>
      <c r="AE210" s="15">
        <v>132.5</v>
      </c>
      <c r="AF210" s="44">
        <f t="shared" si="14"/>
        <v>801.19999999999993</v>
      </c>
      <c r="AG210" s="31">
        <v>138.9</v>
      </c>
      <c r="AH210" t="str">
        <f t="shared" si="15"/>
        <v>October-2018</v>
      </c>
    </row>
    <row r="211" spans="1:34" hidden="1">
      <c r="A211" s="1" t="s">
        <v>104</v>
      </c>
      <c r="B211" s="16" t="s">
        <v>725</v>
      </c>
      <c r="C211" s="16" t="s">
        <v>238</v>
      </c>
      <c r="D211" s="16">
        <v>137.4</v>
      </c>
      <c r="E211" s="16">
        <v>149.5</v>
      </c>
      <c r="F211" s="16">
        <v>137.30000000000001</v>
      </c>
      <c r="G211" s="16">
        <v>141.9</v>
      </c>
      <c r="H211" s="16">
        <v>121.1</v>
      </c>
      <c r="I211" s="16">
        <v>142.5</v>
      </c>
      <c r="J211" s="16">
        <v>146.69999999999999</v>
      </c>
      <c r="K211" s="16">
        <v>119.1</v>
      </c>
      <c r="L211" s="16">
        <v>111.9</v>
      </c>
      <c r="M211" s="16">
        <v>141</v>
      </c>
      <c r="N211" s="16">
        <v>133.6</v>
      </c>
      <c r="O211" s="16">
        <v>154.5</v>
      </c>
      <c r="P211" s="16">
        <v>139.69999999999999</v>
      </c>
      <c r="Q211" s="37">
        <f t="shared" si="12"/>
        <v>1636.5</v>
      </c>
      <c r="R211" s="16">
        <v>162.6</v>
      </c>
      <c r="S211" s="16">
        <v>148</v>
      </c>
      <c r="T211" s="16">
        <v>139.19999999999999</v>
      </c>
      <c r="U211" s="16">
        <v>146.80000000000001</v>
      </c>
      <c r="V211" s="41">
        <f t="shared" si="13"/>
        <v>287.2</v>
      </c>
      <c r="W211" s="16">
        <v>146.9</v>
      </c>
      <c r="X211" s="16">
        <v>145.30000000000001</v>
      </c>
      <c r="Y211" s="16">
        <v>142.19999999999999</v>
      </c>
      <c r="Z211" s="16">
        <v>142.1</v>
      </c>
      <c r="AA211" s="16">
        <v>125.5</v>
      </c>
      <c r="AB211" s="16">
        <v>136.5</v>
      </c>
      <c r="AC211" s="16">
        <v>147.80000000000001</v>
      </c>
      <c r="AD211" s="16">
        <v>132</v>
      </c>
      <c r="AE211" s="16">
        <v>136.30000000000001</v>
      </c>
      <c r="AF211" s="44">
        <f t="shared" si="14"/>
        <v>826.09999999999991</v>
      </c>
      <c r="AG211" s="32">
        <v>140.80000000000001</v>
      </c>
      <c r="AH211" t="str">
        <f t="shared" si="15"/>
        <v>October-2018</v>
      </c>
    </row>
    <row r="212" spans="1:34" hidden="1">
      <c r="A212" s="2" t="s">
        <v>60</v>
      </c>
      <c r="B212" s="15" t="s">
        <v>725</v>
      </c>
      <c r="C212" s="15" t="s">
        <v>264</v>
      </c>
      <c r="D212" s="15">
        <v>137.1</v>
      </c>
      <c r="E212" s="15">
        <v>150.80000000000001</v>
      </c>
      <c r="F212" s="15">
        <v>136.69999999999999</v>
      </c>
      <c r="G212" s="15">
        <v>141.9</v>
      </c>
      <c r="H212" s="15">
        <v>122.8</v>
      </c>
      <c r="I212" s="15">
        <v>143.9</v>
      </c>
      <c r="J212" s="15">
        <v>147.5</v>
      </c>
      <c r="K212" s="15">
        <v>121</v>
      </c>
      <c r="L212" s="15">
        <v>111.6</v>
      </c>
      <c r="M212" s="15">
        <v>140.6</v>
      </c>
      <c r="N212" s="15">
        <v>137.5</v>
      </c>
      <c r="O212" s="15">
        <v>156.1</v>
      </c>
      <c r="P212" s="15">
        <v>140</v>
      </c>
      <c r="Q212" s="37">
        <f t="shared" si="12"/>
        <v>1647.4999999999995</v>
      </c>
      <c r="R212" s="15">
        <v>161.9</v>
      </c>
      <c r="S212" s="15">
        <v>151.69999999999999</v>
      </c>
      <c r="T212" s="15">
        <v>145.5</v>
      </c>
      <c r="U212" s="15">
        <v>150.80000000000001</v>
      </c>
      <c r="V212" s="41">
        <f t="shared" si="13"/>
        <v>297.2</v>
      </c>
      <c r="W212" s="15">
        <v>143.80000000000001</v>
      </c>
      <c r="X212" s="15">
        <v>150.30000000000001</v>
      </c>
      <c r="Y212" s="15">
        <v>148</v>
      </c>
      <c r="Z212" s="15">
        <v>145.4</v>
      </c>
      <c r="AA212" s="15">
        <v>130.30000000000001</v>
      </c>
      <c r="AB212" s="15">
        <v>143.1</v>
      </c>
      <c r="AC212" s="15">
        <v>150.19999999999999</v>
      </c>
      <c r="AD212" s="15">
        <v>133.1</v>
      </c>
      <c r="AE212" s="15">
        <v>140.1</v>
      </c>
      <c r="AF212" s="44">
        <f t="shared" si="14"/>
        <v>850.1</v>
      </c>
      <c r="AG212" s="31">
        <v>142.4</v>
      </c>
      <c r="AH212" t="str">
        <f t="shared" si="15"/>
        <v>November-2018</v>
      </c>
    </row>
    <row r="213" spans="1:34" hidden="1">
      <c r="A213" s="1" t="s">
        <v>85</v>
      </c>
      <c r="B213" s="16" t="s">
        <v>725</v>
      </c>
      <c r="C213" s="16" t="s">
        <v>264</v>
      </c>
      <c r="D213" s="16">
        <v>138.1</v>
      </c>
      <c r="E213" s="16">
        <v>146.30000000000001</v>
      </c>
      <c r="F213" s="16">
        <v>137.80000000000001</v>
      </c>
      <c r="G213" s="16">
        <v>141.6</v>
      </c>
      <c r="H213" s="16">
        <v>118.1</v>
      </c>
      <c r="I213" s="16">
        <v>141.5</v>
      </c>
      <c r="J213" s="16">
        <v>145.19999999999999</v>
      </c>
      <c r="K213" s="16">
        <v>115.3</v>
      </c>
      <c r="L213" s="16">
        <v>112.5</v>
      </c>
      <c r="M213" s="16">
        <v>141.4</v>
      </c>
      <c r="N213" s="16">
        <v>128</v>
      </c>
      <c r="O213" s="16">
        <v>152.6</v>
      </c>
      <c r="P213" s="16">
        <v>139.1</v>
      </c>
      <c r="Q213" s="37">
        <f t="shared" si="12"/>
        <v>1618.3999999999999</v>
      </c>
      <c r="R213" s="16">
        <v>164.4</v>
      </c>
      <c r="S213" s="16">
        <v>142.4</v>
      </c>
      <c r="T213" s="16">
        <v>130.19999999999999</v>
      </c>
      <c r="U213" s="16">
        <v>140.5</v>
      </c>
      <c r="V213" s="41">
        <f t="shared" si="13"/>
        <v>272.60000000000002</v>
      </c>
      <c r="W213" s="16">
        <v>146.9</v>
      </c>
      <c r="X213" s="16">
        <v>136.69999999999999</v>
      </c>
      <c r="Y213" s="16">
        <v>135.80000000000001</v>
      </c>
      <c r="Z213" s="16">
        <v>136.80000000000001</v>
      </c>
      <c r="AA213" s="16">
        <v>121.2</v>
      </c>
      <c r="AB213" s="16">
        <v>131.30000000000001</v>
      </c>
      <c r="AC213" s="16">
        <v>146.1</v>
      </c>
      <c r="AD213" s="16">
        <v>130.5</v>
      </c>
      <c r="AE213" s="16">
        <v>132.19999999999999</v>
      </c>
      <c r="AF213" s="44">
        <f t="shared" si="14"/>
        <v>801.7</v>
      </c>
      <c r="AG213" s="32">
        <v>139</v>
      </c>
      <c r="AH213" t="str">
        <f t="shared" si="15"/>
        <v>November-2018</v>
      </c>
    </row>
    <row r="214" spans="1:34" hidden="1">
      <c r="A214" s="2" t="s">
        <v>104</v>
      </c>
      <c r="B214" s="15" t="s">
        <v>725</v>
      </c>
      <c r="C214" s="15" t="s">
        <v>264</v>
      </c>
      <c r="D214" s="15">
        <v>137.4</v>
      </c>
      <c r="E214" s="15">
        <v>149.19999999999999</v>
      </c>
      <c r="F214" s="15">
        <v>137.1</v>
      </c>
      <c r="G214" s="15">
        <v>141.80000000000001</v>
      </c>
      <c r="H214" s="15">
        <v>121.1</v>
      </c>
      <c r="I214" s="15">
        <v>142.80000000000001</v>
      </c>
      <c r="J214" s="15">
        <v>146.69999999999999</v>
      </c>
      <c r="K214" s="15">
        <v>119.1</v>
      </c>
      <c r="L214" s="15">
        <v>111.9</v>
      </c>
      <c r="M214" s="15">
        <v>140.9</v>
      </c>
      <c r="N214" s="15">
        <v>133.5</v>
      </c>
      <c r="O214" s="15">
        <v>154.5</v>
      </c>
      <c r="P214" s="15">
        <v>139.69999999999999</v>
      </c>
      <c r="Q214" s="37">
        <f t="shared" si="12"/>
        <v>1636.0000000000002</v>
      </c>
      <c r="R214" s="15">
        <v>162.6</v>
      </c>
      <c r="S214" s="15">
        <v>148</v>
      </c>
      <c r="T214" s="15">
        <v>139.1</v>
      </c>
      <c r="U214" s="15">
        <v>146.69999999999999</v>
      </c>
      <c r="V214" s="41">
        <f t="shared" si="13"/>
        <v>287.10000000000002</v>
      </c>
      <c r="W214" s="15">
        <v>146.9</v>
      </c>
      <c r="X214" s="15">
        <v>145.1</v>
      </c>
      <c r="Y214" s="15">
        <v>142.19999999999999</v>
      </c>
      <c r="Z214" s="15">
        <v>142.1</v>
      </c>
      <c r="AA214" s="15">
        <v>125.5</v>
      </c>
      <c r="AB214" s="15">
        <v>136.5</v>
      </c>
      <c r="AC214" s="15">
        <v>147.80000000000001</v>
      </c>
      <c r="AD214" s="15">
        <v>132</v>
      </c>
      <c r="AE214" s="15">
        <v>136.30000000000001</v>
      </c>
      <c r="AF214" s="44">
        <f t="shared" si="14"/>
        <v>826.09999999999991</v>
      </c>
      <c r="AG214" s="31">
        <v>140.80000000000001</v>
      </c>
      <c r="AH214" t="str">
        <f t="shared" si="15"/>
        <v>November-2018</v>
      </c>
    </row>
    <row r="215" spans="1:34" hidden="1">
      <c r="A215" s="1" t="s">
        <v>60</v>
      </c>
      <c r="B215" s="16" t="s">
        <v>725</v>
      </c>
      <c r="C215" s="16" t="s">
        <v>273</v>
      </c>
      <c r="D215" s="16">
        <v>137.1</v>
      </c>
      <c r="E215" s="16">
        <v>151.9</v>
      </c>
      <c r="F215" s="16">
        <v>137.4</v>
      </c>
      <c r="G215" s="16">
        <v>142.4</v>
      </c>
      <c r="H215" s="16">
        <v>124.2</v>
      </c>
      <c r="I215" s="16">
        <v>140.19999999999999</v>
      </c>
      <c r="J215" s="16">
        <v>136.6</v>
      </c>
      <c r="K215" s="16">
        <v>120.9</v>
      </c>
      <c r="L215" s="16">
        <v>109.9</v>
      </c>
      <c r="M215" s="16">
        <v>140.19999999999999</v>
      </c>
      <c r="N215" s="16">
        <v>137.80000000000001</v>
      </c>
      <c r="O215" s="16">
        <v>156</v>
      </c>
      <c r="P215" s="16">
        <v>138.5</v>
      </c>
      <c r="Q215" s="37">
        <f t="shared" si="12"/>
        <v>1634.6000000000001</v>
      </c>
      <c r="R215" s="16">
        <v>162.4</v>
      </c>
      <c r="S215" s="16">
        <v>151.6</v>
      </c>
      <c r="T215" s="16">
        <v>145.9</v>
      </c>
      <c r="U215" s="16">
        <v>150.80000000000001</v>
      </c>
      <c r="V215" s="41">
        <f t="shared" si="13"/>
        <v>297.5</v>
      </c>
      <c r="W215" s="15">
        <v>143.80000000000001</v>
      </c>
      <c r="X215" s="16">
        <v>149</v>
      </c>
      <c r="Y215" s="16">
        <v>149.5</v>
      </c>
      <c r="Z215" s="16">
        <v>149.6</v>
      </c>
      <c r="AA215" s="16">
        <v>128.9</v>
      </c>
      <c r="AB215" s="16">
        <v>143.30000000000001</v>
      </c>
      <c r="AC215" s="16">
        <v>155.1</v>
      </c>
      <c r="AD215" s="16">
        <v>133.19999999999999</v>
      </c>
      <c r="AE215" s="16">
        <v>141.6</v>
      </c>
      <c r="AF215" s="44">
        <f t="shared" si="14"/>
        <v>859.59999999999991</v>
      </c>
      <c r="AG215" s="32">
        <v>141.9</v>
      </c>
      <c r="AH215" t="str">
        <f t="shared" si="15"/>
        <v>December-2018</v>
      </c>
    </row>
    <row r="216" spans="1:34" hidden="1">
      <c r="A216" s="2" t="s">
        <v>85</v>
      </c>
      <c r="B216" s="15" t="s">
        <v>725</v>
      </c>
      <c r="C216" s="15" t="s">
        <v>273</v>
      </c>
      <c r="D216" s="15">
        <v>138.5</v>
      </c>
      <c r="E216" s="15">
        <v>147.80000000000001</v>
      </c>
      <c r="F216" s="15">
        <v>141.1</v>
      </c>
      <c r="G216" s="15">
        <v>141.6</v>
      </c>
      <c r="H216" s="15">
        <v>118.1</v>
      </c>
      <c r="I216" s="15">
        <v>138.5</v>
      </c>
      <c r="J216" s="15">
        <v>132.4</v>
      </c>
      <c r="K216" s="15">
        <v>117.5</v>
      </c>
      <c r="L216" s="15">
        <v>111</v>
      </c>
      <c r="M216" s="15">
        <v>141.5</v>
      </c>
      <c r="N216" s="15">
        <v>128.1</v>
      </c>
      <c r="O216" s="15">
        <v>152.9</v>
      </c>
      <c r="P216" s="15">
        <v>137.6</v>
      </c>
      <c r="Q216" s="37">
        <f t="shared" si="12"/>
        <v>1609</v>
      </c>
      <c r="R216" s="15">
        <v>164.6</v>
      </c>
      <c r="S216" s="15">
        <v>142.69999999999999</v>
      </c>
      <c r="T216" s="15">
        <v>130.30000000000001</v>
      </c>
      <c r="U216" s="15">
        <v>140.80000000000001</v>
      </c>
      <c r="V216" s="41">
        <f t="shared" si="13"/>
        <v>273</v>
      </c>
      <c r="W216" s="15">
        <v>146.5</v>
      </c>
      <c r="X216" s="15">
        <v>132.4</v>
      </c>
      <c r="Y216" s="15">
        <v>136.19999999999999</v>
      </c>
      <c r="Z216" s="15">
        <v>137.30000000000001</v>
      </c>
      <c r="AA216" s="15">
        <v>118.8</v>
      </c>
      <c r="AB216" s="15">
        <v>131.69999999999999</v>
      </c>
      <c r="AC216" s="15">
        <v>146.5</v>
      </c>
      <c r="AD216" s="15">
        <v>130.80000000000001</v>
      </c>
      <c r="AE216" s="15">
        <v>131.69999999999999</v>
      </c>
      <c r="AF216" s="44">
        <f t="shared" si="14"/>
        <v>801.3</v>
      </c>
      <c r="AG216" s="31">
        <v>138</v>
      </c>
      <c r="AH216" t="str">
        <f t="shared" si="15"/>
        <v>December-2018</v>
      </c>
    </row>
    <row r="217" spans="1:34" hidden="1">
      <c r="A217" s="1" t="s">
        <v>104</v>
      </c>
      <c r="B217" s="16" t="s">
        <v>725</v>
      </c>
      <c r="C217" s="16" t="s">
        <v>273</v>
      </c>
      <c r="D217" s="16">
        <v>137.5</v>
      </c>
      <c r="E217" s="16">
        <v>150.5</v>
      </c>
      <c r="F217" s="16">
        <v>138.80000000000001</v>
      </c>
      <c r="G217" s="16">
        <v>142.1</v>
      </c>
      <c r="H217" s="16">
        <v>122</v>
      </c>
      <c r="I217" s="16">
        <v>139.4</v>
      </c>
      <c r="J217" s="16">
        <v>135.19999999999999</v>
      </c>
      <c r="K217" s="16">
        <v>119.8</v>
      </c>
      <c r="L217" s="16">
        <v>110.3</v>
      </c>
      <c r="M217" s="16">
        <v>140.6</v>
      </c>
      <c r="N217" s="16">
        <v>133.80000000000001</v>
      </c>
      <c r="O217" s="16">
        <v>154.6</v>
      </c>
      <c r="P217" s="16">
        <v>138.19999999999999</v>
      </c>
      <c r="Q217" s="37">
        <f t="shared" si="12"/>
        <v>1624.5999999999997</v>
      </c>
      <c r="R217" s="16">
        <v>163</v>
      </c>
      <c r="S217" s="16">
        <v>148.1</v>
      </c>
      <c r="T217" s="16">
        <v>139.4</v>
      </c>
      <c r="U217" s="16">
        <v>146.80000000000001</v>
      </c>
      <c r="V217" s="41">
        <f t="shared" si="13"/>
        <v>287.5</v>
      </c>
      <c r="W217" s="16">
        <v>146.5</v>
      </c>
      <c r="X217" s="16">
        <v>142.69999999999999</v>
      </c>
      <c r="Y217" s="16">
        <v>143.19999999999999</v>
      </c>
      <c r="Z217" s="16">
        <v>144.9</v>
      </c>
      <c r="AA217" s="16">
        <v>123.6</v>
      </c>
      <c r="AB217" s="16">
        <v>136.80000000000001</v>
      </c>
      <c r="AC217" s="16">
        <v>150.1</v>
      </c>
      <c r="AD217" s="16">
        <v>132.19999999999999</v>
      </c>
      <c r="AE217" s="16">
        <v>136.80000000000001</v>
      </c>
      <c r="AF217" s="44">
        <f t="shared" si="14"/>
        <v>830.8</v>
      </c>
      <c r="AG217" s="32">
        <v>140.1</v>
      </c>
      <c r="AH217" t="str">
        <f t="shared" si="15"/>
        <v>December-2018</v>
      </c>
    </row>
    <row r="218" spans="1:34" hidden="1">
      <c r="A218" s="2" t="s">
        <v>60</v>
      </c>
      <c r="B218" s="15" t="s">
        <v>776</v>
      </c>
      <c r="C218" s="15" t="s">
        <v>62</v>
      </c>
      <c r="D218" s="15">
        <v>136.6</v>
      </c>
      <c r="E218" s="15">
        <v>152.5</v>
      </c>
      <c r="F218" s="15">
        <v>138.19999999999999</v>
      </c>
      <c r="G218" s="15">
        <v>142.4</v>
      </c>
      <c r="H218" s="15">
        <v>123.9</v>
      </c>
      <c r="I218" s="15">
        <v>135.5</v>
      </c>
      <c r="J218" s="15">
        <v>131.69999999999999</v>
      </c>
      <c r="K218" s="15">
        <v>121.3</v>
      </c>
      <c r="L218" s="15">
        <v>108.4</v>
      </c>
      <c r="M218" s="15">
        <v>138.9</v>
      </c>
      <c r="N218" s="15">
        <v>137</v>
      </c>
      <c r="O218" s="15">
        <v>155.80000000000001</v>
      </c>
      <c r="P218" s="15">
        <v>137.4</v>
      </c>
      <c r="Q218" s="37">
        <f t="shared" si="12"/>
        <v>1622.2</v>
      </c>
      <c r="R218" s="15">
        <v>162.69999999999999</v>
      </c>
      <c r="S218" s="15">
        <v>150.6</v>
      </c>
      <c r="T218" s="15">
        <v>145.1</v>
      </c>
      <c r="U218" s="15">
        <v>149.9</v>
      </c>
      <c r="V218" s="41">
        <f t="shared" si="13"/>
        <v>295.7</v>
      </c>
      <c r="W218" s="15">
        <v>150.69999999999999</v>
      </c>
      <c r="X218" s="15">
        <v>146.19999999999999</v>
      </c>
      <c r="Y218" s="15">
        <v>150.1</v>
      </c>
      <c r="Z218" s="15">
        <v>149.6</v>
      </c>
      <c r="AA218" s="15">
        <v>128.6</v>
      </c>
      <c r="AB218" s="15">
        <v>142.9</v>
      </c>
      <c r="AC218" s="15">
        <v>155.19999999999999</v>
      </c>
      <c r="AD218" s="15">
        <v>133.5</v>
      </c>
      <c r="AE218" s="15">
        <v>141.69999999999999</v>
      </c>
      <c r="AF218" s="44">
        <f t="shared" si="14"/>
        <v>859.89999999999986</v>
      </c>
      <c r="AG218" s="31">
        <v>141</v>
      </c>
      <c r="AH218" t="str">
        <f t="shared" si="15"/>
        <v>January-2019</v>
      </c>
    </row>
    <row r="219" spans="1:34" hidden="1">
      <c r="A219" s="1" t="s">
        <v>85</v>
      </c>
      <c r="B219" s="16" t="s">
        <v>776</v>
      </c>
      <c r="C219" s="16" t="s">
        <v>62</v>
      </c>
      <c r="D219" s="16">
        <v>138.30000000000001</v>
      </c>
      <c r="E219" s="16">
        <v>149.4</v>
      </c>
      <c r="F219" s="16">
        <v>143.5</v>
      </c>
      <c r="G219" s="16">
        <v>141.69999999999999</v>
      </c>
      <c r="H219" s="16">
        <v>118.1</v>
      </c>
      <c r="I219" s="16">
        <v>135.19999999999999</v>
      </c>
      <c r="J219" s="16">
        <v>130.5</v>
      </c>
      <c r="K219" s="16">
        <v>118.2</v>
      </c>
      <c r="L219" s="16">
        <v>110.4</v>
      </c>
      <c r="M219" s="16">
        <v>140.4</v>
      </c>
      <c r="N219" s="16">
        <v>128.1</v>
      </c>
      <c r="O219" s="16">
        <v>153.19999999999999</v>
      </c>
      <c r="P219" s="16">
        <v>137.30000000000001</v>
      </c>
      <c r="Q219" s="37">
        <f t="shared" si="12"/>
        <v>1607.0000000000002</v>
      </c>
      <c r="R219" s="16">
        <v>164.7</v>
      </c>
      <c r="S219" s="16">
        <v>143</v>
      </c>
      <c r="T219" s="16">
        <v>130.4</v>
      </c>
      <c r="U219" s="16">
        <v>141.1</v>
      </c>
      <c r="V219" s="41">
        <f t="shared" si="13"/>
        <v>273.39999999999998</v>
      </c>
      <c r="W219" s="16">
        <v>147.69999999999999</v>
      </c>
      <c r="X219" s="16">
        <v>128.6</v>
      </c>
      <c r="Y219" s="16">
        <v>136.30000000000001</v>
      </c>
      <c r="Z219" s="16">
        <v>137.80000000000001</v>
      </c>
      <c r="AA219" s="16">
        <v>118.6</v>
      </c>
      <c r="AB219" s="16">
        <v>131.9</v>
      </c>
      <c r="AC219" s="16">
        <v>146.6</v>
      </c>
      <c r="AD219" s="16">
        <v>131.69999999999999</v>
      </c>
      <c r="AE219" s="16">
        <v>131.80000000000001</v>
      </c>
      <c r="AF219" s="44">
        <f t="shared" si="14"/>
        <v>802.90000000000009</v>
      </c>
      <c r="AG219" s="32">
        <v>138</v>
      </c>
      <c r="AH219" t="str">
        <f t="shared" si="15"/>
        <v>January-2019</v>
      </c>
    </row>
    <row r="220" spans="1:34" hidden="1">
      <c r="A220" s="2" t="s">
        <v>104</v>
      </c>
      <c r="B220" s="15" t="s">
        <v>776</v>
      </c>
      <c r="C220" s="15" t="s">
        <v>62</v>
      </c>
      <c r="D220" s="15">
        <v>137.1</v>
      </c>
      <c r="E220" s="15">
        <v>151.4</v>
      </c>
      <c r="F220" s="15">
        <v>140.19999999999999</v>
      </c>
      <c r="G220" s="15">
        <v>142.1</v>
      </c>
      <c r="H220" s="15">
        <v>121.8</v>
      </c>
      <c r="I220" s="15">
        <v>135.4</v>
      </c>
      <c r="J220" s="15">
        <v>131.30000000000001</v>
      </c>
      <c r="K220" s="15">
        <v>120.3</v>
      </c>
      <c r="L220" s="15">
        <v>109.1</v>
      </c>
      <c r="M220" s="15">
        <v>139.4</v>
      </c>
      <c r="N220" s="15">
        <v>133.30000000000001</v>
      </c>
      <c r="O220" s="15">
        <v>154.6</v>
      </c>
      <c r="P220" s="15">
        <v>137.4</v>
      </c>
      <c r="Q220" s="37">
        <f t="shared" si="12"/>
        <v>1615.9999999999998</v>
      </c>
      <c r="R220" s="15">
        <v>163.19999999999999</v>
      </c>
      <c r="S220" s="15">
        <v>147.6</v>
      </c>
      <c r="T220" s="15">
        <v>139</v>
      </c>
      <c r="U220" s="15">
        <v>146.4</v>
      </c>
      <c r="V220" s="41">
        <f t="shared" si="13"/>
        <v>286.60000000000002</v>
      </c>
      <c r="W220" s="15">
        <v>147.69999999999999</v>
      </c>
      <c r="X220" s="15">
        <v>139.5</v>
      </c>
      <c r="Y220" s="15">
        <v>143.6</v>
      </c>
      <c r="Z220" s="15">
        <v>145.1</v>
      </c>
      <c r="AA220" s="15">
        <v>123.3</v>
      </c>
      <c r="AB220" s="15">
        <v>136.69999999999999</v>
      </c>
      <c r="AC220" s="15">
        <v>150.19999999999999</v>
      </c>
      <c r="AD220" s="15">
        <v>132.80000000000001</v>
      </c>
      <c r="AE220" s="15">
        <v>136.9</v>
      </c>
      <c r="AF220" s="44">
        <f t="shared" si="14"/>
        <v>831.7</v>
      </c>
      <c r="AG220" s="31">
        <v>139.6</v>
      </c>
      <c r="AH220" t="str">
        <f t="shared" si="15"/>
        <v>January-2019</v>
      </c>
    </row>
    <row r="221" spans="1:34" hidden="1">
      <c r="A221" s="1" t="s">
        <v>60</v>
      </c>
      <c r="B221" s="16" t="s">
        <v>776</v>
      </c>
      <c r="C221" s="16" t="s">
        <v>116</v>
      </c>
      <c r="D221" s="16">
        <v>136.80000000000001</v>
      </c>
      <c r="E221" s="16">
        <v>153</v>
      </c>
      <c r="F221" s="16">
        <v>139.1</v>
      </c>
      <c r="G221" s="16">
        <v>142.5</v>
      </c>
      <c r="H221" s="16">
        <v>124.1</v>
      </c>
      <c r="I221" s="16">
        <v>135.80000000000001</v>
      </c>
      <c r="J221" s="16">
        <v>128.69999999999999</v>
      </c>
      <c r="K221" s="16">
        <v>121.5</v>
      </c>
      <c r="L221" s="16">
        <v>108.3</v>
      </c>
      <c r="M221" s="16">
        <v>139.19999999999999</v>
      </c>
      <c r="N221" s="16">
        <v>137.4</v>
      </c>
      <c r="O221" s="16">
        <v>156.19999999999999</v>
      </c>
      <c r="P221" s="16">
        <v>137.19999999999999</v>
      </c>
      <c r="Q221" s="37">
        <f t="shared" si="12"/>
        <v>1622.6000000000001</v>
      </c>
      <c r="R221" s="16">
        <v>162.80000000000001</v>
      </c>
      <c r="S221" s="16">
        <v>150.5</v>
      </c>
      <c r="T221" s="16">
        <v>146.1</v>
      </c>
      <c r="U221" s="16">
        <v>149.9</v>
      </c>
      <c r="V221" s="41">
        <f t="shared" si="13"/>
        <v>296.60000000000002</v>
      </c>
      <c r="W221" s="15">
        <v>150.69999999999999</v>
      </c>
      <c r="X221" s="16">
        <v>145.30000000000001</v>
      </c>
      <c r="Y221" s="16">
        <v>150.1</v>
      </c>
      <c r="Z221" s="16">
        <v>149.9</v>
      </c>
      <c r="AA221" s="16">
        <v>129.19999999999999</v>
      </c>
      <c r="AB221" s="16">
        <v>143.4</v>
      </c>
      <c r="AC221" s="16">
        <v>155.5</v>
      </c>
      <c r="AD221" s="16">
        <v>134.9</v>
      </c>
      <c r="AE221" s="16">
        <v>142.19999999999999</v>
      </c>
      <c r="AF221" s="44">
        <f t="shared" si="14"/>
        <v>863</v>
      </c>
      <c r="AG221" s="32">
        <v>141</v>
      </c>
      <c r="AH221" t="str">
        <f t="shared" si="15"/>
        <v>February-2019</v>
      </c>
    </row>
    <row r="222" spans="1:34" hidden="1">
      <c r="A222" s="2" t="s">
        <v>85</v>
      </c>
      <c r="B222" s="15" t="s">
        <v>776</v>
      </c>
      <c r="C222" s="15" t="s">
        <v>116</v>
      </c>
      <c r="D222" s="15">
        <v>139.4</v>
      </c>
      <c r="E222" s="15">
        <v>150.1</v>
      </c>
      <c r="F222" s="15">
        <v>145.30000000000001</v>
      </c>
      <c r="G222" s="15">
        <v>141.69999999999999</v>
      </c>
      <c r="H222" s="15">
        <v>118.4</v>
      </c>
      <c r="I222" s="15">
        <v>137</v>
      </c>
      <c r="J222" s="15">
        <v>131.6</v>
      </c>
      <c r="K222" s="15">
        <v>119.9</v>
      </c>
      <c r="L222" s="15">
        <v>110.4</v>
      </c>
      <c r="M222" s="15">
        <v>140.80000000000001</v>
      </c>
      <c r="N222" s="15">
        <v>128.30000000000001</v>
      </c>
      <c r="O222" s="15">
        <v>153.5</v>
      </c>
      <c r="P222" s="15">
        <v>138</v>
      </c>
      <c r="Q222" s="37">
        <f t="shared" si="12"/>
        <v>1616.4</v>
      </c>
      <c r="R222" s="15">
        <v>164.9</v>
      </c>
      <c r="S222" s="15">
        <v>143.30000000000001</v>
      </c>
      <c r="T222" s="15">
        <v>130.80000000000001</v>
      </c>
      <c r="U222" s="15">
        <v>141.4</v>
      </c>
      <c r="V222" s="41">
        <f t="shared" si="13"/>
        <v>274.10000000000002</v>
      </c>
      <c r="W222" s="15">
        <v>148.5</v>
      </c>
      <c r="X222" s="15">
        <v>127.1</v>
      </c>
      <c r="Y222" s="15">
        <v>136.6</v>
      </c>
      <c r="Z222" s="15">
        <v>138.5</v>
      </c>
      <c r="AA222" s="15">
        <v>119.2</v>
      </c>
      <c r="AB222" s="15">
        <v>132.19999999999999</v>
      </c>
      <c r="AC222" s="15">
        <v>146.6</v>
      </c>
      <c r="AD222" s="15">
        <v>133</v>
      </c>
      <c r="AE222" s="15">
        <v>132.4</v>
      </c>
      <c r="AF222" s="44">
        <f t="shared" si="14"/>
        <v>806.1</v>
      </c>
      <c r="AG222" s="31">
        <v>138.6</v>
      </c>
      <c r="AH222" t="str">
        <f t="shared" si="15"/>
        <v>February-2019</v>
      </c>
    </row>
    <row r="223" spans="1:34" hidden="1">
      <c r="A223" s="1" t="s">
        <v>104</v>
      </c>
      <c r="B223" s="16" t="s">
        <v>776</v>
      </c>
      <c r="C223" s="16" t="s">
        <v>116</v>
      </c>
      <c r="D223" s="16">
        <v>137.6</v>
      </c>
      <c r="E223" s="16">
        <v>152</v>
      </c>
      <c r="F223" s="16">
        <v>141.5</v>
      </c>
      <c r="G223" s="16">
        <v>142.19999999999999</v>
      </c>
      <c r="H223" s="16">
        <v>122</v>
      </c>
      <c r="I223" s="16">
        <v>136.4</v>
      </c>
      <c r="J223" s="16">
        <v>129.69999999999999</v>
      </c>
      <c r="K223" s="16">
        <v>121</v>
      </c>
      <c r="L223" s="16">
        <v>109</v>
      </c>
      <c r="M223" s="16">
        <v>139.69999999999999</v>
      </c>
      <c r="N223" s="16">
        <v>133.6</v>
      </c>
      <c r="O223" s="16">
        <v>154.9</v>
      </c>
      <c r="P223" s="16">
        <v>137.5</v>
      </c>
      <c r="Q223" s="37">
        <f t="shared" si="12"/>
        <v>1619.6</v>
      </c>
      <c r="R223" s="16">
        <v>163.4</v>
      </c>
      <c r="S223" s="16">
        <v>147.69999999999999</v>
      </c>
      <c r="T223" s="16">
        <v>139.69999999999999</v>
      </c>
      <c r="U223" s="16">
        <v>146.5</v>
      </c>
      <c r="V223" s="41">
        <f t="shared" si="13"/>
        <v>287.39999999999998</v>
      </c>
      <c r="W223" s="16">
        <v>148.5</v>
      </c>
      <c r="X223" s="16">
        <v>138.4</v>
      </c>
      <c r="Y223" s="16">
        <v>143.69999999999999</v>
      </c>
      <c r="Z223" s="16">
        <v>145.6</v>
      </c>
      <c r="AA223" s="16">
        <v>123.9</v>
      </c>
      <c r="AB223" s="16">
        <v>137.1</v>
      </c>
      <c r="AC223" s="16">
        <v>150.30000000000001</v>
      </c>
      <c r="AD223" s="16">
        <v>134.1</v>
      </c>
      <c r="AE223" s="16">
        <v>137.4</v>
      </c>
      <c r="AF223" s="44">
        <f t="shared" si="14"/>
        <v>834.69999999999993</v>
      </c>
      <c r="AG223" s="32">
        <v>139.9</v>
      </c>
      <c r="AH223" t="str">
        <f t="shared" si="15"/>
        <v>February-2019</v>
      </c>
    </row>
    <row r="224" spans="1:34" hidden="1">
      <c r="A224" s="2" t="s">
        <v>60</v>
      </c>
      <c r="B224" s="15" t="s">
        <v>776</v>
      </c>
      <c r="C224" s="15" t="s">
        <v>138</v>
      </c>
      <c r="D224" s="15">
        <v>136.9</v>
      </c>
      <c r="E224" s="15">
        <v>154.1</v>
      </c>
      <c r="F224" s="15">
        <v>138.69999999999999</v>
      </c>
      <c r="G224" s="15">
        <v>142.5</v>
      </c>
      <c r="H224" s="15">
        <v>124.1</v>
      </c>
      <c r="I224" s="15">
        <v>136.1</v>
      </c>
      <c r="J224" s="15">
        <v>128.19999999999999</v>
      </c>
      <c r="K224" s="15">
        <v>122.3</v>
      </c>
      <c r="L224" s="15">
        <v>108.3</v>
      </c>
      <c r="M224" s="15">
        <v>138.9</v>
      </c>
      <c r="N224" s="15">
        <v>137.4</v>
      </c>
      <c r="O224" s="15">
        <v>156.4</v>
      </c>
      <c r="P224" s="15">
        <v>137.30000000000001</v>
      </c>
      <c r="Q224" s="37">
        <f t="shared" si="12"/>
        <v>1623.9000000000003</v>
      </c>
      <c r="R224" s="15">
        <v>162.9</v>
      </c>
      <c r="S224" s="15">
        <v>150.80000000000001</v>
      </c>
      <c r="T224" s="15">
        <v>146.1</v>
      </c>
      <c r="U224" s="15">
        <v>150.1</v>
      </c>
      <c r="V224" s="41">
        <f t="shared" si="13"/>
        <v>296.89999999999998</v>
      </c>
      <c r="W224" s="15">
        <v>150.69999999999999</v>
      </c>
      <c r="X224" s="15">
        <v>146.4</v>
      </c>
      <c r="Y224" s="15">
        <v>150</v>
      </c>
      <c r="Z224" s="15">
        <v>150.4</v>
      </c>
      <c r="AA224" s="15">
        <v>129.9</v>
      </c>
      <c r="AB224" s="15">
        <v>143.80000000000001</v>
      </c>
      <c r="AC224" s="15">
        <v>155.5</v>
      </c>
      <c r="AD224" s="15">
        <v>134</v>
      </c>
      <c r="AE224" s="15">
        <v>142.4</v>
      </c>
      <c r="AF224" s="44">
        <f t="shared" si="14"/>
        <v>863.59999999999991</v>
      </c>
      <c r="AG224" s="31">
        <v>141.19999999999999</v>
      </c>
      <c r="AH224" t="str">
        <f t="shared" si="15"/>
        <v>March-2019</v>
      </c>
    </row>
    <row r="225" spans="1:34" hidden="1">
      <c r="A225" s="1" t="s">
        <v>85</v>
      </c>
      <c r="B225" s="16" t="s">
        <v>776</v>
      </c>
      <c r="C225" s="16" t="s">
        <v>138</v>
      </c>
      <c r="D225" s="16">
        <v>139.69999999999999</v>
      </c>
      <c r="E225" s="16">
        <v>151.1</v>
      </c>
      <c r="F225" s="16">
        <v>142.9</v>
      </c>
      <c r="G225" s="16">
        <v>141.9</v>
      </c>
      <c r="H225" s="16">
        <v>118.4</v>
      </c>
      <c r="I225" s="16">
        <v>139.4</v>
      </c>
      <c r="J225" s="16">
        <v>141.19999999999999</v>
      </c>
      <c r="K225" s="16">
        <v>120.7</v>
      </c>
      <c r="L225" s="16">
        <v>110.4</v>
      </c>
      <c r="M225" s="16">
        <v>140.69999999999999</v>
      </c>
      <c r="N225" s="16">
        <v>128.5</v>
      </c>
      <c r="O225" s="16">
        <v>153.9</v>
      </c>
      <c r="P225" s="16">
        <v>139.6</v>
      </c>
      <c r="Q225" s="37">
        <f t="shared" si="12"/>
        <v>1628.8000000000002</v>
      </c>
      <c r="R225" s="16">
        <v>165.3</v>
      </c>
      <c r="S225" s="16">
        <v>143.5</v>
      </c>
      <c r="T225" s="16">
        <v>131.19999999999999</v>
      </c>
      <c r="U225" s="16">
        <v>141.6</v>
      </c>
      <c r="V225" s="41">
        <f t="shared" si="13"/>
        <v>274.7</v>
      </c>
      <c r="W225" s="16">
        <v>149</v>
      </c>
      <c r="X225" s="16">
        <v>128.80000000000001</v>
      </c>
      <c r="Y225" s="16">
        <v>136.80000000000001</v>
      </c>
      <c r="Z225" s="16">
        <v>139.19999999999999</v>
      </c>
      <c r="AA225" s="16">
        <v>119.9</v>
      </c>
      <c r="AB225" s="16">
        <v>133</v>
      </c>
      <c r="AC225" s="16">
        <v>146.69999999999999</v>
      </c>
      <c r="AD225" s="16">
        <v>132.5</v>
      </c>
      <c r="AE225" s="16">
        <v>132.80000000000001</v>
      </c>
      <c r="AF225" s="44">
        <f t="shared" si="14"/>
        <v>808.09999999999991</v>
      </c>
      <c r="AG225" s="32">
        <v>139.5</v>
      </c>
      <c r="AH225" t="str">
        <f t="shared" si="15"/>
        <v>March-2019</v>
      </c>
    </row>
    <row r="226" spans="1:34" hidden="1">
      <c r="A226" s="2" t="s">
        <v>104</v>
      </c>
      <c r="B226" s="15" t="s">
        <v>776</v>
      </c>
      <c r="C226" s="15" t="s">
        <v>138</v>
      </c>
      <c r="D226" s="15">
        <v>137.80000000000001</v>
      </c>
      <c r="E226" s="15">
        <v>153</v>
      </c>
      <c r="F226" s="15">
        <v>140.30000000000001</v>
      </c>
      <c r="G226" s="15">
        <v>142.30000000000001</v>
      </c>
      <c r="H226" s="15">
        <v>122</v>
      </c>
      <c r="I226" s="15">
        <v>137.6</v>
      </c>
      <c r="J226" s="15">
        <v>132.6</v>
      </c>
      <c r="K226" s="15">
        <v>121.8</v>
      </c>
      <c r="L226" s="15">
        <v>109</v>
      </c>
      <c r="M226" s="15">
        <v>139.5</v>
      </c>
      <c r="N226" s="15">
        <v>133.69999999999999</v>
      </c>
      <c r="O226" s="15">
        <v>155.19999999999999</v>
      </c>
      <c r="P226" s="15">
        <v>138.1</v>
      </c>
      <c r="Q226" s="37">
        <f t="shared" si="12"/>
        <v>1624.8000000000002</v>
      </c>
      <c r="R226" s="15">
        <v>163.5</v>
      </c>
      <c r="S226" s="15">
        <v>147.9</v>
      </c>
      <c r="T226" s="15">
        <v>139.9</v>
      </c>
      <c r="U226" s="15">
        <v>146.69999999999999</v>
      </c>
      <c r="V226" s="41">
        <f t="shared" si="13"/>
        <v>287.8</v>
      </c>
      <c r="W226" s="15">
        <v>149</v>
      </c>
      <c r="X226" s="15">
        <v>139.69999999999999</v>
      </c>
      <c r="Y226" s="15">
        <v>143.80000000000001</v>
      </c>
      <c r="Z226" s="15">
        <v>146.19999999999999</v>
      </c>
      <c r="AA226" s="15">
        <v>124.6</v>
      </c>
      <c r="AB226" s="15">
        <v>137.69999999999999</v>
      </c>
      <c r="AC226" s="15">
        <v>150.30000000000001</v>
      </c>
      <c r="AD226" s="15">
        <v>133.4</v>
      </c>
      <c r="AE226" s="15">
        <v>137.69999999999999</v>
      </c>
      <c r="AF226" s="44">
        <f t="shared" si="14"/>
        <v>835.99999999999989</v>
      </c>
      <c r="AG226" s="31">
        <v>140.4</v>
      </c>
      <c r="AH226" t="str">
        <f t="shared" si="15"/>
        <v>March-2019</v>
      </c>
    </row>
    <row r="227" spans="1:34" hidden="1">
      <c r="A227" s="1" t="s">
        <v>60</v>
      </c>
      <c r="B227" s="16" t="s">
        <v>776</v>
      </c>
      <c r="C227" s="16" t="s">
        <v>167</v>
      </c>
      <c r="D227" s="16">
        <v>137.4</v>
      </c>
      <c r="E227" s="16">
        <v>159.5</v>
      </c>
      <c r="F227" s="16">
        <v>134.5</v>
      </c>
      <c r="G227" s="16">
        <v>142.6</v>
      </c>
      <c r="H227" s="16">
        <v>124</v>
      </c>
      <c r="I227" s="16">
        <v>143.69999999999999</v>
      </c>
      <c r="J227" s="16">
        <v>133.4</v>
      </c>
      <c r="K227" s="16">
        <v>125.1</v>
      </c>
      <c r="L227" s="16">
        <v>109.3</v>
      </c>
      <c r="M227" s="16">
        <v>139.30000000000001</v>
      </c>
      <c r="N227" s="16">
        <v>137.69999999999999</v>
      </c>
      <c r="O227" s="16">
        <v>156.4</v>
      </c>
      <c r="P227" s="16">
        <v>139.19999999999999</v>
      </c>
      <c r="Q227" s="37">
        <f t="shared" si="12"/>
        <v>1642.9</v>
      </c>
      <c r="R227" s="16">
        <v>163.30000000000001</v>
      </c>
      <c r="S227" s="16">
        <v>151.30000000000001</v>
      </c>
      <c r="T227" s="16">
        <v>146.6</v>
      </c>
      <c r="U227" s="16">
        <v>150.69999999999999</v>
      </c>
      <c r="V227" s="41">
        <f t="shared" si="13"/>
        <v>297.89999999999998</v>
      </c>
      <c r="W227" s="15">
        <v>150.69999999999999</v>
      </c>
      <c r="X227" s="16">
        <v>146.9</v>
      </c>
      <c r="Y227" s="16">
        <v>149.5</v>
      </c>
      <c r="Z227" s="16">
        <v>151.30000000000001</v>
      </c>
      <c r="AA227" s="16">
        <v>130.19999999999999</v>
      </c>
      <c r="AB227" s="16">
        <v>145.9</v>
      </c>
      <c r="AC227" s="16">
        <v>156.69999999999999</v>
      </c>
      <c r="AD227" s="16">
        <v>133.9</v>
      </c>
      <c r="AE227" s="16">
        <v>142.9</v>
      </c>
      <c r="AF227" s="44">
        <f t="shared" si="14"/>
        <v>867.49999999999989</v>
      </c>
      <c r="AG227" s="32">
        <v>142.4</v>
      </c>
      <c r="AH227" t="str">
        <f t="shared" si="15"/>
        <v>May-2019</v>
      </c>
    </row>
    <row r="228" spans="1:34" hidden="1">
      <c r="A228" s="2" t="s">
        <v>85</v>
      </c>
      <c r="B228" s="15" t="s">
        <v>776</v>
      </c>
      <c r="C228" s="15" t="s">
        <v>167</v>
      </c>
      <c r="D228" s="15">
        <v>140.4</v>
      </c>
      <c r="E228" s="15">
        <v>156.69999999999999</v>
      </c>
      <c r="F228" s="15">
        <v>138.30000000000001</v>
      </c>
      <c r="G228" s="15">
        <v>142.4</v>
      </c>
      <c r="H228" s="15">
        <v>118.6</v>
      </c>
      <c r="I228" s="15">
        <v>149.69999999999999</v>
      </c>
      <c r="J228" s="15">
        <v>161.6</v>
      </c>
      <c r="K228" s="15">
        <v>124.4</v>
      </c>
      <c r="L228" s="15">
        <v>111.2</v>
      </c>
      <c r="M228" s="15">
        <v>141</v>
      </c>
      <c r="N228" s="15">
        <v>128.9</v>
      </c>
      <c r="O228" s="15">
        <v>154.5</v>
      </c>
      <c r="P228" s="15">
        <v>143.80000000000001</v>
      </c>
      <c r="Q228" s="37">
        <f t="shared" si="12"/>
        <v>1667.7000000000003</v>
      </c>
      <c r="R228" s="15">
        <v>166.2</v>
      </c>
      <c r="S228" s="15">
        <v>144</v>
      </c>
      <c r="T228" s="15">
        <v>131.69999999999999</v>
      </c>
      <c r="U228" s="15">
        <v>142.19999999999999</v>
      </c>
      <c r="V228" s="41">
        <f t="shared" si="13"/>
        <v>275.7</v>
      </c>
      <c r="W228" s="15">
        <v>150.1</v>
      </c>
      <c r="X228" s="15">
        <v>129.4</v>
      </c>
      <c r="Y228" s="15">
        <v>137.19999999999999</v>
      </c>
      <c r="Z228" s="15">
        <v>139.80000000000001</v>
      </c>
      <c r="AA228" s="15">
        <v>120.1</v>
      </c>
      <c r="AB228" s="15">
        <v>134</v>
      </c>
      <c r="AC228" s="15">
        <v>148</v>
      </c>
      <c r="AD228" s="15">
        <v>132.6</v>
      </c>
      <c r="AE228" s="15">
        <v>133.30000000000001</v>
      </c>
      <c r="AF228" s="44">
        <f t="shared" si="14"/>
        <v>811.7</v>
      </c>
      <c r="AG228" s="31">
        <v>141.5</v>
      </c>
      <c r="AH228" t="str">
        <f t="shared" si="15"/>
        <v>May-2019</v>
      </c>
    </row>
    <row r="229" spans="1:34" hidden="1">
      <c r="A229" s="1" t="s">
        <v>104</v>
      </c>
      <c r="B229" s="16" t="s">
        <v>776</v>
      </c>
      <c r="C229" s="16" t="s">
        <v>167</v>
      </c>
      <c r="D229" s="16">
        <v>138.30000000000001</v>
      </c>
      <c r="E229" s="16">
        <v>158.5</v>
      </c>
      <c r="F229" s="16">
        <v>136</v>
      </c>
      <c r="G229" s="16">
        <v>142.5</v>
      </c>
      <c r="H229" s="16">
        <v>122</v>
      </c>
      <c r="I229" s="16">
        <v>146.5</v>
      </c>
      <c r="J229" s="16">
        <v>143</v>
      </c>
      <c r="K229" s="16">
        <v>124.9</v>
      </c>
      <c r="L229" s="16">
        <v>109.9</v>
      </c>
      <c r="M229" s="16">
        <v>139.9</v>
      </c>
      <c r="N229" s="16">
        <v>134</v>
      </c>
      <c r="O229" s="16">
        <v>155.5</v>
      </c>
      <c r="P229" s="16">
        <v>140.9</v>
      </c>
      <c r="Q229" s="37">
        <f t="shared" si="12"/>
        <v>1651.0000000000002</v>
      </c>
      <c r="R229" s="16">
        <v>164.1</v>
      </c>
      <c r="S229" s="16">
        <v>148.4</v>
      </c>
      <c r="T229" s="16">
        <v>140.4</v>
      </c>
      <c r="U229" s="16">
        <v>147.30000000000001</v>
      </c>
      <c r="V229" s="41">
        <f t="shared" si="13"/>
        <v>288.8</v>
      </c>
      <c r="W229" s="16">
        <v>150.1</v>
      </c>
      <c r="X229" s="16">
        <v>140.30000000000001</v>
      </c>
      <c r="Y229" s="16">
        <v>143.69999999999999</v>
      </c>
      <c r="Z229" s="16">
        <v>146.9</v>
      </c>
      <c r="AA229" s="16">
        <v>124.9</v>
      </c>
      <c r="AB229" s="16">
        <v>139.19999999999999</v>
      </c>
      <c r="AC229" s="16">
        <v>151.6</v>
      </c>
      <c r="AD229" s="16">
        <v>133.4</v>
      </c>
      <c r="AE229" s="16">
        <v>138.19999999999999</v>
      </c>
      <c r="AF229" s="44">
        <f t="shared" si="14"/>
        <v>839.7</v>
      </c>
      <c r="AG229" s="32">
        <v>142</v>
      </c>
      <c r="AH229" t="str">
        <f t="shared" si="15"/>
        <v>May-2019</v>
      </c>
    </row>
    <row r="230" spans="1:34" hidden="1">
      <c r="A230" s="2" t="s">
        <v>60</v>
      </c>
      <c r="B230" s="15" t="s">
        <v>776</v>
      </c>
      <c r="C230" s="15" t="s">
        <v>177</v>
      </c>
      <c r="D230" s="15">
        <v>137.80000000000001</v>
      </c>
      <c r="E230" s="15">
        <v>163.5</v>
      </c>
      <c r="F230" s="15">
        <v>136.19999999999999</v>
      </c>
      <c r="G230" s="15">
        <v>143.19999999999999</v>
      </c>
      <c r="H230" s="15">
        <v>124.3</v>
      </c>
      <c r="I230" s="15">
        <v>143.30000000000001</v>
      </c>
      <c r="J230" s="15">
        <v>140.6</v>
      </c>
      <c r="K230" s="15">
        <v>128.69999999999999</v>
      </c>
      <c r="L230" s="15">
        <v>110.6</v>
      </c>
      <c r="M230" s="15">
        <v>140.4</v>
      </c>
      <c r="N230" s="15">
        <v>138</v>
      </c>
      <c r="O230" s="15">
        <v>156.6</v>
      </c>
      <c r="P230" s="15">
        <v>141</v>
      </c>
      <c r="Q230" s="37">
        <f t="shared" si="12"/>
        <v>1663.1999999999998</v>
      </c>
      <c r="R230" s="15">
        <v>164.2</v>
      </c>
      <c r="S230" s="15">
        <v>151.4</v>
      </c>
      <c r="T230" s="15">
        <v>146.5</v>
      </c>
      <c r="U230" s="15">
        <v>150.69999999999999</v>
      </c>
      <c r="V230" s="41">
        <f t="shared" si="13"/>
        <v>297.89999999999998</v>
      </c>
      <c r="W230" s="15">
        <v>150.69999999999999</v>
      </c>
      <c r="X230" s="15">
        <v>147.80000000000001</v>
      </c>
      <c r="Y230" s="15">
        <v>149.6</v>
      </c>
      <c r="Z230" s="15">
        <v>151.69999999999999</v>
      </c>
      <c r="AA230" s="15">
        <v>130.19999999999999</v>
      </c>
      <c r="AB230" s="15">
        <v>146.4</v>
      </c>
      <c r="AC230" s="15">
        <v>157.69999999999999</v>
      </c>
      <c r="AD230" s="15">
        <v>134.80000000000001</v>
      </c>
      <c r="AE230" s="15">
        <v>143.30000000000001</v>
      </c>
      <c r="AF230" s="44">
        <f t="shared" si="14"/>
        <v>870.39999999999986</v>
      </c>
      <c r="AG230" s="31">
        <v>143.6</v>
      </c>
      <c r="AH230" t="str">
        <f t="shared" si="15"/>
        <v>June-2019</v>
      </c>
    </row>
    <row r="231" spans="1:34" hidden="1">
      <c r="A231" s="1" t="s">
        <v>85</v>
      </c>
      <c r="B231" s="16" t="s">
        <v>776</v>
      </c>
      <c r="C231" s="16" t="s">
        <v>177</v>
      </c>
      <c r="D231" s="16">
        <v>140.69999999999999</v>
      </c>
      <c r="E231" s="16">
        <v>159.6</v>
      </c>
      <c r="F231" s="16">
        <v>140.4</v>
      </c>
      <c r="G231" s="16">
        <v>143.4</v>
      </c>
      <c r="H231" s="16">
        <v>118.6</v>
      </c>
      <c r="I231" s="16">
        <v>150.9</v>
      </c>
      <c r="J231" s="16">
        <v>169.8</v>
      </c>
      <c r="K231" s="16">
        <v>127.4</v>
      </c>
      <c r="L231" s="16">
        <v>111.8</v>
      </c>
      <c r="M231" s="16">
        <v>141</v>
      </c>
      <c r="N231" s="16">
        <v>129</v>
      </c>
      <c r="O231" s="16">
        <v>155.1</v>
      </c>
      <c r="P231" s="16">
        <v>145.6</v>
      </c>
      <c r="Q231" s="37">
        <f t="shared" si="12"/>
        <v>1687.6999999999998</v>
      </c>
      <c r="R231" s="16">
        <v>166.7</v>
      </c>
      <c r="S231" s="16">
        <v>144.30000000000001</v>
      </c>
      <c r="T231" s="16">
        <v>131.69999999999999</v>
      </c>
      <c r="U231" s="16">
        <v>142.4</v>
      </c>
      <c r="V231" s="41">
        <f t="shared" si="13"/>
        <v>276</v>
      </c>
      <c r="W231" s="16">
        <v>149.4</v>
      </c>
      <c r="X231" s="16">
        <v>130.5</v>
      </c>
      <c r="Y231" s="16">
        <v>137.4</v>
      </c>
      <c r="Z231" s="16">
        <v>140.30000000000001</v>
      </c>
      <c r="AA231" s="16">
        <v>119.6</v>
      </c>
      <c r="AB231" s="16">
        <v>134.30000000000001</v>
      </c>
      <c r="AC231" s="16">
        <v>148.9</v>
      </c>
      <c r="AD231" s="16">
        <v>133.69999999999999</v>
      </c>
      <c r="AE231" s="16">
        <v>133.6</v>
      </c>
      <c r="AF231" s="44">
        <f t="shared" si="14"/>
        <v>814.2</v>
      </c>
      <c r="AG231" s="32">
        <v>142.1</v>
      </c>
      <c r="AH231" t="str">
        <f t="shared" si="15"/>
        <v>June-2019</v>
      </c>
    </row>
    <row r="232" spans="1:34" hidden="1">
      <c r="A232" s="2" t="s">
        <v>104</v>
      </c>
      <c r="B232" s="15" t="s">
        <v>776</v>
      </c>
      <c r="C232" s="15" t="s">
        <v>177</v>
      </c>
      <c r="D232" s="15">
        <v>138.69999999999999</v>
      </c>
      <c r="E232" s="15">
        <v>162.1</v>
      </c>
      <c r="F232" s="15">
        <v>137.80000000000001</v>
      </c>
      <c r="G232" s="15">
        <v>143.30000000000001</v>
      </c>
      <c r="H232" s="15">
        <v>122.2</v>
      </c>
      <c r="I232" s="15">
        <v>146.80000000000001</v>
      </c>
      <c r="J232" s="15">
        <v>150.5</v>
      </c>
      <c r="K232" s="15">
        <v>128.30000000000001</v>
      </c>
      <c r="L232" s="15">
        <v>111</v>
      </c>
      <c r="M232" s="15">
        <v>140.6</v>
      </c>
      <c r="N232" s="15">
        <v>134.19999999999999</v>
      </c>
      <c r="O232" s="15">
        <v>155.9</v>
      </c>
      <c r="P232" s="15">
        <v>142.69999999999999</v>
      </c>
      <c r="Q232" s="37">
        <f t="shared" si="12"/>
        <v>1671.4</v>
      </c>
      <c r="R232" s="15">
        <v>164.9</v>
      </c>
      <c r="S232" s="15">
        <v>148.6</v>
      </c>
      <c r="T232" s="15">
        <v>140.4</v>
      </c>
      <c r="U232" s="15">
        <v>147.4</v>
      </c>
      <c r="V232" s="41">
        <f t="shared" si="13"/>
        <v>289</v>
      </c>
      <c r="W232" s="15">
        <v>149.4</v>
      </c>
      <c r="X232" s="15">
        <v>141.19999999999999</v>
      </c>
      <c r="Y232" s="15">
        <v>143.80000000000001</v>
      </c>
      <c r="Z232" s="15">
        <v>147.4</v>
      </c>
      <c r="AA232" s="15">
        <v>124.6</v>
      </c>
      <c r="AB232" s="15">
        <v>139.6</v>
      </c>
      <c r="AC232" s="15">
        <v>152.5</v>
      </c>
      <c r="AD232" s="15">
        <v>134.30000000000001</v>
      </c>
      <c r="AE232" s="15">
        <v>138.6</v>
      </c>
      <c r="AF232" s="44">
        <f t="shared" si="14"/>
        <v>842.2</v>
      </c>
      <c r="AG232" s="31">
        <v>142.9</v>
      </c>
      <c r="AH232" t="str">
        <f t="shared" si="15"/>
        <v>June-2019</v>
      </c>
    </row>
    <row r="233" spans="1:34" hidden="1">
      <c r="A233" s="1" t="s">
        <v>60</v>
      </c>
      <c r="B233" s="16" t="s">
        <v>776</v>
      </c>
      <c r="C233" s="16" t="s">
        <v>194</v>
      </c>
      <c r="D233" s="16">
        <v>138.4</v>
      </c>
      <c r="E233" s="16">
        <v>164</v>
      </c>
      <c r="F233" s="16">
        <v>138.4</v>
      </c>
      <c r="G233" s="16">
        <v>143.9</v>
      </c>
      <c r="H233" s="16">
        <v>124.4</v>
      </c>
      <c r="I233" s="16">
        <v>146.4</v>
      </c>
      <c r="J233" s="16">
        <v>150.1</v>
      </c>
      <c r="K233" s="16">
        <v>130.6</v>
      </c>
      <c r="L233" s="16">
        <v>110.8</v>
      </c>
      <c r="M233" s="16">
        <v>141.69999999999999</v>
      </c>
      <c r="N233" s="16">
        <v>138.5</v>
      </c>
      <c r="O233" s="16">
        <v>156.69999999999999</v>
      </c>
      <c r="P233" s="16">
        <v>143</v>
      </c>
      <c r="Q233" s="37">
        <f t="shared" si="12"/>
        <v>1683.8999999999999</v>
      </c>
      <c r="R233" s="16">
        <v>164.5</v>
      </c>
      <c r="S233" s="16">
        <v>151.6</v>
      </c>
      <c r="T233" s="16">
        <v>146.6</v>
      </c>
      <c r="U233" s="16">
        <v>150.9</v>
      </c>
      <c r="V233" s="41">
        <f t="shared" si="13"/>
        <v>298.2</v>
      </c>
      <c r="W233" s="15">
        <v>150.69999999999999</v>
      </c>
      <c r="X233" s="16">
        <v>146.80000000000001</v>
      </c>
      <c r="Y233" s="16">
        <v>150</v>
      </c>
      <c r="Z233" s="16">
        <v>152.19999999999999</v>
      </c>
      <c r="AA233" s="16">
        <v>131.19999999999999</v>
      </c>
      <c r="AB233" s="16">
        <v>147.5</v>
      </c>
      <c r="AC233" s="16">
        <v>159.1</v>
      </c>
      <c r="AD233" s="16">
        <v>136.1</v>
      </c>
      <c r="AE233" s="16">
        <v>144.19999999999999</v>
      </c>
      <c r="AF233" s="44">
        <f t="shared" si="14"/>
        <v>876.1</v>
      </c>
      <c r="AG233" s="32">
        <v>144.9</v>
      </c>
      <c r="AH233" t="str">
        <f t="shared" si="15"/>
        <v>July-2019</v>
      </c>
    </row>
    <row r="234" spans="1:34" hidden="1">
      <c r="A234" s="2" t="s">
        <v>85</v>
      </c>
      <c r="B234" s="15" t="s">
        <v>776</v>
      </c>
      <c r="C234" s="15" t="s">
        <v>194</v>
      </c>
      <c r="D234" s="15">
        <v>141.4</v>
      </c>
      <c r="E234" s="15">
        <v>160.19999999999999</v>
      </c>
      <c r="F234" s="15">
        <v>142.5</v>
      </c>
      <c r="G234" s="15">
        <v>144.1</v>
      </c>
      <c r="H234" s="15">
        <v>119.3</v>
      </c>
      <c r="I234" s="15">
        <v>154.69999999999999</v>
      </c>
      <c r="J234" s="15">
        <v>180.1</v>
      </c>
      <c r="K234" s="15">
        <v>128.9</v>
      </c>
      <c r="L234" s="15">
        <v>111.8</v>
      </c>
      <c r="M234" s="15">
        <v>141.6</v>
      </c>
      <c r="N234" s="15">
        <v>129.5</v>
      </c>
      <c r="O234" s="15">
        <v>155.6</v>
      </c>
      <c r="P234" s="15">
        <v>147.69999999999999</v>
      </c>
      <c r="Q234" s="37">
        <f t="shared" si="12"/>
        <v>1709.6999999999998</v>
      </c>
      <c r="R234" s="15">
        <v>167.2</v>
      </c>
      <c r="S234" s="15">
        <v>144.69999999999999</v>
      </c>
      <c r="T234" s="15">
        <v>131.9</v>
      </c>
      <c r="U234" s="15">
        <v>142.69999999999999</v>
      </c>
      <c r="V234" s="41">
        <f t="shared" si="13"/>
        <v>276.60000000000002</v>
      </c>
      <c r="W234" s="15">
        <v>150.6</v>
      </c>
      <c r="X234" s="15">
        <v>127</v>
      </c>
      <c r="Y234" s="15">
        <v>137.69999999999999</v>
      </c>
      <c r="Z234" s="15">
        <v>140.80000000000001</v>
      </c>
      <c r="AA234" s="15">
        <v>120.6</v>
      </c>
      <c r="AB234" s="15">
        <v>135</v>
      </c>
      <c r="AC234" s="15">
        <v>150.4</v>
      </c>
      <c r="AD234" s="15">
        <v>135.1</v>
      </c>
      <c r="AE234" s="15">
        <v>134.5</v>
      </c>
      <c r="AF234" s="44">
        <f t="shared" si="14"/>
        <v>819.6</v>
      </c>
      <c r="AG234" s="31">
        <v>143.30000000000001</v>
      </c>
      <c r="AH234" t="str">
        <f t="shared" si="15"/>
        <v>July-2019</v>
      </c>
    </row>
    <row r="235" spans="1:34" hidden="1">
      <c r="A235" s="1" t="s">
        <v>104</v>
      </c>
      <c r="B235" s="16" t="s">
        <v>776</v>
      </c>
      <c r="C235" s="16" t="s">
        <v>194</v>
      </c>
      <c r="D235" s="16">
        <v>139.30000000000001</v>
      </c>
      <c r="E235" s="16">
        <v>162.69999999999999</v>
      </c>
      <c r="F235" s="16">
        <v>140</v>
      </c>
      <c r="G235" s="16">
        <v>144</v>
      </c>
      <c r="H235" s="16">
        <v>122.5</v>
      </c>
      <c r="I235" s="16">
        <v>150.30000000000001</v>
      </c>
      <c r="J235" s="16">
        <v>160.30000000000001</v>
      </c>
      <c r="K235" s="16">
        <v>130</v>
      </c>
      <c r="L235" s="16">
        <v>111.1</v>
      </c>
      <c r="M235" s="16">
        <v>141.69999999999999</v>
      </c>
      <c r="N235" s="16">
        <v>134.69999999999999</v>
      </c>
      <c r="O235" s="16">
        <v>156.19999999999999</v>
      </c>
      <c r="P235" s="16">
        <v>144.69999999999999</v>
      </c>
      <c r="Q235" s="37">
        <f t="shared" si="12"/>
        <v>1692.8</v>
      </c>
      <c r="R235" s="16">
        <v>165.2</v>
      </c>
      <c r="S235" s="16">
        <v>148.9</v>
      </c>
      <c r="T235" s="16">
        <v>140.5</v>
      </c>
      <c r="U235" s="16">
        <v>147.6</v>
      </c>
      <c r="V235" s="41">
        <f t="shared" si="13"/>
        <v>289.39999999999998</v>
      </c>
      <c r="W235" s="16">
        <v>150.6</v>
      </c>
      <c r="X235" s="16">
        <v>139.30000000000001</v>
      </c>
      <c r="Y235" s="16">
        <v>144.19999999999999</v>
      </c>
      <c r="Z235" s="16">
        <v>147.9</v>
      </c>
      <c r="AA235" s="16">
        <v>125.6</v>
      </c>
      <c r="AB235" s="16">
        <v>140.5</v>
      </c>
      <c r="AC235" s="16">
        <v>154</v>
      </c>
      <c r="AD235" s="16">
        <v>135.69999999999999</v>
      </c>
      <c r="AE235" s="16">
        <v>139.5</v>
      </c>
      <c r="AF235" s="44">
        <f t="shared" si="14"/>
        <v>847.90000000000009</v>
      </c>
      <c r="AG235" s="32">
        <v>144.19999999999999</v>
      </c>
      <c r="AH235" t="str">
        <f t="shared" si="15"/>
        <v>July-2019</v>
      </c>
    </row>
    <row r="236" spans="1:34" hidden="1">
      <c r="A236" s="2" t="s">
        <v>60</v>
      </c>
      <c r="B236" s="15" t="s">
        <v>776</v>
      </c>
      <c r="C236" s="15" t="s">
        <v>213</v>
      </c>
      <c r="D236" s="15">
        <v>139.19999999999999</v>
      </c>
      <c r="E236" s="15">
        <v>161.9</v>
      </c>
      <c r="F236" s="15">
        <v>137.1</v>
      </c>
      <c r="G236" s="15">
        <v>144.6</v>
      </c>
      <c r="H236" s="15">
        <v>124.7</v>
      </c>
      <c r="I236" s="15">
        <v>145.5</v>
      </c>
      <c r="J236" s="15">
        <v>156.19999999999999</v>
      </c>
      <c r="K236" s="15">
        <v>131.5</v>
      </c>
      <c r="L236" s="15">
        <v>111.7</v>
      </c>
      <c r="M236" s="15">
        <v>142.69999999999999</v>
      </c>
      <c r="N236" s="15">
        <v>138.5</v>
      </c>
      <c r="O236" s="15">
        <v>156.9</v>
      </c>
      <c r="P236" s="15">
        <v>144</v>
      </c>
      <c r="Q236" s="37">
        <f t="shared" si="12"/>
        <v>1690.5000000000002</v>
      </c>
      <c r="R236" s="15">
        <v>165.1</v>
      </c>
      <c r="S236" s="15">
        <v>151.80000000000001</v>
      </c>
      <c r="T236" s="15">
        <v>146.6</v>
      </c>
      <c r="U236" s="15">
        <v>151.1</v>
      </c>
      <c r="V236" s="41">
        <f t="shared" si="13"/>
        <v>298.39999999999998</v>
      </c>
      <c r="W236" s="15">
        <v>150.69999999999999</v>
      </c>
      <c r="X236" s="15">
        <v>146.4</v>
      </c>
      <c r="Y236" s="15">
        <v>150.19999999999999</v>
      </c>
      <c r="Z236" s="15">
        <v>152.69999999999999</v>
      </c>
      <c r="AA236" s="15">
        <v>131.4</v>
      </c>
      <c r="AB236" s="15">
        <v>148</v>
      </c>
      <c r="AC236" s="15">
        <v>159.69999999999999</v>
      </c>
      <c r="AD236" s="15">
        <v>138.80000000000001</v>
      </c>
      <c r="AE236" s="15">
        <v>144.9</v>
      </c>
      <c r="AF236" s="44">
        <f t="shared" si="14"/>
        <v>880.8</v>
      </c>
      <c r="AG236" s="31">
        <v>145.69999999999999</v>
      </c>
      <c r="AH236" t="str">
        <f t="shared" si="15"/>
        <v>August-2019</v>
      </c>
    </row>
    <row r="237" spans="1:34" hidden="1">
      <c r="A237" s="1" t="s">
        <v>85</v>
      </c>
      <c r="B237" s="16" t="s">
        <v>776</v>
      </c>
      <c r="C237" s="16" t="s">
        <v>213</v>
      </c>
      <c r="D237" s="16">
        <v>142.1</v>
      </c>
      <c r="E237" s="16">
        <v>158.30000000000001</v>
      </c>
      <c r="F237" s="16">
        <v>140.80000000000001</v>
      </c>
      <c r="G237" s="16">
        <v>144.9</v>
      </c>
      <c r="H237" s="16">
        <v>119.9</v>
      </c>
      <c r="I237" s="16">
        <v>153.9</v>
      </c>
      <c r="J237" s="16">
        <v>189.1</v>
      </c>
      <c r="K237" s="16">
        <v>129.80000000000001</v>
      </c>
      <c r="L237" s="16">
        <v>112.7</v>
      </c>
      <c r="M237" s="16">
        <v>142.5</v>
      </c>
      <c r="N237" s="16">
        <v>129.80000000000001</v>
      </c>
      <c r="O237" s="16">
        <v>156.19999999999999</v>
      </c>
      <c r="P237" s="16">
        <v>149.1</v>
      </c>
      <c r="Q237" s="37">
        <f t="shared" si="12"/>
        <v>1720</v>
      </c>
      <c r="R237" s="16">
        <v>167.9</v>
      </c>
      <c r="S237" s="16">
        <v>145</v>
      </c>
      <c r="T237" s="16">
        <v>132.19999999999999</v>
      </c>
      <c r="U237" s="16">
        <v>143</v>
      </c>
      <c r="V237" s="41">
        <f t="shared" si="13"/>
        <v>277.2</v>
      </c>
      <c r="W237" s="16">
        <v>151.6</v>
      </c>
      <c r="X237" s="16">
        <v>125.5</v>
      </c>
      <c r="Y237" s="16">
        <v>138.1</v>
      </c>
      <c r="Z237" s="16">
        <v>141.5</v>
      </c>
      <c r="AA237" s="16">
        <v>120.8</v>
      </c>
      <c r="AB237" s="16">
        <v>135.4</v>
      </c>
      <c r="AC237" s="16">
        <v>151.5</v>
      </c>
      <c r="AD237" s="16">
        <v>137.80000000000001</v>
      </c>
      <c r="AE237" s="16">
        <v>135.30000000000001</v>
      </c>
      <c r="AF237" s="44">
        <f t="shared" si="14"/>
        <v>825.10000000000014</v>
      </c>
      <c r="AG237" s="32">
        <v>144.19999999999999</v>
      </c>
      <c r="AH237" t="str">
        <f t="shared" si="15"/>
        <v>August-2019</v>
      </c>
    </row>
    <row r="238" spans="1:34" hidden="1">
      <c r="A238" s="2" t="s">
        <v>104</v>
      </c>
      <c r="B238" s="15" t="s">
        <v>776</v>
      </c>
      <c r="C238" s="15" t="s">
        <v>213</v>
      </c>
      <c r="D238" s="15">
        <v>140.1</v>
      </c>
      <c r="E238" s="15">
        <v>160.6</v>
      </c>
      <c r="F238" s="15">
        <v>138.5</v>
      </c>
      <c r="G238" s="15">
        <v>144.69999999999999</v>
      </c>
      <c r="H238" s="15">
        <v>122.9</v>
      </c>
      <c r="I238" s="15">
        <v>149.4</v>
      </c>
      <c r="J238" s="15">
        <v>167.4</v>
      </c>
      <c r="K238" s="15">
        <v>130.9</v>
      </c>
      <c r="L238" s="15">
        <v>112</v>
      </c>
      <c r="M238" s="15">
        <v>142.6</v>
      </c>
      <c r="N238" s="15">
        <v>134.9</v>
      </c>
      <c r="O238" s="15">
        <v>156.6</v>
      </c>
      <c r="P238" s="15">
        <v>145.9</v>
      </c>
      <c r="Q238" s="37">
        <f t="shared" si="12"/>
        <v>1700.6</v>
      </c>
      <c r="R238" s="15">
        <v>165.8</v>
      </c>
      <c r="S238" s="15">
        <v>149.1</v>
      </c>
      <c r="T238" s="15">
        <v>140.6</v>
      </c>
      <c r="U238" s="15">
        <v>147.9</v>
      </c>
      <c r="V238" s="41">
        <f t="shared" si="13"/>
        <v>289.7</v>
      </c>
      <c r="W238" s="15">
        <v>151.6</v>
      </c>
      <c r="X238" s="15">
        <v>138.5</v>
      </c>
      <c r="Y238" s="15">
        <v>144.5</v>
      </c>
      <c r="Z238" s="15">
        <v>148.5</v>
      </c>
      <c r="AA238" s="15">
        <v>125.8</v>
      </c>
      <c r="AB238" s="15">
        <v>140.9</v>
      </c>
      <c r="AC238" s="15">
        <v>154.9</v>
      </c>
      <c r="AD238" s="15">
        <v>138.4</v>
      </c>
      <c r="AE238" s="15">
        <v>140.19999999999999</v>
      </c>
      <c r="AF238" s="44">
        <f t="shared" si="14"/>
        <v>853</v>
      </c>
      <c r="AG238" s="31">
        <v>145</v>
      </c>
      <c r="AH238" t="str">
        <f t="shared" si="15"/>
        <v>August-2019</v>
      </c>
    </row>
    <row r="239" spans="1:34" hidden="1">
      <c r="A239" s="1" t="s">
        <v>60</v>
      </c>
      <c r="B239" s="16" t="s">
        <v>776</v>
      </c>
      <c r="C239" s="16" t="s">
        <v>228</v>
      </c>
      <c r="D239" s="16">
        <v>140.1</v>
      </c>
      <c r="E239" s="16">
        <v>161.9</v>
      </c>
      <c r="F239" s="16">
        <v>138.30000000000001</v>
      </c>
      <c r="G239" s="16">
        <v>145.69999999999999</v>
      </c>
      <c r="H239" s="16">
        <v>125.1</v>
      </c>
      <c r="I239" s="16">
        <v>143.80000000000001</v>
      </c>
      <c r="J239" s="16">
        <v>163.4</v>
      </c>
      <c r="K239" s="16">
        <v>132.19999999999999</v>
      </c>
      <c r="L239" s="16">
        <v>112.8</v>
      </c>
      <c r="M239" s="16">
        <v>144.19999999999999</v>
      </c>
      <c r="N239" s="16">
        <v>138.5</v>
      </c>
      <c r="O239" s="16">
        <v>157.19999999999999</v>
      </c>
      <c r="P239" s="16">
        <v>145.5</v>
      </c>
      <c r="Q239" s="37">
        <f t="shared" si="12"/>
        <v>1703.2</v>
      </c>
      <c r="R239" s="16">
        <v>165.7</v>
      </c>
      <c r="S239" s="16">
        <v>151.69999999999999</v>
      </c>
      <c r="T239" s="16">
        <v>146.6</v>
      </c>
      <c r="U239" s="16">
        <v>151</v>
      </c>
      <c r="V239" s="41">
        <f t="shared" si="13"/>
        <v>298.29999999999995</v>
      </c>
      <c r="W239" s="15">
        <v>150.69999999999999</v>
      </c>
      <c r="X239" s="16">
        <v>146.9</v>
      </c>
      <c r="Y239" s="16">
        <v>150.30000000000001</v>
      </c>
      <c r="Z239" s="16">
        <v>153.4</v>
      </c>
      <c r="AA239" s="16">
        <v>131.6</v>
      </c>
      <c r="AB239" s="16">
        <v>148.30000000000001</v>
      </c>
      <c r="AC239" s="16">
        <v>160.19999999999999</v>
      </c>
      <c r="AD239" s="16">
        <v>140.19999999999999</v>
      </c>
      <c r="AE239" s="16">
        <v>145.4</v>
      </c>
      <c r="AF239" s="44">
        <f t="shared" si="14"/>
        <v>884.00000000000023</v>
      </c>
      <c r="AG239" s="32">
        <v>146.69999999999999</v>
      </c>
      <c r="AH239" t="str">
        <f t="shared" si="15"/>
        <v>September-2019</v>
      </c>
    </row>
    <row r="240" spans="1:34" hidden="1">
      <c r="A240" s="2" t="s">
        <v>85</v>
      </c>
      <c r="B240" s="15" t="s">
        <v>776</v>
      </c>
      <c r="C240" s="15" t="s">
        <v>228</v>
      </c>
      <c r="D240" s="15">
        <v>142.69999999999999</v>
      </c>
      <c r="E240" s="15">
        <v>158.69999999999999</v>
      </c>
      <c r="F240" s="15">
        <v>141.6</v>
      </c>
      <c r="G240" s="15">
        <v>144.9</v>
      </c>
      <c r="H240" s="15">
        <v>120.8</v>
      </c>
      <c r="I240" s="15">
        <v>149.80000000000001</v>
      </c>
      <c r="J240" s="15">
        <v>192.4</v>
      </c>
      <c r="K240" s="15">
        <v>130.30000000000001</v>
      </c>
      <c r="L240" s="15">
        <v>114</v>
      </c>
      <c r="M240" s="15">
        <v>143.80000000000001</v>
      </c>
      <c r="N240" s="15">
        <v>130</v>
      </c>
      <c r="O240" s="15">
        <v>156.4</v>
      </c>
      <c r="P240" s="15">
        <v>149.5</v>
      </c>
      <c r="Q240" s="37">
        <f t="shared" si="12"/>
        <v>1725.4</v>
      </c>
      <c r="R240" s="15">
        <v>168.6</v>
      </c>
      <c r="S240" s="15">
        <v>145.30000000000001</v>
      </c>
      <c r="T240" s="15">
        <v>132.19999999999999</v>
      </c>
      <c r="U240" s="15">
        <v>143.30000000000001</v>
      </c>
      <c r="V240" s="41">
        <f t="shared" si="13"/>
        <v>277.5</v>
      </c>
      <c r="W240" s="15">
        <v>152.19999999999999</v>
      </c>
      <c r="X240" s="15">
        <v>126.6</v>
      </c>
      <c r="Y240" s="15">
        <v>138.30000000000001</v>
      </c>
      <c r="Z240" s="15">
        <v>141.9</v>
      </c>
      <c r="AA240" s="15">
        <v>121.2</v>
      </c>
      <c r="AB240" s="15">
        <v>135.9</v>
      </c>
      <c r="AC240" s="15">
        <v>151.6</v>
      </c>
      <c r="AD240" s="15">
        <v>139</v>
      </c>
      <c r="AE240" s="15">
        <v>135.69999999999999</v>
      </c>
      <c r="AF240" s="44">
        <f t="shared" si="14"/>
        <v>827.90000000000009</v>
      </c>
      <c r="AG240" s="31">
        <v>144.69999999999999</v>
      </c>
      <c r="AH240" t="str">
        <f t="shared" si="15"/>
        <v>September-2019</v>
      </c>
    </row>
    <row r="241" spans="1:34" hidden="1">
      <c r="A241" s="1" t="s">
        <v>104</v>
      </c>
      <c r="B241" s="16" t="s">
        <v>776</v>
      </c>
      <c r="C241" s="16" t="s">
        <v>228</v>
      </c>
      <c r="D241" s="16">
        <v>140.9</v>
      </c>
      <c r="E241" s="16">
        <v>160.80000000000001</v>
      </c>
      <c r="F241" s="16">
        <v>139.6</v>
      </c>
      <c r="G241" s="16">
        <v>145.4</v>
      </c>
      <c r="H241" s="16">
        <v>123.5</v>
      </c>
      <c r="I241" s="16">
        <v>146.6</v>
      </c>
      <c r="J241" s="16">
        <v>173.2</v>
      </c>
      <c r="K241" s="16">
        <v>131.6</v>
      </c>
      <c r="L241" s="16">
        <v>113.2</v>
      </c>
      <c r="M241" s="16">
        <v>144.1</v>
      </c>
      <c r="N241" s="16">
        <v>135</v>
      </c>
      <c r="O241" s="16">
        <v>156.80000000000001</v>
      </c>
      <c r="P241" s="16">
        <v>147</v>
      </c>
      <c r="Q241" s="37">
        <f t="shared" si="12"/>
        <v>1710.6999999999998</v>
      </c>
      <c r="R241" s="16">
        <v>166.5</v>
      </c>
      <c r="S241" s="16">
        <v>149.19999999999999</v>
      </c>
      <c r="T241" s="16">
        <v>140.6</v>
      </c>
      <c r="U241" s="16">
        <v>147.9</v>
      </c>
      <c r="V241" s="41">
        <f t="shared" si="13"/>
        <v>289.79999999999995</v>
      </c>
      <c r="W241" s="16">
        <v>152.19999999999999</v>
      </c>
      <c r="X241" s="16">
        <v>139.19999999999999</v>
      </c>
      <c r="Y241" s="16">
        <v>144.6</v>
      </c>
      <c r="Z241" s="16">
        <v>149</v>
      </c>
      <c r="AA241" s="16">
        <v>126.1</v>
      </c>
      <c r="AB241" s="16">
        <v>141.30000000000001</v>
      </c>
      <c r="AC241" s="16">
        <v>155.19999999999999</v>
      </c>
      <c r="AD241" s="16">
        <v>139.69999999999999</v>
      </c>
      <c r="AE241" s="16">
        <v>140.69999999999999</v>
      </c>
      <c r="AF241" s="44">
        <f t="shared" si="14"/>
        <v>855.90000000000009</v>
      </c>
      <c r="AG241" s="32">
        <v>145.80000000000001</v>
      </c>
      <c r="AH241" t="str">
        <f t="shared" si="15"/>
        <v>September-2019</v>
      </c>
    </row>
    <row r="242" spans="1:34" hidden="1">
      <c r="A242" s="2" t="s">
        <v>60</v>
      </c>
      <c r="B242" s="15" t="s">
        <v>776</v>
      </c>
      <c r="C242" s="15" t="s">
        <v>238</v>
      </c>
      <c r="D242" s="15">
        <v>141</v>
      </c>
      <c r="E242" s="15">
        <v>161.6</v>
      </c>
      <c r="F242" s="15">
        <v>141.19999999999999</v>
      </c>
      <c r="G242" s="15">
        <v>146.5</v>
      </c>
      <c r="H242" s="15">
        <v>125.6</v>
      </c>
      <c r="I242" s="15">
        <v>145.69999999999999</v>
      </c>
      <c r="J242" s="15">
        <v>178.8</v>
      </c>
      <c r="K242" s="15">
        <v>133.1</v>
      </c>
      <c r="L242" s="15">
        <v>113.6</v>
      </c>
      <c r="M242" s="15">
        <v>145.5</v>
      </c>
      <c r="N242" s="15">
        <v>138.6</v>
      </c>
      <c r="O242" s="15">
        <v>157.4</v>
      </c>
      <c r="P242" s="15">
        <v>148.30000000000001</v>
      </c>
      <c r="Q242" s="37">
        <f t="shared" si="12"/>
        <v>1728.5999999999997</v>
      </c>
      <c r="R242" s="15">
        <v>166.3</v>
      </c>
      <c r="S242" s="15">
        <v>151.69999999999999</v>
      </c>
      <c r="T242" s="15">
        <v>146.69999999999999</v>
      </c>
      <c r="U242" s="15">
        <v>151</v>
      </c>
      <c r="V242" s="41">
        <f t="shared" si="13"/>
        <v>298.39999999999998</v>
      </c>
      <c r="W242" s="15">
        <v>150.69999999999999</v>
      </c>
      <c r="X242" s="15">
        <v>147.69999999999999</v>
      </c>
      <c r="Y242" s="15">
        <v>150.6</v>
      </c>
      <c r="Z242" s="15">
        <v>153.69999999999999</v>
      </c>
      <c r="AA242" s="15">
        <v>131.69999999999999</v>
      </c>
      <c r="AB242" s="15">
        <v>148.69999999999999</v>
      </c>
      <c r="AC242" s="15">
        <v>160.69999999999999</v>
      </c>
      <c r="AD242" s="15">
        <v>140.30000000000001</v>
      </c>
      <c r="AE242" s="15">
        <v>145.69999999999999</v>
      </c>
      <c r="AF242" s="44">
        <f t="shared" si="14"/>
        <v>885.69999999999982</v>
      </c>
      <c r="AG242" s="31">
        <v>148.30000000000001</v>
      </c>
      <c r="AH242" t="str">
        <f t="shared" si="15"/>
        <v>October-2019</v>
      </c>
    </row>
    <row r="243" spans="1:34" hidden="1">
      <c r="A243" s="1" t="s">
        <v>85</v>
      </c>
      <c r="B243" s="16" t="s">
        <v>776</v>
      </c>
      <c r="C243" s="16" t="s">
        <v>238</v>
      </c>
      <c r="D243" s="16">
        <v>143.5</v>
      </c>
      <c r="E243" s="16">
        <v>159.80000000000001</v>
      </c>
      <c r="F243" s="16">
        <v>144.69999999999999</v>
      </c>
      <c r="G243" s="16">
        <v>145.6</v>
      </c>
      <c r="H243" s="16">
        <v>121.1</v>
      </c>
      <c r="I243" s="16">
        <v>150.6</v>
      </c>
      <c r="J243" s="16">
        <v>207.2</v>
      </c>
      <c r="K243" s="16">
        <v>131.19999999999999</v>
      </c>
      <c r="L243" s="16">
        <v>114.8</v>
      </c>
      <c r="M243" s="16">
        <v>145.19999999999999</v>
      </c>
      <c r="N243" s="16">
        <v>130.19999999999999</v>
      </c>
      <c r="O243" s="16">
        <v>156.80000000000001</v>
      </c>
      <c r="P243" s="16">
        <v>151.9</v>
      </c>
      <c r="Q243" s="37">
        <f t="shared" si="12"/>
        <v>1750.7</v>
      </c>
      <c r="R243" s="16">
        <v>169.3</v>
      </c>
      <c r="S243" s="16">
        <v>145.9</v>
      </c>
      <c r="T243" s="16">
        <v>132.4</v>
      </c>
      <c r="U243" s="16">
        <v>143.9</v>
      </c>
      <c r="V243" s="41">
        <f t="shared" si="13"/>
        <v>278.3</v>
      </c>
      <c r="W243" s="16">
        <v>153</v>
      </c>
      <c r="X243" s="16">
        <v>128.9</v>
      </c>
      <c r="Y243" s="16">
        <v>138.69999999999999</v>
      </c>
      <c r="Z243" s="16">
        <v>142.4</v>
      </c>
      <c r="AA243" s="16">
        <v>121.5</v>
      </c>
      <c r="AB243" s="16">
        <v>136.19999999999999</v>
      </c>
      <c r="AC243" s="16">
        <v>151.69999999999999</v>
      </c>
      <c r="AD243" s="16">
        <v>139.5</v>
      </c>
      <c r="AE243" s="16">
        <v>136</v>
      </c>
      <c r="AF243" s="44">
        <f t="shared" si="14"/>
        <v>830</v>
      </c>
      <c r="AG243" s="32">
        <v>146</v>
      </c>
      <c r="AH243" t="str">
        <f t="shared" si="15"/>
        <v>October-2019</v>
      </c>
    </row>
    <row r="244" spans="1:34" hidden="1">
      <c r="A244" s="2" t="s">
        <v>104</v>
      </c>
      <c r="B244" s="15" t="s">
        <v>776</v>
      </c>
      <c r="C244" s="15" t="s">
        <v>238</v>
      </c>
      <c r="D244" s="15">
        <v>141.80000000000001</v>
      </c>
      <c r="E244" s="15">
        <v>161</v>
      </c>
      <c r="F244" s="15">
        <v>142.6</v>
      </c>
      <c r="G244" s="15">
        <v>146.19999999999999</v>
      </c>
      <c r="H244" s="15">
        <v>123.9</v>
      </c>
      <c r="I244" s="15">
        <v>148</v>
      </c>
      <c r="J244" s="15">
        <v>188.4</v>
      </c>
      <c r="K244" s="15">
        <v>132.5</v>
      </c>
      <c r="L244" s="15">
        <v>114</v>
      </c>
      <c r="M244" s="15">
        <v>145.4</v>
      </c>
      <c r="N244" s="15">
        <v>135.1</v>
      </c>
      <c r="O244" s="15">
        <v>157.1</v>
      </c>
      <c r="P244" s="15">
        <v>149.6</v>
      </c>
      <c r="Q244" s="37">
        <f t="shared" si="12"/>
        <v>1735.9999999999998</v>
      </c>
      <c r="R244" s="15">
        <v>167.1</v>
      </c>
      <c r="S244" s="15">
        <v>149.4</v>
      </c>
      <c r="T244" s="15">
        <v>140.80000000000001</v>
      </c>
      <c r="U244" s="15">
        <v>148.19999999999999</v>
      </c>
      <c r="V244" s="41">
        <f t="shared" si="13"/>
        <v>290.20000000000005</v>
      </c>
      <c r="W244" s="15">
        <v>153</v>
      </c>
      <c r="X244" s="15">
        <v>140.6</v>
      </c>
      <c r="Y244" s="15">
        <v>145</v>
      </c>
      <c r="Z244" s="15">
        <v>149.4</v>
      </c>
      <c r="AA244" s="15">
        <v>126.3</v>
      </c>
      <c r="AB244" s="15">
        <v>141.69999999999999</v>
      </c>
      <c r="AC244" s="15">
        <v>155.4</v>
      </c>
      <c r="AD244" s="15">
        <v>140</v>
      </c>
      <c r="AE244" s="15">
        <v>141</v>
      </c>
      <c r="AF244" s="44">
        <f t="shared" si="14"/>
        <v>857.8</v>
      </c>
      <c r="AG244" s="31">
        <v>147.19999999999999</v>
      </c>
      <c r="AH244" t="str">
        <f t="shared" si="15"/>
        <v>October-2019</v>
      </c>
    </row>
    <row r="245" spans="1:34" hidden="1">
      <c r="A245" s="1" t="s">
        <v>60</v>
      </c>
      <c r="B245" s="16" t="s">
        <v>776</v>
      </c>
      <c r="C245" s="16" t="s">
        <v>264</v>
      </c>
      <c r="D245" s="16">
        <v>141.80000000000001</v>
      </c>
      <c r="E245" s="16">
        <v>163.69999999999999</v>
      </c>
      <c r="F245" s="16">
        <v>143.80000000000001</v>
      </c>
      <c r="G245" s="16">
        <v>147.1</v>
      </c>
      <c r="H245" s="16">
        <v>126</v>
      </c>
      <c r="I245" s="16">
        <v>146.19999999999999</v>
      </c>
      <c r="J245" s="16">
        <v>191.4</v>
      </c>
      <c r="K245" s="16">
        <v>136.19999999999999</v>
      </c>
      <c r="L245" s="16">
        <v>113.8</v>
      </c>
      <c r="M245" s="16">
        <v>147.30000000000001</v>
      </c>
      <c r="N245" s="16">
        <v>138.69999999999999</v>
      </c>
      <c r="O245" s="16">
        <v>157.69999999999999</v>
      </c>
      <c r="P245" s="16">
        <v>150.9</v>
      </c>
      <c r="Q245" s="37">
        <f t="shared" si="12"/>
        <v>1753.7</v>
      </c>
      <c r="R245" s="16">
        <v>167.2</v>
      </c>
      <c r="S245" s="16">
        <v>152.30000000000001</v>
      </c>
      <c r="T245" s="16">
        <v>147</v>
      </c>
      <c r="U245" s="16">
        <v>151.5</v>
      </c>
      <c r="V245" s="41">
        <f t="shared" si="13"/>
        <v>299.3</v>
      </c>
      <c r="W245" s="15">
        <v>150.69999999999999</v>
      </c>
      <c r="X245" s="16">
        <v>148.4</v>
      </c>
      <c r="Y245" s="16">
        <v>150.9</v>
      </c>
      <c r="Z245" s="16">
        <v>154.30000000000001</v>
      </c>
      <c r="AA245" s="16">
        <v>132.1</v>
      </c>
      <c r="AB245" s="16">
        <v>149.1</v>
      </c>
      <c r="AC245" s="16">
        <v>160.80000000000001</v>
      </c>
      <c r="AD245" s="16">
        <v>140.6</v>
      </c>
      <c r="AE245" s="16">
        <v>146.1</v>
      </c>
      <c r="AF245" s="44">
        <f t="shared" si="14"/>
        <v>887.80000000000007</v>
      </c>
      <c r="AG245" s="32">
        <v>149.9</v>
      </c>
      <c r="AH245" t="str">
        <f t="shared" si="15"/>
        <v>November-2019</v>
      </c>
    </row>
    <row r="246" spans="1:34" hidden="1">
      <c r="A246" s="2" t="s">
        <v>85</v>
      </c>
      <c r="B246" s="15" t="s">
        <v>776</v>
      </c>
      <c r="C246" s="15" t="s">
        <v>264</v>
      </c>
      <c r="D246" s="15">
        <v>144.1</v>
      </c>
      <c r="E246" s="15">
        <v>162.4</v>
      </c>
      <c r="F246" s="15">
        <v>148.4</v>
      </c>
      <c r="G246" s="15">
        <v>145.9</v>
      </c>
      <c r="H246" s="15">
        <v>121.5</v>
      </c>
      <c r="I246" s="15">
        <v>148.80000000000001</v>
      </c>
      <c r="J246" s="15">
        <v>215.7</v>
      </c>
      <c r="K246" s="15">
        <v>134.6</v>
      </c>
      <c r="L246" s="15">
        <v>115</v>
      </c>
      <c r="M246" s="15">
        <v>146.30000000000001</v>
      </c>
      <c r="N246" s="15">
        <v>130.5</v>
      </c>
      <c r="O246" s="15">
        <v>157.19999999999999</v>
      </c>
      <c r="P246" s="15">
        <v>153.6</v>
      </c>
      <c r="Q246" s="37">
        <f t="shared" si="12"/>
        <v>1770.3999999999999</v>
      </c>
      <c r="R246" s="15">
        <v>169.9</v>
      </c>
      <c r="S246" s="15">
        <v>146.30000000000001</v>
      </c>
      <c r="T246" s="15">
        <v>132.6</v>
      </c>
      <c r="U246" s="15">
        <v>144.19999999999999</v>
      </c>
      <c r="V246" s="41">
        <f t="shared" si="13"/>
        <v>278.89999999999998</v>
      </c>
      <c r="W246" s="15">
        <v>153.5</v>
      </c>
      <c r="X246" s="15">
        <v>132.19999999999999</v>
      </c>
      <c r="Y246" s="15">
        <v>139.1</v>
      </c>
      <c r="Z246" s="15">
        <v>142.80000000000001</v>
      </c>
      <c r="AA246" s="15">
        <v>121.7</v>
      </c>
      <c r="AB246" s="15">
        <v>136.69999999999999</v>
      </c>
      <c r="AC246" s="15">
        <v>151.80000000000001</v>
      </c>
      <c r="AD246" s="15">
        <v>139.80000000000001</v>
      </c>
      <c r="AE246" s="15">
        <v>136.30000000000001</v>
      </c>
      <c r="AF246" s="44">
        <f t="shared" si="14"/>
        <v>831.89999999999986</v>
      </c>
      <c r="AG246" s="31">
        <v>147</v>
      </c>
      <c r="AH246" t="str">
        <f t="shared" si="15"/>
        <v>November-2019</v>
      </c>
    </row>
    <row r="247" spans="1:34" hidden="1">
      <c r="A247" s="1" t="s">
        <v>104</v>
      </c>
      <c r="B247" s="16" t="s">
        <v>776</v>
      </c>
      <c r="C247" s="16" t="s">
        <v>264</v>
      </c>
      <c r="D247" s="16">
        <v>142.5</v>
      </c>
      <c r="E247" s="16">
        <v>163.19999999999999</v>
      </c>
      <c r="F247" s="16">
        <v>145.6</v>
      </c>
      <c r="G247" s="16">
        <v>146.69999999999999</v>
      </c>
      <c r="H247" s="16">
        <v>124.3</v>
      </c>
      <c r="I247" s="16">
        <v>147.4</v>
      </c>
      <c r="J247" s="16">
        <v>199.6</v>
      </c>
      <c r="K247" s="16">
        <v>135.69999999999999</v>
      </c>
      <c r="L247" s="16">
        <v>114.2</v>
      </c>
      <c r="M247" s="16">
        <v>147</v>
      </c>
      <c r="N247" s="16">
        <v>135.30000000000001</v>
      </c>
      <c r="O247" s="16">
        <v>157.5</v>
      </c>
      <c r="P247" s="16">
        <v>151.9</v>
      </c>
      <c r="Q247" s="37">
        <f t="shared" si="12"/>
        <v>1759</v>
      </c>
      <c r="R247" s="16">
        <v>167.9</v>
      </c>
      <c r="S247" s="16">
        <v>149.9</v>
      </c>
      <c r="T247" s="16">
        <v>141</v>
      </c>
      <c r="U247" s="16">
        <v>148.6</v>
      </c>
      <c r="V247" s="41">
        <f t="shared" si="13"/>
        <v>290.89999999999998</v>
      </c>
      <c r="W247" s="16">
        <v>153.5</v>
      </c>
      <c r="X247" s="16">
        <v>142.30000000000001</v>
      </c>
      <c r="Y247" s="16">
        <v>145.30000000000001</v>
      </c>
      <c r="Z247" s="16">
        <v>149.9</v>
      </c>
      <c r="AA247" s="16">
        <v>126.6</v>
      </c>
      <c r="AB247" s="16">
        <v>142.1</v>
      </c>
      <c r="AC247" s="16">
        <v>155.5</v>
      </c>
      <c r="AD247" s="16">
        <v>140.30000000000001</v>
      </c>
      <c r="AE247" s="16">
        <v>141.30000000000001</v>
      </c>
      <c r="AF247" s="44">
        <f t="shared" si="14"/>
        <v>859.7</v>
      </c>
      <c r="AG247" s="32">
        <v>148.6</v>
      </c>
      <c r="AH247" t="str">
        <f t="shared" si="15"/>
        <v>November-2019</v>
      </c>
    </row>
    <row r="248" spans="1:34" hidden="1">
      <c r="A248" s="2" t="s">
        <v>60</v>
      </c>
      <c r="B248" s="15" t="s">
        <v>776</v>
      </c>
      <c r="C248" s="15" t="s">
        <v>273</v>
      </c>
      <c r="D248" s="15">
        <v>142.80000000000001</v>
      </c>
      <c r="E248" s="15">
        <v>165.3</v>
      </c>
      <c r="F248" s="15">
        <v>149.5</v>
      </c>
      <c r="G248" s="15">
        <v>148.69999999999999</v>
      </c>
      <c r="H248" s="15">
        <v>127.5</v>
      </c>
      <c r="I248" s="15">
        <v>144.30000000000001</v>
      </c>
      <c r="J248" s="15">
        <v>209.5</v>
      </c>
      <c r="K248" s="15">
        <v>138.80000000000001</v>
      </c>
      <c r="L248" s="15">
        <v>113.6</v>
      </c>
      <c r="M248" s="15">
        <v>149.1</v>
      </c>
      <c r="N248" s="15">
        <v>139.30000000000001</v>
      </c>
      <c r="O248" s="15">
        <v>158.30000000000001</v>
      </c>
      <c r="P248" s="15">
        <v>154.30000000000001</v>
      </c>
      <c r="Q248" s="37">
        <f t="shared" si="12"/>
        <v>1786.6999999999996</v>
      </c>
      <c r="R248" s="15">
        <v>167.8</v>
      </c>
      <c r="S248" s="15">
        <v>152.6</v>
      </c>
      <c r="T248" s="15">
        <v>147.30000000000001</v>
      </c>
      <c r="U248" s="15">
        <v>151.9</v>
      </c>
      <c r="V248" s="41">
        <f t="shared" si="13"/>
        <v>299.89999999999998</v>
      </c>
      <c r="W248" s="15">
        <v>150.69999999999999</v>
      </c>
      <c r="X248" s="15">
        <v>149.9</v>
      </c>
      <c r="Y248" s="15">
        <v>151.19999999999999</v>
      </c>
      <c r="Z248" s="15">
        <v>154.80000000000001</v>
      </c>
      <c r="AA248" s="15">
        <v>135</v>
      </c>
      <c r="AB248" s="15">
        <v>149.5</v>
      </c>
      <c r="AC248" s="15">
        <v>161.1</v>
      </c>
      <c r="AD248" s="15">
        <v>140.6</v>
      </c>
      <c r="AE248" s="15">
        <v>147.1</v>
      </c>
      <c r="AF248" s="44">
        <f t="shared" si="14"/>
        <v>892.2</v>
      </c>
      <c r="AG248" s="31">
        <v>152.30000000000001</v>
      </c>
      <c r="AH248" t="str">
        <f t="shared" si="15"/>
        <v>December-2019</v>
      </c>
    </row>
    <row r="249" spans="1:34" hidden="1">
      <c r="A249" s="1" t="s">
        <v>85</v>
      </c>
      <c r="B249" s="16" t="s">
        <v>776</v>
      </c>
      <c r="C249" s="16" t="s">
        <v>273</v>
      </c>
      <c r="D249" s="16">
        <v>144.9</v>
      </c>
      <c r="E249" s="16">
        <v>164.5</v>
      </c>
      <c r="F249" s="16">
        <v>153.69999999999999</v>
      </c>
      <c r="G249" s="16">
        <v>147.5</v>
      </c>
      <c r="H249" s="16">
        <v>122.7</v>
      </c>
      <c r="I249" s="16">
        <v>147.19999999999999</v>
      </c>
      <c r="J249" s="16">
        <v>231.5</v>
      </c>
      <c r="K249" s="16">
        <v>137.19999999999999</v>
      </c>
      <c r="L249" s="16">
        <v>114.7</v>
      </c>
      <c r="M249" s="16">
        <v>148</v>
      </c>
      <c r="N249" s="16">
        <v>130.80000000000001</v>
      </c>
      <c r="O249" s="16">
        <v>157.69999999999999</v>
      </c>
      <c r="P249" s="16">
        <v>156.30000000000001</v>
      </c>
      <c r="Q249" s="37">
        <f t="shared" si="12"/>
        <v>1800.4</v>
      </c>
      <c r="R249" s="16">
        <v>170.4</v>
      </c>
      <c r="S249" s="16">
        <v>146.80000000000001</v>
      </c>
      <c r="T249" s="16">
        <v>132.80000000000001</v>
      </c>
      <c r="U249" s="16">
        <v>144.6</v>
      </c>
      <c r="V249" s="41">
        <f t="shared" si="13"/>
        <v>279.60000000000002</v>
      </c>
      <c r="W249" s="16">
        <v>152.80000000000001</v>
      </c>
      <c r="X249" s="16">
        <v>133.6</v>
      </c>
      <c r="Y249" s="16">
        <v>139.80000000000001</v>
      </c>
      <c r="Z249" s="16">
        <v>143.19999999999999</v>
      </c>
      <c r="AA249" s="16">
        <v>125.2</v>
      </c>
      <c r="AB249" s="16">
        <v>136.80000000000001</v>
      </c>
      <c r="AC249" s="16">
        <v>151.9</v>
      </c>
      <c r="AD249" s="16">
        <v>140.19999999999999</v>
      </c>
      <c r="AE249" s="16">
        <v>137.69999999999999</v>
      </c>
      <c r="AF249" s="44">
        <f t="shared" si="14"/>
        <v>837.09999999999991</v>
      </c>
      <c r="AG249" s="32">
        <v>148.30000000000001</v>
      </c>
      <c r="AH249" t="str">
        <f t="shared" si="15"/>
        <v>December-2019</v>
      </c>
    </row>
    <row r="250" spans="1:34" hidden="1">
      <c r="A250" s="2" t="s">
        <v>104</v>
      </c>
      <c r="B250" s="15" t="s">
        <v>776</v>
      </c>
      <c r="C250" s="15" t="s">
        <v>273</v>
      </c>
      <c r="D250" s="15">
        <v>143.5</v>
      </c>
      <c r="E250" s="15">
        <v>165</v>
      </c>
      <c r="F250" s="15">
        <v>151.1</v>
      </c>
      <c r="G250" s="15">
        <v>148.30000000000001</v>
      </c>
      <c r="H250" s="15">
        <v>125.7</v>
      </c>
      <c r="I250" s="15">
        <v>145.69999999999999</v>
      </c>
      <c r="J250" s="15">
        <v>217</v>
      </c>
      <c r="K250" s="15">
        <v>138.30000000000001</v>
      </c>
      <c r="L250" s="15">
        <v>114</v>
      </c>
      <c r="M250" s="15">
        <v>148.69999999999999</v>
      </c>
      <c r="N250" s="15">
        <v>135.80000000000001</v>
      </c>
      <c r="O250" s="15">
        <v>158</v>
      </c>
      <c r="P250" s="15">
        <v>155</v>
      </c>
      <c r="Q250" s="37">
        <f t="shared" si="12"/>
        <v>1791.1000000000001</v>
      </c>
      <c r="R250" s="15">
        <v>168.5</v>
      </c>
      <c r="S250" s="15">
        <v>150.30000000000001</v>
      </c>
      <c r="T250" s="15">
        <v>141.30000000000001</v>
      </c>
      <c r="U250" s="15">
        <v>149</v>
      </c>
      <c r="V250" s="41">
        <f t="shared" si="13"/>
        <v>291.60000000000002</v>
      </c>
      <c r="W250" s="15">
        <v>152.80000000000001</v>
      </c>
      <c r="X250" s="15">
        <v>143.69999999999999</v>
      </c>
      <c r="Y250" s="15">
        <v>145.80000000000001</v>
      </c>
      <c r="Z250" s="15">
        <v>150.4</v>
      </c>
      <c r="AA250" s="15">
        <v>129.80000000000001</v>
      </c>
      <c r="AB250" s="15">
        <v>142.30000000000001</v>
      </c>
      <c r="AC250" s="15">
        <v>155.69999999999999</v>
      </c>
      <c r="AD250" s="15">
        <v>140.4</v>
      </c>
      <c r="AE250" s="15">
        <v>142.5</v>
      </c>
      <c r="AF250" s="44">
        <f t="shared" si="14"/>
        <v>864.4</v>
      </c>
      <c r="AG250" s="31">
        <v>150.4</v>
      </c>
      <c r="AH250" t="str">
        <f t="shared" si="15"/>
        <v>December-2019</v>
      </c>
    </row>
    <row r="251" spans="1:34" hidden="1">
      <c r="A251" s="1" t="s">
        <v>60</v>
      </c>
      <c r="B251" s="16" t="s">
        <v>834</v>
      </c>
      <c r="C251" s="16" t="s">
        <v>62</v>
      </c>
      <c r="D251" s="16">
        <v>143.69999999999999</v>
      </c>
      <c r="E251" s="16">
        <v>167.3</v>
      </c>
      <c r="F251" s="16">
        <v>153.5</v>
      </c>
      <c r="G251" s="16">
        <v>150.5</v>
      </c>
      <c r="H251" s="16">
        <v>132</v>
      </c>
      <c r="I251" s="16">
        <v>142.19999999999999</v>
      </c>
      <c r="J251" s="16">
        <v>191.5</v>
      </c>
      <c r="K251" s="16">
        <v>141.1</v>
      </c>
      <c r="L251" s="16">
        <v>113.8</v>
      </c>
      <c r="M251" s="16">
        <v>151.6</v>
      </c>
      <c r="N251" s="16">
        <v>139.69999999999999</v>
      </c>
      <c r="O251" s="16">
        <v>158.69999999999999</v>
      </c>
      <c r="P251" s="16">
        <v>153</v>
      </c>
      <c r="Q251" s="37">
        <f t="shared" si="12"/>
        <v>1785.6</v>
      </c>
      <c r="R251" s="16">
        <v>168.6</v>
      </c>
      <c r="S251" s="16">
        <v>152.80000000000001</v>
      </c>
      <c r="T251" s="16">
        <v>147.4</v>
      </c>
      <c r="U251" s="16">
        <v>152.1</v>
      </c>
      <c r="V251" s="41">
        <f t="shared" si="13"/>
        <v>300.20000000000005</v>
      </c>
      <c r="W251" s="15">
        <v>155.69999999999999</v>
      </c>
      <c r="X251" s="16">
        <v>150.4</v>
      </c>
      <c r="Y251" s="16">
        <v>151.69999999999999</v>
      </c>
      <c r="Z251" s="16">
        <v>155.69999999999999</v>
      </c>
      <c r="AA251" s="16">
        <v>136.30000000000001</v>
      </c>
      <c r="AB251" s="16">
        <v>150.1</v>
      </c>
      <c r="AC251" s="16">
        <v>161.69999999999999</v>
      </c>
      <c r="AD251" s="16">
        <v>142.5</v>
      </c>
      <c r="AE251" s="16">
        <v>148.1</v>
      </c>
      <c r="AF251" s="44">
        <f t="shared" si="14"/>
        <v>898</v>
      </c>
      <c r="AG251" s="32">
        <v>151.9</v>
      </c>
      <c r="AH251" t="str">
        <f t="shared" si="15"/>
        <v>January-2020</v>
      </c>
    </row>
    <row r="252" spans="1:34" hidden="1">
      <c r="A252" s="2" t="s">
        <v>85</v>
      </c>
      <c r="B252" s="15" t="s">
        <v>834</v>
      </c>
      <c r="C252" s="15" t="s">
        <v>62</v>
      </c>
      <c r="D252" s="15">
        <v>145.6</v>
      </c>
      <c r="E252" s="15">
        <v>167.6</v>
      </c>
      <c r="F252" s="15">
        <v>157</v>
      </c>
      <c r="G252" s="15">
        <v>149.30000000000001</v>
      </c>
      <c r="H252" s="15">
        <v>126.3</v>
      </c>
      <c r="I252" s="15">
        <v>144.4</v>
      </c>
      <c r="J252" s="15">
        <v>207.8</v>
      </c>
      <c r="K252" s="15">
        <v>139.1</v>
      </c>
      <c r="L252" s="15">
        <v>114.8</v>
      </c>
      <c r="M252" s="15">
        <v>149.5</v>
      </c>
      <c r="N252" s="15">
        <v>131.1</v>
      </c>
      <c r="O252" s="15">
        <v>158.5</v>
      </c>
      <c r="P252" s="15">
        <v>154.4</v>
      </c>
      <c r="Q252" s="37">
        <f t="shared" si="12"/>
        <v>1790.9999999999998</v>
      </c>
      <c r="R252" s="15">
        <v>170.8</v>
      </c>
      <c r="S252" s="15">
        <v>147</v>
      </c>
      <c r="T252" s="15">
        <v>133.19999999999999</v>
      </c>
      <c r="U252" s="15">
        <v>144.9</v>
      </c>
      <c r="V252" s="41">
        <f t="shared" si="13"/>
        <v>280.2</v>
      </c>
      <c r="W252" s="15">
        <v>153.9</v>
      </c>
      <c r="X252" s="15">
        <v>135.1</v>
      </c>
      <c r="Y252" s="15">
        <v>140.1</v>
      </c>
      <c r="Z252" s="15">
        <v>143.80000000000001</v>
      </c>
      <c r="AA252" s="15">
        <v>126.1</v>
      </c>
      <c r="AB252" s="15">
        <v>137.19999999999999</v>
      </c>
      <c r="AC252" s="15">
        <v>152.1</v>
      </c>
      <c r="AD252" s="15">
        <v>142.1</v>
      </c>
      <c r="AE252" s="15">
        <v>138.4</v>
      </c>
      <c r="AF252" s="44">
        <f t="shared" si="14"/>
        <v>841.40000000000009</v>
      </c>
      <c r="AG252" s="31">
        <v>148.19999999999999</v>
      </c>
      <c r="AH252" t="str">
        <f t="shared" si="15"/>
        <v>January-2020</v>
      </c>
    </row>
    <row r="253" spans="1:34" hidden="1">
      <c r="A253" s="1" t="s">
        <v>104</v>
      </c>
      <c r="B253" s="16" t="s">
        <v>834</v>
      </c>
      <c r="C253" s="16" t="s">
        <v>62</v>
      </c>
      <c r="D253" s="16">
        <v>144.30000000000001</v>
      </c>
      <c r="E253" s="16">
        <v>167.4</v>
      </c>
      <c r="F253" s="16">
        <v>154.9</v>
      </c>
      <c r="G253" s="16">
        <v>150.1</v>
      </c>
      <c r="H253" s="16">
        <v>129.9</v>
      </c>
      <c r="I253" s="16">
        <v>143.19999999999999</v>
      </c>
      <c r="J253" s="16">
        <v>197</v>
      </c>
      <c r="K253" s="16">
        <v>140.4</v>
      </c>
      <c r="L253" s="16">
        <v>114.1</v>
      </c>
      <c r="M253" s="16">
        <v>150.9</v>
      </c>
      <c r="N253" s="16">
        <v>136.1</v>
      </c>
      <c r="O253" s="16">
        <v>158.6</v>
      </c>
      <c r="P253" s="16">
        <v>153.5</v>
      </c>
      <c r="Q253" s="37">
        <f t="shared" si="12"/>
        <v>1786.8999999999999</v>
      </c>
      <c r="R253" s="16">
        <v>169.2</v>
      </c>
      <c r="S253" s="16">
        <v>150.5</v>
      </c>
      <c r="T253" s="16">
        <v>141.5</v>
      </c>
      <c r="U253" s="16">
        <v>149.19999999999999</v>
      </c>
      <c r="V253" s="41">
        <f t="shared" si="13"/>
        <v>292</v>
      </c>
      <c r="W253" s="16">
        <v>153.9</v>
      </c>
      <c r="X253" s="16">
        <v>144.6</v>
      </c>
      <c r="Y253" s="16">
        <v>146.19999999999999</v>
      </c>
      <c r="Z253" s="16">
        <v>151.19999999999999</v>
      </c>
      <c r="AA253" s="16">
        <v>130.9</v>
      </c>
      <c r="AB253" s="16">
        <v>142.80000000000001</v>
      </c>
      <c r="AC253" s="16">
        <v>156.1</v>
      </c>
      <c r="AD253" s="16">
        <v>142.30000000000001</v>
      </c>
      <c r="AE253" s="16">
        <v>143.4</v>
      </c>
      <c r="AF253" s="44">
        <f t="shared" si="14"/>
        <v>869.5</v>
      </c>
      <c r="AG253" s="32">
        <v>150.19999999999999</v>
      </c>
      <c r="AH253" t="str">
        <f t="shared" si="15"/>
        <v>January-2020</v>
      </c>
    </row>
    <row r="254" spans="1:34" hidden="1">
      <c r="A254" s="2" t="s">
        <v>60</v>
      </c>
      <c r="B254" s="15" t="s">
        <v>834</v>
      </c>
      <c r="C254" s="15" t="s">
        <v>116</v>
      </c>
      <c r="D254" s="15">
        <v>144.19999999999999</v>
      </c>
      <c r="E254" s="15">
        <v>167.5</v>
      </c>
      <c r="F254" s="15">
        <v>150.9</v>
      </c>
      <c r="G254" s="15">
        <v>150.9</v>
      </c>
      <c r="H254" s="15">
        <v>133.69999999999999</v>
      </c>
      <c r="I254" s="15">
        <v>140.69999999999999</v>
      </c>
      <c r="J254" s="15">
        <v>165.1</v>
      </c>
      <c r="K254" s="15">
        <v>141.80000000000001</v>
      </c>
      <c r="L254" s="15">
        <v>113.1</v>
      </c>
      <c r="M254" s="15">
        <v>152.80000000000001</v>
      </c>
      <c r="N254" s="15">
        <v>140.1</v>
      </c>
      <c r="O254" s="15">
        <v>159.19999999999999</v>
      </c>
      <c r="P254" s="15">
        <v>149.80000000000001</v>
      </c>
      <c r="Q254" s="37">
        <f t="shared" si="12"/>
        <v>1759.9999999999998</v>
      </c>
      <c r="R254" s="15">
        <v>169.4</v>
      </c>
      <c r="S254" s="15">
        <v>153</v>
      </c>
      <c r="T254" s="15">
        <v>147.5</v>
      </c>
      <c r="U254" s="15">
        <v>152.30000000000001</v>
      </c>
      <c r="V254" s="41">
        <f t="shared" si="13"/>
        <v>300.5</v>
      </c>
      <c r="W254" s="15">
        <v>155.69999999999999</v>
      </c>
      <c r="X254" s="15">
        <v>152.30000000000001</v>
      </c>
      <c r="Y254" s="15">
        <v>151.80000000000001</v>
      </c>
      <c r="Z254" s="15">
        <v>156.19999999999999</v>
      </c>
      <c r="AA254" s="15">
        <v>136</v>
      </c>
      <c r="AB254" s="15">
        <v>150.4</v>
      </c>
      <c r="AC254" s="15">
        <v>161.9</v>
      </c>
      <c r="AD254" s="15">
        <v>143.4</v>
      </c>
      <c r="AE254" s="15">
        <v>148.4</v>
      </c>
      <c r="AF254" s="44">
        <f t="shared" si="14"/>
        <v>899.69999999999993</v>
      </c>
      <c r="AG254" s="31">
        <v>150.4</v>
      </c>
      <c r="AH254" t="str">
        <f t="shared" si="15"/>
        <v>February-2020</v>
      </c>
    </row>
    <row r="255" spans="1:34" hidden="1">
      <c r="A255" s="1" t="s">
        <v>85</v>
      </c>
      <c r="B255" s="16" t="s">
        <v>834</v>
      </c>
      <c r="C255" s="16" t="s">
        <v>116</v>
      </c>
      <c r="D255" s="16">
        <v>146.19999999999999</v>
      </c>
      <c r="E255" s="16">
        <v>167.6</v>
      </c>
      <c r="F255" s="16">
        <v>153.1</v>
      </c>
      <c r="G255" s="16">
        <v>150.69999999999999</v>
      </c>
      <c r="H255" s="16">
        <v>127.4</v>
      </c>
      <c r="I255" s="16">
        <v>143.1</v>
      </c>
      <c r="J255" s="16">
        <v>181.7</v>
      </c>
      <c r="K255" s="16">
        <v>139.6</v>
      </c>
      <c r="L255" s="16">
        <v>114.6</v>
      </c>
      <c r="M255" s="16">
        <v>150.4</v>
      </c>
      <c r="N255" s="16">
        <v>131.5</v>
      </c>
      <c r="O255" s="16">
        <v>159</v>
      </c>
      <c r="P255" s="16">
        <v>151.69999999999999</v>
      </c>
      <c r="Q255" s="37">
        <f t="shared" si="12"/>
        <v>1764.8999999999999</v>
      </c>
      <c r="R255" s="16">
        <v>172</v>
      </c>
      <c r="S255" s="16">
        <v>147.30000000000001</v>
      </c>
      <c r="T255" s="16">
        <v>133.5</v>
      </c>
      <c r="U255" s="16">
        <v>145.19999999999999</v>
      </c>
      <c r="V255" s="41">
        <f t="shared" si="13"/>
        <v>280.8</v>
      </c>
      <c r="W255" s="16">
        <v>154.80000000000001</v>
      </c>
      <c r="X255" s="16">
        <v>138.9</v>
      </c>
      <c r="Y255" s="16">
        <v>140.4</v>
      </c>
      <c r="Z255" s="16">
        <v>144.4</v>
      </c>
      <c r="AA255" s="16">
        <v>125.2</v>
      </c>
      <c r="AB255" s="16">
        <v>137.69999999999999</v>
      </c>
      <c r="AC255" s="16">
        <v>152.19999999999999</v>
      </c>
      <c r="AD255" s="16">
        <v>143.5</v>
      </c>
      <c r="AE255" s="16">
        <v>138.4</v>
      </c>
      <c r="AF255" s="44">
        <f t="shared" si="14"/>
        <v>843.40000000000009</v>
      </c>
      <c r="AG255" s="32">
        <v>147.69999999999999</v>
      </c>
      <c r="AH255" t="str">
        <f t="shared" si="15"/>
        <v>February-2020</v>
      </c>
    </row>
    <row r="256" spans="1:34" hidden="1">
      <c r="A256" s="2" t="s">
        <v>104</v>
      </c>
      <c r="B256" s="15" t="s">
        <v>834</v>
      </c>
      <c r="C256" s="15" t="s">
        <v>116</v>
      </c>
      <c r="D256" s="15">
        <v>144.80000000000001</v>
      </c>
      <c r="E256" s="15">
        <v>167.5</v>
      </c>
      <c r="F256" s="15">
        <v>151.80000000000001</v>
      </c>
      <c r="G256" s="15">
        <v>150.80000000000001</v>
      </c>
      <c r="H256" s="15">
        <v>131.4</v>
      </c>
      <c r="I256" s="15">
        <v>141.80000000000001</v>
      </c>
      <c r="J256" s="15">
        <v>170.7</v>
      </c>
      <c r="K256" s="15">
        <v>141.1</v>
      </c>
      <c r="L256" s="15">
        <v>113.6</v>
      </c>
      <c r="M256" s="15">
        <v>152</v>
      </c>
      <c r="N256" s="15">
        <v>136.5</v>
      </c>
      <c r="O256" s="15">
        <v>159.1</v>
      </c>
      <c r="P256" s="15">
        <v>150.5</v>
      </c>
      <c r="Q256" s="37">
        <f t="shared" si="12"/>
        <v>1761.1</v>
      </c>
      <c r="R256" s="15">
        <v>170.1</v>
      </c>
      <c r="S256" s="15">
        <v>150.80000000000001</v>
      </c>
      <c r="T256" s="15">
        <v>141.69999999999999</v>
      </c>
      <c r="U256" s="15">
        <v>149.5</v>
      </c>
      <c r="V256" s="41">
        <f t="shared" si="13"/>
        <v>292.5</v>
      </c>
      <c r="W256" s="15">
        <v>154.80000000000001</v>
      </c>
      <c r="X256" s="15">
        <v>147.19999999999999</v>
      </c>
      <c r="Y256" s="15">
        <v>146.4</v>
      </c>
      <c r="Z256" s="15">
        <v>151.69999999999999</v>
      </c>
      <c r="AA256" s="15">
        <v>130.30000000000001</v>
      </c>
      <c r="AB256" s="15">
        <v>143.19999999999999</v>
      </c>
      <c r="AC256" s="15">
        <v>156.19999999999999</v>
      </c>
      <c r="AD256" s="15">
        <v>143.4</v>
      </c>
      <c r="AE256" s="15">
        <v>143.6</v>
      </c>
      <c r="AF256" s="44">
        <f t="shared" si="14"/>
        <v>871.19999999999993</v>
      </c>
      <c r="AG256" s="31">
        <v>149.1</v>
      </c>
      <c r="AH256" t="str">
        <f t="shared" si="15"/>
        <v>February-2020</v>
      </c>
    </row>
    <row r="257" spans="1:34" hidden="1">
      <c r="A257" s="1" t="s">
        <v>60</v>
      </c>
      <c r="B257" s="16" t="s">
        <v>834</v>
      </c>
      <c r="C257" s="16" t="s">
        <v>138</v>
      </c>
      <c r="D257" s="16">
        <v>144.4</v>
      </c>
      <c r="E257" s="16">
        <v>166.8</v>
      </c>
      <c r="F257" s="16">
        <v>147.6</v>
      </c>
      <c r="G257" s="16">
        <v>151.69999999999999</v>
      </c>
      <c r="H257" s="16">
        <v>133.30000000000001</v>
      </c>
      <c r="I257" s="16">
        <v>141.80000000000001</v>
      </c>
      <c r="J257" s="16">
        <v>152.30000000000001</v>
      </c>
      <c r="K257" s="16">
        <v>141.80000000000001</v>
      </c>
      <c r="L257" s="16">
        <v>112.6</v>
      </c>
      <c r="M257" s="16">
        <v>154</v>
      </c>
      <c r="N257" s="16">
        <v>140.1</v>
      </c>
      <c r="O257" s="16">
        <v>160</v>
      </c>
      <c r="P257" s="16">
        <v>148.19999999999999</v>
      </c>
      <c r="Q257" s="37">
        <f t="shared" si="12"/>
        <v>1746.3999999999996</v>
      </c>
      <c r="R257" s="16">
        <v>170.5</v>
      </c>
      <c r="S257" s="16">
        <v>153.4</v>
      </c>
      <c r="T257" s="16">
        <v>147.6</v>
      </c>
      <c r="U257" s="16">
        <v>152.5</v>
      </c>
      <c r="V257" s="41">
        <f t="shared" si="13"/>
        <v>301</v>
      </c>
      <c r="W257" s="15">
        <v>155.69999999999999</v>
      </c>
      <c r="X257" s="16">
        <v>153.4</v>
      </c>
      <c r="Y257" s="16">
        <v>151.5</v>
      </c>
      <c r="Z257" s="16">
        <v>156.69999999999999</v>
      </c>
      <c r="AA257" s="16">
        <v>135.80000000000001</v>
      </c>
      <c r="AB257" s="16">
        <v>151.19999999999999</v>
      </c>
      <c r="AC257" s="16">
        <v>161.19999999999999</v>
      </c>
      <c r="AD257" s="16">
        <v>145.1</v>
      </c>
      <c r="AE257" s="16">
        <v>148.6</v>
      </c>
      <c r="AF257" s="44">
        <f t="shared" si="14"/>
        <v>901.50000000000011</v>
      </c>
      <c r="AG257" s="32">
        <v>149.80000000000001</v>
      </c>
      <c r="AH257" t="str">
        <f t="shared" si="15"/>
        <v>March-2020</v>
      </c>
    </row>
    <row r="258" spans="1:34" hidden="1">
      <c r="A258" s="2" t="s">
        <v>85</v>
      </c>
      <c r="B258" s="15" t="s">
        <v>834</v>
      </c>
      <c r="C258" s="15" t="s">
        <v>138</v>
      </c>
      <c r="D258" s="15">
        <v>146.5</v>
      </c>
      <c r="E258" s="15">
        <v>167.5</v>
      </c>
      <c r="F258" s="15">
        <v>148.9</v>
      </c>
      <c r="G258" s="15">
        <v>151.1</v>
      </c>
      <c r="H258" s="15">
        <v>127.5</v>
      </c>
      <c r="I258" s="15">
        <v>143.30000000000001</v>
      </c>
      <c r="J258" s="15">
        <v>167</v>
      </c>
      <c r="K258" s="15">
        <v>139.69999999999999</v>
      </c>
      <c r="L258" s="15">
        <v>114.4</v>
      </c>
      <c r="M258" s="15">
        <v>151.5</v>
      </c>
      <c r="N258" s="15">
        <v>131.9</v>
      </c>
      <c r="O258" s="15">
        <v>159.1</v>
      </c>
      <c r="P258" s="15">
        <v>150.1</v>
      </c>
      <c r="Q258" s="37">
        <f t="shared" si="12"/>
        <v>1748.4</v>
      </c>
      <c r="R258" s="15">
        <v>173.3</v>
      </c>
      <c r="S258" s="15">
        <v>147.69999999999999</v>
      </c>
      <c r="T258" s="15">
        <v>133.80000000000001</v>
      </c>
      <c r="U258" s="15">
        <v>145.6</v>
      </c>
      <c r="V258" s="41">
        <f t="shared" si="13"/>
        <v>281.5</v>
      </c>
      <c r="W258" s="15">
        <v>154.5</v>
      </c>
      <c r="X258" s="15">
        <v>141.4</v>
      </c>
      <c r="Y258" s="15">
        <v>140.80000000000001</v>
      </c>
      <c r="Z258" s="15">
        <v>145</v>
      </c>
      <c r="AA258" s="15">
        <v>124.6</v>
      </c>
      <c r="AB258" s="15">
        <v>137.9</v>
      </c>
      <c r="AC258" s="15">
        <v>152.5</v>
      </c>
      <c r="AD258" s="15">
        <v>145.30000000000001</v>
      </c>
      <c r="AE258" s="15">
        <v>138.69999999999999</v>
      </c>
      <c r="AF258" s="44">
        <f t="shared" si="14"/>
        <v>846.09999999999991</v>
      </c>
      <c r="AG258" s="31">
        <v>147.30000000000001</v>
      </c>
      <c r="AH258" t="str">
        <f t="shared" si="15"/>
        <v>March-2020</v>
      </c>
    </row>
    <row r="259" spans="1:34" hidden="1">
      <c r="A259" s="1" t="s">
        <v>104</v>
      </c>
      <c r="B259" s="16" t="s">
        <v>834</v>
      </c>
      <c r="C259" s="16" t="s">
        <v>138</v>
      </c>
      <c r="D259" s="16">
        <v>145.1</v>
      </c>
      <c r="E259" s="16">
        <v>167</v>
      </c>
      <c r="F259" s="16">
        <v>148.1</v>
      </c>
      <c r="G259" s="16">
        <v>151.5</v>
      </c>
      <c r="H259" s="16">
        <v>131.19999999999999</v>
      </c>
      <c r="I259" s="16">
        <v>142.5</v>
      </c>
      <c r="J259" s="16">
        <v>157.30000000000001</v>
      </c>
      <c r="K259" s="16">
        <v>141.1</v>
      </c>
      <c r="L259" s="16">
        <v>113.2</v>
      </c>
      <c r="M259" s="16">
        <v>153.19999999999999</v>
      </c>
      <c r="N259" s="16">
        <v>136.69999999999999</v>
      </c>
      <c r="O259" s="16">
        <v>159.6</v>
      </c>
      <c r="P259" s="16">
        <v>148.9</v>
      </c>
      <c r="Q259" s="37">
        <f t="shared" ref="Q259:Q322" si="16">SUM(D259:O259)</f>
        <v>1746.5</v>
      </c>
      <c r="R259" s="16">
        <v>171.2</v>
      </c>
      <c r="S259" s="16">
        <v>151.19999999999999</v>
      </c>
      <c r="T259" s="16">
        <v>141.9</v>
      </c>
      <c r="U259" s="16">
        <v>149.80000000000001</v>
      </c>
      <c r="V259" s="41">
        <f t="shared" ref="V259:V322" si="17">SUM(S259:T259)</f>
        <v>293.10000000000002</v>
      </c>
      <c r="W259" s="16">
        <v>154.5</v>
      </c>
      <c r="X259" s="16">
        <v>148.9</v>
      </c>
      <c r="Y259" s="16">
        <v>146.4</v>
      </c>
      <c r="Z259" s="16">
        <v>152.30000000000001</v>
      </c>
      <c r="AA259" s="16">
        <v>129.9</v>
      </c>
      <c r="AB259" s="16">
        <v>143.69999999999999</v>
      </c>
      <c r="AC259" s="16">
        <v>156.1</v>
      </c>
      <c r="AD259" s="16">
        <v>145.19999999999999</v>
      </c>
      <c r="AE259" s="16">
        <v>143.80000000000001</v>
      </c>
      <c r="AF259" s="44">
        <f t="shared" ref="AF259:AF322" si="18">SUM(Y259:AD259)</f>
        <v>873.59999999999991</v>
      </c>
      <c r="AG259" s="32">
        <v>148.6</v>
      </c>
      <c r="AH259" t="str">
        <f t="shared" ref="AH259:AH322" si="19">C259&amp;"-"&amp;B259</f>
        <v>March-2020</v>
      </c>
    </row>
    <row r="260" spans="1:34" hidden="1">
      <c r="A260" s="2" t="s">
        <v>60</v>
      </c>
      <c r="B260" s="15" t="s">
        <v>834</v>
      </c>
      <c r="C260" s="15" t="s">
        <v>154</v>
      </c>
      <c r="D260" s="15">
        <v>147.19999999999999</v>
      </c>
      <c r="E260" s="16">
        <v>155</v>
      </c>
      <c r="F260" s="15">
        <v>146.9</v>
      </c>
      <c r="G260" s="15">
        <v>155.6</v>
      </c>
      <c r="H260" s="15">
        <v>137.1</v>
      </c>
      <c r="I260" s="15">
        <v>147.30000000000001</v>
      </c>
      <c r="J260" s="15">
        <v>162.69999999999999</v>
      </c>
      <c r="K260" s="15">
        <v>150.19999999999999</v>
      </c>
      <c r="L260" s="15">
        <v>119.8</v>
      </c>
      <c r="M260" s="15">
        <v>158.69999999999999</v>
      </c>
      <c r="N260" s="15">
        <v>139.19999999999999</v>
      </c>
      <c r="O260" s="36">
        <v>148.9270491803278</v>
      </c>
      <c r="P260" s="15">
        <v>150.1</v>
      </c>
      <c r="Q260" s="37">
        <f t="shared" si="16"/>
        <v>1768.627049180328</v>
      </c>
      <c r="R260" s="36">
        <v>153.68934426229515</v>
      </c>
      <c r="S260" s="36">
        <v>145.94590163934427</v>
      </c>
      <c r="T260" s="36">
        <v>141.92131147540988</v>
      </c>
      <c r="U260" s="36">
        <v>145.37786885245899</v>
      </c>
      <c r="V260" s="41">
        <f t="shared" si="17"/>
        <v>287.86721311475412</v>
      </c>
      <c r="W260" s="15">
        <v>155.69999999999999</v>
      </c>
      <c r="X260" s="15">
        <v>148.4</v>
      </c>
      <c r="Y260" s="36">
        <v>151.65</v>
      </c>
      <c r="Z260" s="36">
        <v>157.19999999999999</v>
      </c>
      <c r="AA260" s="36">
        <v>130.19344262295087</v>
      </c>
      <c r="AB260" s="36">
        <v>136.79672131147541</v>
      </c>
      <c r="AC260" s="36">
        <v>142.96721311475412</v>
      </c>
      <c r="AD260" s="36">
        <v>133.61721311475409</v>
      </c>
      <c r="AE260" s="36">
        <v>136.81147540983611</v>
      </c>
      <c r="AF260" s="44">
        <f t="shared" si="18"/>
        <v>852.42459016393457</v>
      </c>
      <c r="AG260" s="36">
        <v>150.52500000000001</v>
      </c>
      <c r="AH260" t="str">
        <f t="shared" si="19"/>
        <v>April-2020</v>
      </c>
    </row>
    <row r="261" spans="1:34" hidden="1">
      <c r="A261" s="1" t="s">
        <v>85</v>
      </c>
      <c r="B261" s="16" t="s">
        <v>834</v>
      </c>
      <c r="C261" s="16" t="s">
        <v>154</v>
      </c>
      <c r="D261" s="16">
        <v>151.80000000000001</v>
      </c>
      <c r="E261" s="15">
        <v>157.80000000000001</v>
      </c>
      <c r="F261" s="16">
        <v>151.9</v>
      </c>
      <c r="G261" s="16">
        <v>155.5</v>
      </c>
      <c r="H261" s="16">
        <v>131.6</v>
      </c>
      <c r="I261" s="16">
        <v>152.9</v>
      </c>
      <c r="J261" s="16">
        <v>180</v>
      </c>
      <c r="K261" s="16">
        <v>150.80000000000001</v>
      </c>
      <c r="L261" s="16">
        <v>121.2</v>
      </c>
      <c r="M261" s="16">
        <v>154</v>
      </c>
      <c r="N261" s="16">
        <v>133.5</v>
      </c>
      <c r="O261" s="36">
        <v>149.24836065573771</v>
      </c>
      <c r="P261" s="16">
        <v>153.5</v>
      </c>
      <c r="Q261" s="37">
        <f t="shared" si="16"/>
        <v>1790.2483606557378</v>
      </c>
      <c r="R261" s="36">
        <v>157.69590163934421</v>
      </c>
      <c r="S261" s="36">
        <v>138.87131147540984</v>
      </c>
      <c r="T261" s="36">
        <v>129.31721311475414</v>
      </c>
      <c r="U261" s="36">
        <v>137.41557377049182</v>
      </c>
      <c r="V261" s="41">
        <f t="shared" si="17"/>
        <v>268.18852459016398</v>
      </c>
      <c r="W261" s="16">
        <v>155.6</v>
      </c>
      <c r="X261" s="16">
        <v>137.1</v>
      </c>
      <c r="Y261" s="36">
        <v>140.60000000000002</v>
      </c>
      <c r="Z261" s="36">
        <v>145.77500000000001</v>
      </c>
      <c r="AA261" s="36">
        <v>124.26065573770495</v>
      </c>
      <c r="AB261" s="36">
        <v>131.21557377049183</v>
      </c>
      <c r="AC261" s="36">
        <v>139.48196721311479</v>
      </c>
      <c r="AD261" s="36">
        <v>133.05491803278687</v>
      </c>
      <c r="AE261" s="36">
        <v>131.60327868852454</v>
      </c>
      <c r="AF261" s="44">
        <f t="shared" si="18"/>
        <v>814.38811475409841</v>
      </c>
      <c r="AG261" s="36">
        <v>148.6</v>
      </c>
      <c r="AH261" t="str">
        <f t="shared" si="19"/>
        <v>April-2020</v>
      </c>
    </row>
    <row r="262" spans="1:34" hidden="1">
      <c r="A262" s="2" t="s">
        <v>104</v>
      </c>
      <c r="B262" s="15" t="s">
        <v>834</v>
      </c>
      <c r="C262" s="15" t="s">
        <v>154</v>
      </c>
      <c r="D262" s="15">
        <v>148.69999999999999</v>
      </c>
      <c r="E262" s="16">
        <v>156</v>
      </c>
      <c r="F262" s="15">
        <v>148.80000000000001</v>
      </c>
      <c r="G262" s="15">
        <v>155.6</v>
      </c>
      <c r="H262" s="15">
        <v>135.1</v>
      </c>
      <c r="I262" s="15">
        <v>149.9</v>
      </c>
      <c r="J262" s="15">
        <v>168.6</v>
      </c>
      <c r="K262" s="15">
        <v>150.4</v>
      </c>
      <c r="L262" s="15">
        <v>120.3</v>
      </c>
      <c r="M262" s="15">
        <v>157.1</v>
      </c>
      <c r="N262" s="15">
        <v>136.80000000000001</v>
      </c>
      <c r="O262" s="36">
        <v>149.0860655737705</v>
      </c>
      <c r="P262" s="15">
        <v>151.4</v>
      </c>
      <c r="Q262" s="37">
        <f t="shared" si="16"/>
        <v>1776.3860655737703</v>
      </c>
      <c r="R262" s="36">
        <v>177.35</v>
      </c>
      <c r="S262" s="36">
        <v>143.17377049180331</v>
      </c>
      <c r="T262" s="36">
        <v>136.69344262295084</v>
      </c>
      <c r="U262" s="36">
        <v>142.22950819672127</v>
      </c>
      <c r="V262" s="41">
        <f t="shared" si="17"/>
        <v>279.86721311475412</v>
      </c>
      <c r="W262" s="15">
        <v>155.6</v>
      </c>
      <c r="X262" s="15">
        <v>144.1</v>
      </c>
      <c r="Y262" s="36">
        <v>146.4</v>
      </c>
      <c r="Z262" s="36">
        <v>153.35000000000002</v>
      </c>
      <c r="AA262" s="36">
        <v>127.05737704918033</v>
      </c>
      <c r="AB262" s="36">
        <v>133.66311475409836</v>
      </c>
      <c r="AC262" s="36">
        <v>140.94426229508201</v>
      </c>
      <c r="AD262" s="36">
        <v>133.37786885245902</v>
      </c>
      <c r="AE262" s="36">
        <v>134.29262295081969</v>
      </c>
      <c r="AF262" s="44">
        <f t="shared" si="18"/>
        <v>834.7926229508198</v>
      </c>
      <c r="AG262" s="36">
        <v>150.19999999999999</v>
      </c>
      <c r="AH262" t="str">
        <f t="shared" si="19"/>
        <v>April-2020</v>
      </c>
    </row>
    <row r="263" spans="1:34" hidden="1">
      <c r="A263" s="1" t="s">
        <v>60</v>
      </c>
      <c r="B263" s="16" t="s">
        <v>834</v>
      </c>
      <c r="C263" s="16" t="s">
        <v>167</v>
      </c>
      <c r="D263" s="16">
        <v>136.1</v>
      </c>
      <c r="E263" s="16">
        <v>155</v>
      </c>
      <c r="F263" s="16">
        <v>140</v>
      </c>
      <c r="G263" s="36">
        <v>140.62601626016257</v>
      </c>
      <c r="H263" s="36">
        <v>136.19024390243908</v>
      </c>
      <c r="I263" s="36">
        <v>141.08699186991873</v>
      </c>
      <c r="J263" s="36">
        <v>148.62276422764231</v>
      </c>
      <c r="K263" s="36">
        <v>141.23902439024391</v>
      </c>
      <c r="L263" s="36">
        <v>110.97073170731707</v>
      </c>
      <c r="M263" s="36">
        <v>143.65691056910572</v>
      </c>
      <c r="N263" s="36">
        <v>137.20162601626018</v>
      </c>
      <c r="O263" s="36">
        <v>148.9270491803278</v>
      </c>
      <c r="P263" s="36">
        <v>151.19999999999999</v>
      </c>
      <c r="Q263" s="37">
        <f t="shared" si="16"/>
        <v>1679.6213581234174</v>
      </c>
      <c r="R263" s="36">
        <v>153.68934426229515</v>
      </c>
      <c r="S263" s="36">
        <v>145.94590163934427</v>
      </c>
      <c r="T263" s="36">
        <v>141.92131147540988</v>
      </c>
      <c r="U263" s="36">
        <v>145.37786885245899</v>
      </c>
      <c r="V263" s="41">
        <f t="shared" si="17"/>
        <v>287.86721311475412</v>
      </c>
      <c r="W263" s="15">
        <v>155.69999999999999</v>
      </c>
      <c r="X263" s="36">
        <v>140.52032520325199</v>
      </c>
      <c r="Y263" s="36">
        <v>151.67500000000001</v>
      </c>
      <c r="Z263" s="36">
        <v>157.69999999999999</v>
      </c>
      <c r="AA263" s="36">
        <v>130.19344262295087</v>
      </c>
      <c r="AB263" s="36">
        <v>136.79672131147541</v>
      </c>
      <c r="AC263" s="36">
        <v>142.96721311475412</v>
      </c>
      <c r="AD263" s="36">
        <v>133.61721311475409</v>
      </c>
      <c r="AE263" s="36">
        <v>136.81147540983611</v>
      </c>
      <c r="AF263" s="44">
        <f t="shared" si="18"/>
        <v>852.94959016393454</v>
      </c>
      <c r="AG263" s="36">
        <v>151.25</v>
      </c>
      <c r="AH263" t="str">
        <f t="shared" si="19"/>
        <v>May-2020</v>
      </c>
    </row>
    <row r="264" spans="1:34" hidden="1">
      <c r="A264" s="2" t="s">
        <v>85</v>
      </c>
      <c r="B264" s="15" t="s">
        <v>834</v>
      </c>
      <c r="C264" s="15" t="s">
        <v>167</v>
      </c>
      <c r="D264" s="15">
        <v>137.4</v>
      </c>
      <c r="E264" s="15">
        <v>157.80000000000001</v>
      </c>
      <c r="F264" s="15">
        <v>141.69999999999999</v>
      </c>
      <c r="G264" s="36">
        <v>139.96585365853664</v>
      </c>
      <c r="H264" s="36">
        <v>127.2569105691057</v>
      </c>
      <c r="I264" s="36">
        <v>140.58780487804876</v>
      </c>
      <c r="J264" s="36">
        <v>164.62113821138215</v>
      </c>
      <c r="K264" s="36">
        <v>141.65528455284556</v>
      </c>
      <c r="L264" s="36">
        <v>110.85203252032518</v>
      </c>
      <c r="M264" s="36">
        <v>145.59756097560975</v>
      </c>
      <c r="N264" s="36">
        <v>130.60569105691056</v>
      </c>
      <c r="O264" s="36">
        <v>149.24836065573771</v>
      </c>
      <c r="P264" s="36">
        <v>155.25</v>
      </c>
      <c r="Q264" s="37">
        <f t="shared" si="16"/>
        <v>1687.2906370785017</v>
      </c>
      <c r="R264" s="36">
        <v>157.69590163934421</v>
      </c>
      <c r="S264" s="36">
        <v>138.87131147540984</v>
      </c>
      <c r="T264" s="36">
        <v>129.31721311475414</v>
      </c>
      <c r="U264" s="36">
        <v>137.41557377049182</v>
      </c>
      <c r="V264" s="41">
        <f t="shared" si="17"/>
        <v>268.18852459016398</v>
      </c>
      <c r="W264" s="15">
        <v>155.14999999999998</v>
      </c>
      <c r="X264" s="36">
        <v>137.1</v>
      </c>
      <c r="Y264" s="36">
        <v>140.5</v>
      </c>
      <c r="Z264" s="36">
        <v>146.55000000000001</v>
      </c>
      <c r="AA264" s="36">
        <v>124.26065573770495</v>
      </c>
      <c r="AB264" s="36">
        <v>131.21557377049183</v>
      </c>
      <c r="AC264" s="36">
        <v>139.48196721311479</v>
      </c>
      <c r="AD264" s="36">
        <v>133.05491803278687</v>
      </c>
      <c r="AE264" s="36">
        <v>131.60327868852454</v>
      </c>
      <c r="AF264" s="44">
        <f t="shared" si="18"/>
        <v>815.06311475409848</v>
      </c>
      <c r="AG264" s="36">
        <v>149.69999999999999</v>
      </c>
      <c r="AH264" t="str">
        <f t="shared" si="19"/>
        <v>May-2020</v>
      </c>
    </row>
    <row r="265" spans="1:34" hidden="1">
      <c r="A265" s="1" t="s">
        <v>104</v>
      </c>
      <c r="B265" s="16" t="s">
        <v>834</v>
      </c>
      <c r="C265" s="16" t="s">
        <v>167</v>
      </c>
      <c r="D265" s="16">
        <v>136.5</v>
      </c>
      <c r="E265" s="16">
        <v>156</v>
      </c>
      <c r="F265" s="16">
        <v>140.69999999999999</v>
      </c>
      <c r="G265" s="36">
        <v>140.38373983739834</v>
      </c>
      <c r="H265" s="36">
        <v>132.9317073170732</v>
      </c>
      <c r="I265" s="36">
        <v>140.84796747967485</v>
      </c>
      <c r="J265" s="36">
        <v>154.01219512195132</v>
      </c>
      <c r="K265" s="36">
        <v>141.39837398373979</v>
      </c>
      <c r="L265" s="36">
        <v>110.95203252032525</v>
      </c>
      <c r="M265" s="36">
        <v>144.31219512195125</v>
      </c>
      <c r="N265" s="36">
        <v>134.47154471544715</v>
      </c>
      <c r="O265" s="36">
        <v>149.0860655737705</v>
      </c>
      <c r="P265" s="36">
        <v>152.69999999999999</v>
      </c>
      <c r="Q265" s="37">
        <f t="shared" si="16"/>
        <v>1681.5958216713316</v>
      </c>
      <c r="R265" s="36">
        <v>180.42500000000001</v>
      </c>
      <c r="S265" s="36">
        <v>143.17377049180331</v>
      </c>
      <c r="T265" s="36">
        <v>136.69344262295084</v>
      </c>
      <c r="U265" s="36">
        <v>142.22950819672127</v>
      </c>
      <c r="V265" s="41">
        <f t="shared" si="17"/>
        <v>279.86721311475412</v>
      </c>
      <c r="W265" s="15">
        <v>155.69999999999999</v>
      </c>
      <c r="X265" s="36">
        <v>137.22682926829273</v>
      </c>
      <c r="Y265" s="36">
        <v>146.4</v>
      </c>
      <c r="Z265" s="36">
        <v>153.875</v>
      </c>
      <c r="AA265" s="36">
        <v>127.05737704918033</v>
      </c>
      <c r="AB265" s="36">
        <v>133.66311475409836</v>
      </c>
      <c r="AC265" s="36">
        <v>140.94426229508201</v>
      </c>
      <c r="AD265" s="36">
        <v>133.37786885245902</v>
      </c>
      <c r="AE265" s="36">
        <v>134.29262295081969</v>
      </c>
      <c r="AF265" s="44">
        <f t="shared" si="18"/>
        <v>835.31762295081967</v>
      </c>
      <c r="AG265" s="36">
        <v>151</v>
      </c>
      <c r="AH265" t="str">
        <f t="shared" si="19"/>
        <v>May-2020</v>
      </c>
    </row>
    <row r="266" spans="1:34" hidden="1">
      <c r="A266" s="2" t="s">
        <v>60</v>
      </c>
      <c r="B266" s="15" t="s">
        <v>834</v>
      </c>
      <c r="C266" s="15" t="s">
        <v>177</v>
      </c>
      <c r="D266" s="15">
        <v>148.19999999999999</v>
      </c>
      <c r="E266" s="15">
        <v>190.3</v>
      </c>
      <c r="F266" s="15">
        <v>149.4</v>
      </c>
      <c r="G266" s="15">
        <v>153.30000000000001</v>
      </c>
      <c r="H266" s="15">
        <v>138.19999999999999</v>
      </c>
      <c r="I266" s="15">
        <v>143.19999999999999</v>
      </c>
      <c r="J266" s="15">
        <v>148.9</v>
      </c>
      <c r="K266" s="15">
        <v>150.30000000000001</v>
      </c>
      <c r="L266" s="15">
        <v>113.2</v>
      </c>
      <c r="M266" s="15">
        <v>159.80000000000001</v>
      </c>
      <c r="N266" s="15">
        <v>142.1</v>
      </c>
      <c r="O266" s="15">
        <v>161.80000000000001</v>
      </c>
      <c r="P266" s="15">
        <v>152.30000000000001</v>
      </c>
      <c r="Q266" s="37">
        <f t="shared" si="16"/>
        <v>1798.7</v>
      </c>
      <c r="R266" s="15">
        <v>182.4</v>
      </c>
      <c r="S266" s="15">
        <v>154.69999999999999</v>
      </c>
      <c r="T266" s="15">
        <v>150</v>
      </c>
      <c r="U266" s="15">
        <v>154.1</v>
      </c>
      <c r="V266" s="41">
        <f t="shared" si="17"/>
        <v>304.7</v>
      </c>
      <c r="W266" s="15">
        <v>155.69999999999999</v>
      </c>
      <c r="X266" s="15">
        <v>144.9</v>
      </c>
      <c r="Y266" s="15">
        <v>151.69999999999999</v>
      </c>
      <c r="Z266" s="15">
        <v>158.19999999999999</v>
      </c>
      <c r="AA266" s="15">
        <v>141.4</v>
      </c>
      <c r="AB266" s="15">
        <v>153.19999999999999</v>
      </c>
      <c r="AC266" s="15">
        <v>161.80000000000001</v>
      </c>
      <c r="AD266" s="15">
        <v>151.19999999999999</v>
      </c>
      <c r="AE266" s="15">
        <v>151.69999999999999</v>
      </c>
      <c r="AF266" s="44">
        <f t="shared" si="18"/>
        <v>917.5</v>
      </c>
      <c r="AG266" s="31">
        <v>152.69999999999999</v>
      </c>
      <c r="AH266" t="str">
        <f t="shared" si="19"/>
        <v>June-2020</v>
      </c>
    </row>
    <row r="267" spans="1:34" hidden="1">
      <c r="A267" s="1" t="s">
        <v>85</v>
      </c>
      <c r="B267" s="16" t="s">
        <v>834</v>
      </c>
      <c r="C267" s="16" t="s">
        <v>177</v>
      </c>
      <c r="D267" s="16">
        <v>152.69999999999999</v>
      </c>
      <c r="E267" s="16">
        <v>197</v>
      </c>
      <c r="F267" s="16">
        <v>154.6</v>
      </c>
      <c r="G267" s="16">
        <v>153.4</v>
      </c>
      <c r="H267" s="16">
        <v>132.9</v>
      </c>
      <c r="I267" s="16">
        <v>151.80000000000001</v>
      </c>
      <c r="J267" s="16">
        <v>171.2</v>
      </c>
      <c r="K267" s="16">
        <v>152</v>
      </c>
      <c r="L267" s="16">
        <v>116.3</v>
      </c>
      <c r="M267" s="16">
        <v>158.80000000000001</v>
      </c>
      <c r="N267" s="16">
        <v>135.6</v>
      </c>
      <c r="O267" s="16">
        <v>161.69999999999999</v>
      </c>
      <c r="P267" s="16">
        <v>157</v>
      </c>
      <c r="Q267" s="37">
        <f t="shared" si="16"/>
        <v>1837.9999999999998</v>
      </c>
      <c r="R267" s="16">
        <v>186.7</v>
      </c>
      <c r="S267" s="16">
        <v>149.1</v>
      </c>
      <c r="T267" s="16">
        <v>136.6</v>
      </c>
      <c r="U267" s="16">
        <v>147.19999999999999</v>
      </c>
      <c r="V267" s="41">
        <f t="shared" si="17"/>
        <v>285.7</v>
      </c>
      <c r="W267" s="16">
        <v>154.69999999999999</v>
      </c>
      <c r="X267" s="16">
        <v>137.1</v>
      </c>
      <c r="Y267" s="16">
        <v>140.4</v>
      </c>
      <c r="Z267" s="16">
        <v>148.1</v>
      </c>
      <c r="AA267" s="16">
        <v>129.30000000000001</v>
      </c>
      <c r="AB267" s="16">
        <v>144.5</v>
      </c>
      <c r="AC267" s="16">
        <v>152.5</v>
      </c>
      <c r="AD267" s="16">
        <v>152.19999999999999</v>
      </c>
      <c r="AE267" s="16">
        <v>142</v>
      </c>
      <c r="AF267" s="44">
        <f t="shared" si="18"/>
        <v>867</v>
      </c>
      <c r="AG267" s="32">
        <v>150.80000000000001</v>
      </c>
      <c r="AH267" t="str">
        <f t="shared" si="19"/>
        <v>June-2020</v>
      </c>
    </row>
    <row r="268" spans="1:34" hidden="1">
      <c r="A268" s="2" t="s">
        <v>104</v>
      </c>
      <c r="B268" s="15" t="s">
        <v>834</v>
      </c>
      <c r="C268" s="15" t="s">
        <v>177</v>
      </c>
      <c r="D268" s="15">
        <v>149.6</v>
      </c>
      <c r="E268" s="15">
        <v>192.7</v>
      </c>
      <c r="F268" s="15">
        <v>151.4</v>
      </c>
      <c r="G268" s="15">
        <v>153.30000000000001</v>
      </c>
      <c r="H268" s="15">
        <v>136.30000000000001</v>
      </c>
      <c r="I268" s="15">
        <v>147.19999999999999</v>
      </c>
      <c r="J268" s="15">
        <v>156.5</v>
      </c>
      <c r="K268" s="15">
        <v>150.9</v>
      </c>
      <c r="L268" s="15">
        <v>114.2</v>
      </c>
      <c r="M268" s="15">
        <v>159.5</v>
      </c>
      <c r="N268" s="15">
        <v>139.4</v>
      </c>
      <c r="O268" s="15">
        <v>161.80000000000001</v>
      </c>
      <c r="P268" s="15">
        <v>154</v>
      </c>
      <c r="Q268" s="37">
        <f t="shared" si="16"/>
        <v>1812.8000000000002</v>
      </c>
      <c r="R268" s="15">
        <v>183.5</v>
      </c>
      <c r="S268" s="15">
        <v>152.5</v>
      </c>
      <c r="T268" s="15">
        <v>144.4</v>
      </c>
      <c r="U268" s="15">
        <v>151.4</v>
      </c>
      <c r="V268" s="41">
        <f t="shared" si="17"/>
        <v>296.89999999999998</v>
      </c>
      <c r="W268" s="15">
        <v>154.69999999999999</v>
      </c>
      <c r="X268" s="15">
        <v>141.9</v>
      </c>
      <c r="Y268" s="15">
        <v>146.4</v>
      </c>
      <c r="Z268" s="15">
        <v>154.4</v>
      </c>
      <c r="AA268" s="15">
        <v>135</v>
      </c>
      <c r="AB268" s="15">
        <v>148.30000000000001</v>
      </c>
      <c r="AC268" s="15">
        <v>156.4</v>
      </c>
      <c r="AD268" s="15">
        <v>151.6</v>
      </c>
      <c r="AE268" s="15">
        <v>147</v>
      </c>
      <c r="AF268" s="44">
        <f t="shared" si="18"/>
        <v>892.1</v>
      </c>
      <c r="AG268" s="31">
        <v>151.80000000000001</v>
      </c>
      <c r="AH268" t="str">
        <f t="shared" si="19"/>
        <v>June-2020</v>
      </c>
    </row>
    <row r="269" spans="1:34" hidden="1">
      <c r="A269" s="1" t="s">
        <v>60</v>
      </c>
      <c r="B269" s="16" t="s">
        <v>834</v>
      </c>
      <c r="C269" s="16" t="s">
        <v>194</v>
      </c>
      <c r="D269" s="16">
        <v>148.19999999999999</v>
      </c>
      <c r="E269" s="16">
        <v>190.3</v>
      </c>
      <c r="F269" s="16">
        <v>149.4</v>
      </c>
      <c r="G269" s="16">
        <v>153.30000000000001</v>
      </c>
      <c r="H269" s="16">
        <v>138.19999999999999</v>
      </c>
      <c r="I269" s="16">
        <v>143.19999999999999</v>
      </c>
      <c r="J269" s="16">
        <v>148.9</v>
      </c>
      <c r="K269" s="16">
        <v>150.30000000000001</v>
      </c>
      <c r="L269" s="16">
        <v>113.2</v>
      </c>
      <c r="M269" s="16">
        <v>159.80000000000001</v>
      </c>
      <c r="N269" s="16">
        <v>142.1</v>
      </c>
      <c r="O269" s="16">
        <v>161.80000000000001</v>
      </c>
      <c r="P269" s="16">
        <v>152.30000000000001</v>
      </c>
      <c r="Q269" s="37">
        <f t="shared" si="16"/>
        <v>1798.7</v>
      </c>
      <c r="R269" s="16">
        <v>182.4</v>
      </c>
      <c r="S269" s="16">
        <v>154.69999999999999</v>
      </c>
      <c r="T269" s="16">
        <v>150</v>
      </c>
      <c r="U269" s="16">
        <v>154.1</v>
      </c>
      <c r="V269" s="41">
        <f t="shared" si="17"/>
        <v>304.7</v>
      </c>
      <c r="W269" s="15">
        <v>155.69999999999999</v>
      </c>
      <c r="X269" s="16">
        <v>144.9</v>
      </c>
      <c r="Y269" s="16">
        <v>151.69999999999999</v>
      </c>
      <c r="Z269" s="16">
        <v>158.19999999999999</v>
      </c>
      <c r="AA269" s="16">
        <v>141.4</v>
      </c>
      <c r="AB269" s="16">
        <v>153.19999999999999</v>
      </c>
      <c r="AC269" s="16">
        <v>161.80000000000001</v>
      </c>
      <c r="AD269" s="16">
        <v>151.19999999999999</v>
      </c>
      <c r="AE269" s="16">
        <v>151.69999999999999</v>
      </c>
      <c r="AF269" s="44">
        <f t="shared" si="18"/>
        <v>917.5</v>
      </c>
      <c r="AG269" s="32">
        <v>152.69999999999999</v>
      </c>
      <c r="AH269" t="str">
        <f t="shared" si="19"/>
        <v>July-2020</v>
      </c>
    </row>
    <row r="270" spans="1:34" hidden="1">
      <c r="A270" s="2" t="s">
        <v>85</v>
      </c>
      <c r="B270" s="15" t="s">
        <v>834</v>
      </c>
      <c r="C270" s="15" t="s">
        <v>194</v>
      </c>
      <c r="D270" s="15">
        <v>152.69999999999999</v>
      </c>
      <c r="E270" s="15">
        <v>197</v>
      </c>
      <c r="F270" s="15">
        <v>154.6</v>
      </c>
      <c r="G270" s="15">
        <v>153.4</v>
      </c>
      <c r="H270" s="15">
        <v>132.9</v>
      </c>
      <c r="I270" s="15">
        <v>151.80000000000001</v>
      </c>
      <c r="J270" s="15">
        <v>171.2</v>
      </c>
      <c r="K270" s="15">
        <v>152</v>
      </c>
      <c r="L270" s="15">
        <v>116.3</v>
      </c>
      <c r="M270" s="15">
        <v>158.80000000000001</v>
      </c>
      <c r="N270" s="15">
        <v>135.6</v>
      </c>
      <c r="O270" s="15">
        <v>161.69999999999999</v>
      </c>
      <c r="P270" s="15">
        <v>157</v>
      </c>
      <c r="Q270" s="37">
        <f t="shared" si="16"/>
        <v>1837.9999999999998</v>
      </c>
      <c r="R270" s="15">
        <v>186.7</v>
      </c>
      <c r="S270" s="15">
        <v>149.1</v>
      </c>
      <c r="T270" s="15">
        <v>136.6</v>
      </c>
      <c r="U270" s="15">
        <v>147.19999999999999</v>
      </c>
      <c r="V270" s="41">
        <f t="shared" si="17"/>
        <v>285.7</v>
      </c>
      <c r="W270" s="15">
        <v>154.69999999999999</v>
      </c>
      <c r="X270" s="15">
        <v>137.1</v>
      </c>
      <c r="Y270" s="15">
        <v>140.4</v>
      </c>
      <c r="Z270" s="15">
        <v>148.1</v>
      </c>
      <c r="AA270" s="15">
        <v>129.30000000000001</v>
      </c>
      <c r="AB270" s="15">
        <v>144.5</v>
      </c>
      <c r="AC270" s="15">
        <v>152.5</v>
      </c>
      <c r="AD270" s="15">
        <v>152.19999999999999</v>
      </c>
      <c r="AE270" s="15">
        <v>142</v>
      </c>
      <c r="AF270" s="44">
        <f t="shared" si="18"/>
        <v>867</v>
      </c>
      <c r="AG270" s="31">
        <v>150.80000000000001</v>
      </c>
      <c r="AH270" t="str">
        <f t="shared" si="19"/>
        <v>July-2020</v>
      </c>
    </row>
    <row r="271" spans="1:34" hidden="1">
      <c r="A271" s="1" t="s">
        <v>104</v>
      </c>
      <c r="B271" s="16" t="s">
        <v>834</v>
      </c>
      <c r="C271" s="16" t="s">
        <v>194</v>
      </c>
      <c r="D271" s="16">
        <v>149.6</v>
      </c>
      <c r="E271" s="16">
        <v>192.7</v>
      </c>
      <c r="F271" s="16">
        <v>151.4</v>
      </c>
      <c r="G271" s="16">
        <v>153.30000000000001</v>
      </c>
      <c r="H271" s="16">
        <v>136.30000000000001</v>
      </c>
      <c r="I271" s="16">
        <v>147.19999999999999</v>
      </c>
      <c r="J271" s="16">
        <v>156.5</v>
      </c>
      <c r="K271" s="16">
        <v>150.9</v>
      </c>
      <c r="L271" s="16">
        <v>114.2</v>
      </c>
      <c r="M271" s="16">
        <v>159.5</v>
      </c>
      <c r="N271" s="16">
        <v>139.4</v>
      </c>
      <c r="O271" s="16">
        <v>161.80000000000001</v>
      </c>
      <c r="P271" s="16">
        <v>154</v>
      </c>
      <c r="Q271" s="37">
        <f t="shared" si="16"/>
        <v>1812.8000000000002</v>
      </c>
      <c r="R271" s="16">
        <v>183.5</v>
      </c>
      <c r="S271" s="16">
        <v>152.5</v>
      </c>
      <c r="T271" s="16">
        <v>144.4</v>
      </c>
      <c r="U271" s="16">
        <v>151.4</v>
      </c>
      <c r="V271" s="41">
        <f t="shared" si="17"/>
        <v>296.89999999999998</v>
      </c>
      <c r="W271" s="16">
        <v>154.69999999999999</v>
      </c>
      <c r="X271" s="16">
        <v>141.9</v>
      </c>
      <c r="Y271" s="16">
        <v>146.4</v>
      </c>
      <c r="Z271" s="16">
        <v>154.4</v>
      </c>
      <c r="AA271" s="16">
        <v>135</v>
      </c>
      <c r="AB271" s="16">
        <v>148.30000000000001</v>
      </c>
      <c r="AC271" s="16">
        <v>156.4</v>
      </c>
      <c r="AD271" s="16">
        <v>151.6</v>
      </c>
      <c r="AE271" s="16">
        <v>147</v>
      </c>
      <c r="AF271" s="44">
        <f t="shared" si="18"/>
        <v>892.1</v>
      </c>
      <c r="AG271" s="32">
        <v>151.80000000000001</v>
      </c>
      <c r="AH271" t="str">
        <f t="shared" si="19"/>
        <v>July-2020</v>
      </c>
    </row>
    <row r="272" spans="1:34" hidden="1">
      <c r="A272" s="2" t="s">
        <v>60</v>
      </c>
      <c r="B272" s="15" t="s">
        <v>834</v>
      </c>
      <c r="C272" s="15" t="s">
        <v>213</v>
      </c>
      <c r="D272" s="15">
        <v>147.6</v>
      </c>
      <c r="E272" s="15">
        <v>187.2</v>
      </c>
      <c r="F272" s="15">
        <v>148.4</v>
      </c>
      <c r="G272" s="15">
        <v>153.30000000000001</v>
      </c>
      <c r="H272" s="15">
        <v>139.80000000000001</v>
      </c>
      <c r="I272" s="15">
        <v>146.9</v>
      </c>
      <c r="J272" s="15">
        <v>171</v>
      </c>
      <c r="K272" s="15">
        <v>149.9</v>
      </c>
      <c r="L272" s="15">
        <v>114.2</v>
      </c>
      <c r="M272" s="15">
        <v>160</v>
      </c>
      <c r="N272" s="15">
        <v>143.5</v>
      </c>
      <c r="O272" s="15">
        <v>161.5</v>
      </c>
      <c r="P272" s="15">
        <v>155.30000000000001</v>
      </c>
      <c r="Q272" s="37">
        <f t="shared" si="16"/>
        <v>1823.3</v>
      </c>
      <c r="R272" s="15">
        <v>180.9</v>
      </c>
      <c r="S272" s="15">
        <v>155.1</v>
      </c>
      <c r="T272" s="15">
        <v>149.30000000000001</v>
      </c>
      <c r="U272" s="15">
        <v>154.30000000000001</v>
      </c>
      <c r="V272" s="41">
        <f t="shared" si="17"/>
        <v>304.39999999999998</v>
      </c>
      <c r="W272" s="15">
        <v>155.69999999999999</v>
      </c>
      <c r="X272" s="15">
        <v>145.80000000000001</v>
      </c>
      <c r="Y272" s="15">
        <v>151.9</v>
      </c>
      <c r="Z272" s="15">
        <v>158.80000000000001</v>
      </c>
      <c r="AA272" s="15">
        <v>143.6</v>
      </c>
      <c r="AB272" s="15">
        <v>152.19999999999999</v>
      </c>
      <c r="AC272" s="15">
        <v>162.69999999999999</v>
      </c>
      <c r="AD272" s="15">
        <v>153.6</v>
      </c>
      <c r="AE272" s="15">
        <v>153</v>
      </c>
      <c r="AF272" s="44">
        <f t="shared" si="18"/>
        <v>922.80000000000007</v>
      </c>
      <c r="AG272" s="31">
        <v>154.69999999999999</v>
      </c>
      <c r="AH272" t="str">
        <f t="shared" si="19"/>
        <v>August-2020</v>
      </c>
    </row>
    <row r="273" spans="1:34" hidden="1">
      <c r="A273" s="1" t="s">
        <v>85</v>
      </c>
      <c r="B273" s="16" t="s">
        <v>834</v>
      </c>
      <c r="C273" s="16" t="s">
        <v>213</v>
      </c>
      <c r="D273" s="16">
        <v>151.6</v>
      </c>
      <c r="E273" s="16">
        <v>197.8</v>
      </c>
      <c r="F273" s="16">
        <v>154.5</v>
      </c>
      <c r="G273" s="16">
        <v>153.4</v>
      </c>
      <c r="H273" s="16">
        <v>133.4</v>
      </c>
      <c r="I273" s="16">
        <v>154.5</v>
      </c>
      <c r="J273" s="16">
        <v>191.9</v>
      </c>
      <c r="K273" s="16">
        <v>151.30000000000001</v>
      </c>
      <c r="L273" s="16">
        <v>116.8</v>
      </c>
      <c r="M273" s="16">
        <v>160</v>
      </c>
      <c r="N273" s="16">
        <v>136.5</v>
      </c>
      <c r="O273" s="16">
        <v>163.30000000000001</v>
      </c>
      <c r="P273" s="16">
        <v>159.9</v>
      </c>
      <c r="Q273" s="37">
        <f t="shared" si="16"/>
        <v>1864.9999999999998</v>
      </c>
      <c r="R273" s="16">
        <v>187.2</v>
      </c>
      <c r="S273" s="16">
        <v>150</v>
      </c>
      <c r="T273" s="16">
        <v>135.19999999999999</v>
      </c>
      <c r="U273" s="16">
        <v>147.80000000000001</v>
      </c>
      <c r="V273" s="41">
        <f t="shared" si="17"/>
        <v>285.2</v>
      </c>
      <c r="W273" s="16">
        <v>155.5</v>
      </c>
      <c r="X273" s="16">
        <v>138.30000000000001</v>
      </c>
      <c r="Y273" s="16">
        <v>144.5</v>
      </c>
      <c r="Z273" s="16">
        <v>148.69999999999999</v>
      </c>
      <c r="AA273" s="16">
        <v>133.9</v>
      </c>
      <c r="AB273" s="16">
        <v>141.19999999999999</v>
      </c>
      <c r="AC273" s="16">
        <v>155.5</v>
      </c>
      <c r="AD273" s="16">
        <v>155.19999999999999</v>
      </c>
      <c r="AE273" s="16">
        <v>144.80000000000001</v>
      </c>
      <c r="AF273" s="44">
        <f t="shared" si="18"/>
        <v>879</v>
      </c>
      <c r="AG273" s="32">
        <v>152.9</v>
      </c>
      <c r="AH273" t="str">
        <f t="shared" si="19"/>
        <v>August-2020</v>
      </c>
    </row>
    <row r="274" spans="1:34" hidden="1">
      <c r="A274" s="2" t="s">
        <v>104</v>
      </c>
      <c r="B274" s="15" t="s">
        <v>834</v>
      </c>
      <c r="C274" s="15" t="s">
        <v>213</v>
      </c>
      <c r="D274" s="15">
        <v>148.9</v>
      </c>
      <c r="E274" s="15">
        <v>190.9</v>
      </c>
      <c r="F274" s="15">
        <v>150.80000000000001</v>
      </c>
      <c r="G274" s="15">
        <v>153.30000000000001</v>
      </c>
      <c r="H274" s="15">
        <v>137.4</v>
      </c>
      <c r="I274" s="15">
        <v>150.4</v>
      </c>
      <c r="J274" s="15">
        <v>178.1</v>
      </c>
      <c r="K274" s="15">
        <v>150.4</v>
      </c>
      <c r="L274" s="15">
        <v>115.1</v>
      </c>
      <c r="M274" s="15">
        <v>160</v>
      </c>
      <c r="N274" s="15">
        <v>140.6</v>
      </c>
      <c r="O274" s="15">
        <v>162.30000000000001</v>
      </c>
      <c r="P274" s="15">
        <v>157</v>
      </c>
      <c r="Q274" s="37">
        <f t="shared" si="16"/>
        <v>1838.1999999999998</v>
      </c>
      <c r="R274" s="15">
        <v>182.6</v>
      </c>
      <c r="S274" s="15">
        <v>153.1</v>
      </c>
      <c r="T274" s="15">
        <v>143.4</v>
      </c>
      <c r="U274" s="15">
        <v>151.69999999999999</v>
      </c>
      <c r="V274" s="41">
        <f t="shared" si="17"/>
        <v>296.5</v>
      </c>
      <c r="W274" s="15">
        <v>155.5</v>
      </c>
      <c r="X274" s="15">
        <v>143</v>
      </c>
      <c r="Y274" s="15">
        <v>148.4</v>
      </c>
      <c r="Z274" s="15">
        <v>155</v>
      </c>
      <c r="AA274" s="15">
        <v>138.5</v>
      </c>
      <c r="AB274" s="15">
        <v>146</v>
      </c>
      <c r="AC274" s="15">
        <v>158.5</v>
      </c>
      <c r="AD274" s="15">
        <v>154.30000000000001</v>
      </c>
      <c r="AE274" s="15">
        <v>149</v>
      </c>
      <c r="AF274" s="44">
        <f t="shared" si="18"/>
        <v>900.7</v>
      </c>
      <c r="AG274" s="31">
        <v>153.9</v>
      </c>
      <c r="AH274" t="str">
        <f t="shared" si="19"/>
        <v>August-2020</v>
      </c>
    </row>
    <row r="275" spans="1:34" hidden="1">
      <c r="A275" s="1" t="s">
        <v>60</v>
      </c>
      <c r="B275" s="16" t="s">
        <v>834</v>
      </c>
      <c r="C275" s="16" t="s">
        <v>228</v>
      </c>
      <c r="D275" s="16">
        <v>146.9</v>
      </c>
      <c r="E275" s="16">
        <v>183.9</v>
      </c>
      <c r="F275" s="16">
        <v>149.5</v>
      </c>
      <c r="G275" s="16">
        <v>153.4</v>
      </c>
      <c r="H275" s="16">
        <v>140.4</v>
      </c>
      <c r="I275" s="16">
        <v>147</v>
      </c>
      <c r="J275" s="16">
        <v>178.8</v>
      </c>
      <c r="K275" s="16">
        <v>149.30000000000001</v>
      </c>
      <c r="L275" s="16">
        <v>115.1</v>
      </c>
      <c r="M275" s="16">
        <v>160</v>
      </c>
      <c r="N275" s="16">
        <v>145.4</v>
      </c>
      <c r="O275" s="16">
        <v>161.6</v>
      </c>
      <c r="P275" s="16">
        <v>156.1</v>
      </c>
      <c r="Q275" s="37">
        <f t="shared" si="16"/>
        <v>1831.3</v>
      </c>
      <c r="R275" s="16">
        <v>182.9</v>
      </c>
      <c r="S275" s="16">
        <v>155.4</v>
      </c>
      <c r="T275" s="16">
        <v>149.9</v>
      </c>
      <c r="U275" s="16">
        <v>154.6</v>
      </c>
      <c r="V275" s="41">
        <f t="shared" si="17"/>
        <v>305.3</v>
      </c>
      <c r="W275" s="15">
        <v>155.69999999999999</v>
      </c>
      <c r="X275" s="16">
        <v>146.4</v>
      </c>
      <c r="Y275" s="16">
        <v>151.6</v>
      </c>
      <c r="Z275" s="16">
        <v>159.1</v>
      </c>
      <c r="AA275" s="16">
        <v>144.6</v>
      </c>
      <c r="AB275" s="16">
        <v>152.80000000000001</v>
      </c>
      <c r="AC275" s="16">
        <v>161.1</v>
      </c>
      <c r="AD275" s="16">
        <v>157.4</v>
      </c>
      <c r="AE275" s="16">
        <v>153.69999999999999</v>
      </c>
      <c r="AF275" s="44">
        <f t="shared" si="18"/>
        <v>926.59999999999991</v>
      </c>
      <c r="AG275" s="32">
        <v>155.4</v>
      </c>
      <c r="AH275" t="str">
        <f t="shared" si="19"/>
        <v>September-2020</v>
      </c>
    </row>
    <row r="276" spans="1:34" hidden="1">
      <c r="A276" s="2" t="s">
        <v>85</v>
      </c>
      <c r="B276" s="15" t="s">
        <v>834</v>
      </c>
      <c r="C276" s="15" t="s">
        <v>228</v>
      </c>
      <c r="D276" s="15">
        <v>151.5</v>
      </c>
      <c r="E276" s="15">
        <v>193.1</v>
      </c>
      <c r="F276" s="15">
        <v>157.30000000000001</v>
      </c>
      <c r="G276" s="15">
        <v>153.9</v>
      </c>
      <c r="H276" s="15">
        <v>134.4</v>
      </c>
      <c r="I276" s="15">
        <v>155.4</v>
      </c>
      <c r="J276" s="15">
        <v>202</v>
      </c>
      <c r="K276" s="15">
        <v>150.80000000000001</v>
      </c>
      <c r="L276" s="15">
        <v>118.9</v>
      </c>
      <c r="M276" s="15">
        <v>160.9</v>
      </c>
      <c r="N276" s="15">
        <v>137.69999999999999</v>
      </c>
      <c r="O276" s="15">
        <v>164.4</v>
      </c>
      <c r="P276" s="15">
        <v>161.30000000000001</v>
      </c>
      <c r="Q276" s="37">
        <f t="shared" si="16"/>
        <v>1880.3000000000002</v>
      </c>
      <c r="R276" s="15">
        <v>188.7</v>
      </c>
      <c r="S276" s="15">
        <v>150.19999999999999</v>
      </c>
      <c r="T276" s="15">
        <v>136.30000000000001</v>
      </c>
      <c r="U276" s="15">
        <v>148.1</v>
      </c>
      <c r="V276" s="41">
        <f t="shared" si="17"/>
        <v>286.5</v>
      </c>
      <c r="W276" s="15">
        <v>156.30000000000001</v>
      </c>
      <c r="X276" s="15">
        <v>137.19999999999999</v>
      </c>
      <c r="Y276" s="15">
        <v>145.4</v>
      </c>
      <c r="Z276" s="15">
        <v>150</v>
      </c>
      <c r="AA276" s="15">
        <v>135.1</v>
      </c>
      <c r="AB276" s="15">
        <v>141.80000000000001</v>
      </c>
      <c r="AC276" s="15">
        <v>154.9</v>
      </c>
      <c r="AD276" s="15">
        <v>159.80000000000001</v>
      </c>
      <c r="AE276" s="15">
        <v>146</v>
      </c>
      <c r="AF276" s="44">
        <f t="shared" si="18"/>
        <v>887</v>
      </c>
      <c r="AG276" s="31">
        <v>154</v>
      </c>
      <c r="AH276" t="str">
        <f t="shared" si="19"/>
        <v>September-2020</v>
      </c>
    </row>
    <row r="277" spans="1:34" hidden="1">
      <c r="A277" s="1" t="s">
        <v>104</v>
      </c>
      <c r="B277" s="16" t="s">
        <v>834</v>
      </c>
      <c r="C277" s="16" t="s">
        <v>228</v>
      </c>
      <c r="D277" s="16">
        <v>148.4</v>
      </c>
      <c r="E277" s="16">
        <v>187.1</v>
      </c>
      <c r="F277" s="16">
        <v>152.5</v>
      </c>
      <c r="G277" s="16">
        <v>153.6</v>
      </c>
      <c r="H277" s="16">
        <v>138.19999999999999</v>
      </c>
      <c r="I277" s="16">
        <v>150.9</v>
      </c>
      <c r="J277" s="16">
        <v>186.7</v>
      </c>
      <c r="K277" s="16">
        <v>149.80000000000001</v>
      </c>
      <c r="L277" s="16">
        <v>116.4</v>
      </c>
      <c r="M277" s="16">
        <v>160.30000000000001</v>
      </c>
      <c r="N277" s="16">
        <v>142.19999999999999</v>
      </c>
      <c r="O277" s="16">
        <v>162.9</v>
      </c>
      <c r="P277" s="16">
        <v>158</v>
      </c>
      <c r="Q277" s="37">
        <f t="shared" si="16"/>
        <v>1849</v>
      </c>
      <c r="R277" s="16">
        <v>184.4</v>
      </c>
      <c r="S277" s="16">
        <v>153.4</v>
      </c>
      <c r="T277" s="16">
        <v>144.30000000000001</v>
      </c>
      <c r="U277" s="16">
        <v>152</v>
      </c>
      <c r="V277" s="41">
        <f t="shared" si="17"/>
        <v>297.70000000000005</v>
      </c>
      <c r="W277" s="16">
        <v>156.30000000000001</v>
      </c>
      <c r="X277" s="16">
        <v>142.9</v>
      </c>
      <c r="Y277" s="16">
        <v>148.69999999999999</v>
      </c>
      <c r="Z277" s="16">
        <v>155.6</v>
      </c>
      <c r="AA277" s="16">
        <v>139.6</v>
      </c>
      <c r="AB277" s="16">
        <v>146.6</v>
      </c>
      <c r="AC277" s="16">
        <v>157.5</v>
      </c>
      <c r="AD277" s="16">
        <v>158.4</v>
      </c>
      <c r="AE277" s="16">
        <v>150</v>
      </c>
      <c r="AF277" s="44">
        <f t="shared" si="18"/>
        <v>906.4</v>
      </c>
      <c r="AG277" s="32">
        <v>154.69999999999999</v>
      </c>
      <c r="AH277" t="str">
        <f t="shared" si="19"/>
        <v>September-2020</v>
      </c>
    </row>
    <row r="278" spans="1:34" hidden="1">
      <c r="A278" s="2" t="s">
        <v>60</v>
      </c>
      <c r="B278" s="15" t="s">
        <v>834</v>
      </c>
      <c r="C278" s="15" t="s">
        <v>238</v>
      </c>
      <c r="D278" s="15">
        <v>146</v>
      </c>
      <c r="E278" s="15">
        <v>186.3</v>
      </c>
      <c r="F278" s="15">
        <v>159.19999999999999</v>
      </c>
      <c r="G278" s="15">
        <v>153.6</v>
      </c>
      <c r="H278" s="15">
        <v>142.6</v>
      </c>
      <c r="I278" s="15">
        <v>147.19999999999999</v>
      </c>
      <c r="J278" s="15">
        <v>200.6</v>
      </c>
      <c r="K278" s="15">
        <v>150.30000000000001</v>
      </c>
      <c r="L278" s="15">
        <v>115.3</v>
      </c>
      <c r="M278" s="15">
        <v>160.9</v>
      </c>
      <c r="N278" s="15">
        <v>147.4</v>
      </c>
      <c r="O278" s="15">
        <v>161.9</v>
      </c>
      <c r="P278" s="15">
        <v>159.6</v>
      </c>
      <c r="Q278" s="37">
        <f t="shared" si="16"/>
        <v>1871.3000000000002</v>
      </c>
      <c r="R278" s="15">
        <v>182.7</v>
      </c>
      <c r="S278" s="15">
        <v>155.69999999999999</v>
      </c>
      <c r="T278" s="15">
        <v>150.6</v>
      </c>
      <c r="U278" s="15">
        <v>155</v>
      </c>
      <c r="V278" s="41">
        <f t="shared" si="17"/>
        <v>306.29999999999995</v>
      </c>
      <c r="W278" s="15">
        <v>155.69999999999999</v>
      </c>
      <c r="X278" s="15">
        <v>146.80000000000001</v>
      </c>
      <c r="Y278" s="15">
        <v>152</v>
      </c>
      <c r="Z278" s="15">
        <v>159.5</v>
      </c>
      <c r="AA278" s="15">
        <v>146.4</v>
      </c>
      <c r="AB278" s="15">
        <v>152.4</v>
      </c>
      <c r="AC278" s="15">
        <v>162.5</v>
      </c>
      <c r="AD278" s="15">
        <v>156.19999999999999</v>
      </c>
      <c r="AE278" s="15">
        <v>154.30000000000001</v>
      </c>
      <c r="AF278" s="44">
        <f t="shared" si="18"/>
        <v>929</v>
      </c>
      <c r="AG278" s="31">
        <v>157.5</v>
      </c>
      <c r="AH278" t="str">
        <f t="shared" si="19"/>
        <v>October-2020</v>
      </c>
    </row>
    <row r="279" spans="1:34" hidden="1">
      <c r="A279" s="1" t="s">
        <v>85</v>
      </c>
      <c r="B279" s="16" t="s">
        <v>834</v>
      </c>
      <c r="C279" s="16" t="s">
        <v>238</v>
      </c>
      <c r="D279" s="16">
        <v>150.6</v>
      </c>
      <c r="E279" s="16">
        <v>193.7</v>
      </c>
      <c r="F279" s="16">
        <v>164.8</v>
      </c>
      <c r="G279" s="16">
        <v>153.69999999999999</v>
      </c>
      <c r="H279" s="16">
        <v>135.69999999999999</v>
      </c>
      <c r="I279" s="16">
        <v>155.69999999999999</v>
      </c>
      <c r="J279" s="16">
        <v>226</v>
      </c>
      <c r="K279" s="16">
        <v>152.19999999999999</v>
      </c>
      <c r="L279" s="16">
        <v>118.1</v>
      </c>
      <c r="M279" s="16">
        <v>161.30000000000001</v>
      </c>
      <c r="N279" s="16">
        <v>139.19999999999999</v>
      </c>
      <c r="O279" s="16">
        <v>164.8</v>
      </c>
      <c r="P279" s="16">
        <v>164.4</v>
      </c>
      <c r="Q279" s="37">
        <f t="shared" si="16"/>
        <v>1915.8</v>
      </c>
      <c r="R279" s="16">
        <v>188.7</v>
      </c>
      <c r="S279" s="16">
        <v>150.5</v>
      </c>
      <c r="T279" s="16">
        <v>136.1</v>
      </c>
      <c r="U279" s="16">
        <v>148.30000000000001</v>
      </c>
      <c r="V279" s="41">
        <f t="shared" si="17"/>
        <v>286.60000000000002</v>
      </c>
      <c r="W279" s="16">
        <v>156.5</v>
      </c>
      <c r="X279" s="16">
        <v>137.1</v>
      </c>
      <c r="Y279" s="16">
        <v>145.1</v>
      </c>
      <c r="Z279" s="16">
        <v>151</v>
      </c>
      <c r="AA279" s="16">
        <v>135.4</v>
      </c>
      <c r="AB279" s="16">
        <v>142</v>
      </c>
      <c r="AC279" s="16">
        <v>155.69999999999999</v>
      </c>
      <c r="AD279" s="16">
        <v>158.1</v>
      </c>
      <c r="AE279" s="16">
        <v>146.19999999999999</v>
      </c>
      <c r="AF279" s="44">
        <f t="shared" si="18"/>
        <v>887.30000000000007</v>
      </c>
      <c r="AG279" s="32">
        <v>155.19999999999999</v>
      </c>
      <c r="AH279" t="str">
        <f t="shared" si="19"/>
        <v>October-2020</v>
      </c>
    </row>
    <row r="280" spans="1:34" hidden="1">
      <c r="A280" s="2" t="s">
        <v>104</v>
      </c>
      <c r="B280" s="15" t="s">
        <v>834</v>
      </c>
      <c r="C280" s="15" t="s">
        <v>238</v>
      </c>
      <c r="D280" s="15">
        <v>147.5</v>
      </c>
      <c r="E280" s="15">
        <v>188.9</v>
      </c>
      <c r="F280" s="15">
        <v>161.4</v>
      </c>
      <c r="G280" s="15">
        <v>153.6</v>
      </c>
      <c r="H280" s="15">
        <v>140.1</v>
      </c>
      <c r="I280" s="15">
        <v>151.19999999999999</v>
      </c>
      <c r="J280" s="15">
        <v>209.2</v>
      </c>
      <c r="K280" s="15">
        <v>150.9</v>
      </c>
      <c r="L280" s="15">
        <v>116.2</v>
      </c>
      <c r="M280" s="15">
        <v>161</v>
      </c>
      <c r="N280" s="15">
        <v>144</v>
      </c>
      <c r="O280" s="15">
        <v>163.19999999999999</v>
      </c>
      <c r="P280" s="15">
        <v>161.4</v>
      </c>
      <c r="Q280" s="37">
        <f t="shared" si="16"/>
        <v>1887.2000000000003</v>
      </c>
      <c r="R280" s="15">
        <v>184.3</v>
      </c>
      <c r="S280" s="15">
        <v>153.69999999999999</v>
      </c>
      <c r="T280" s="15">
        <v>144.6</v>
      </c>
      <c r="U280" s="15">
        <v>152.30000000000001</v>
      </c>
      <c r="V280" s="41">
        <f t="shared" si="17"/>
        <v>298.29999999999995</v>
      </c>
      <c r="W280" s="15">
        <v>156.5</v>
      </c>
      <c r="X280" s="15">
        <v>143.1</v>
      </c>
      <c r="Y280" s="15">
        <v>148.69999999999999</v>
      </c>
      <c r="Z280" s="15">
        <v>156.30000000000001</v>
      </c>
      <c r="AA280" s="15">
        <v>140.6</v>
      </c>
      <c r="AB280" s="15">
        <v>146.5</v>
      </c>
      <c r="AC280" s="15">
        <v>158.5</v>
      </c>
      <c r="AD280" s="15">
        <v>157</v>
      </c>
      <c r="AE280" s="15">
        <v>150.4</v>
      </c>
      <c r="AF280" s="44">
        <f t="shared" si="18"/>
        <v>907.6</v>
      </c>
      <c r="AG280" s="31">
        <v>156.4</v>
      </c>
      <c r="AH280" t="str">
        <f t="shared" si="19"/>
        <v>October-2020</v>
      </c>
    </row>
    <row r="281" spans="1:34" hidden="1">
      <c r="A281" s="1" t="s">
        <v>60</v>
      </c>
      <c r="B281" s="16" t="s">
        <v>834</v>
      </c>
      <c r="C281" s="16" t="s">
        <v>264</v>
      </c>
      <c r="D281" s="16">
        <v>145.4</v>
      </c>
      <c r="E281" s="16">
        <v>188.6</v>
      </c>
      <c r="F281" s="16">
        <v>171.6</v>
      </c>
      <c r="G281" s="16">
        <v>153.80000000000001</v>
      </c>
      <c r="H281" s="16">
        <v>145.4</v>
      </c>
      <c r="I281" s="16">
        <v>146.5</v>
      </c>
      <c r="J281" s="16">
        <v>222.2</v>
      </c>
      <c r="K281" s="16">
        <v>155.9</v>
      </c>
      <c r="L281" s="16">
        <v>114.9</v>
      </c>
      <c r="M281" s="16">
        <v>162</v>
      </c>
      <c r="N281" s="16">
        <v>150</v>
      </c>
      <c r="O281" s="16">
        <v>162.69999999999999</v>
      </c>
      <c r="P281" s="16">
        <v>163.4</v>
      </c>
      <c r="Q281" s="37">
        <f t="shared" si="16"/>
        <v>1919.0000000000002</v>
      </c>
      <c r="R281" s="16">
        <v>183.4</v>
      </c>
      <c r="S281" s="16">
        <v>156.30000000000001</v>
      </c>
      <c r="T281" s="16">
        <v>151</v>
      </c>
      <c r="U281" s="16">
        <v>155.5</v>
      </c>
      <c r="V281" s="41">
        <f t="shared" si="17"/>
        <v>307.3</v>
      </c>
      <c r="W281" s="15">
        <v>155.69999999999999</v>
      </c>
      <c r="X281" s="16">
        <v>147.5</v>
      </c>
      <c r="Y281" s="16">
        <v>152.80000000000001</v>
      </c>
      <c r="Z281" s="16">
        <v>160.4</v>
      </c>
      <c r="AA281" s="16">
        <v>146.1</v>
      </c>
      <c r="AB281" s="16">
        <v>153.6</v>
      </c>
      <c r="AC281" s="16">
        <v>161.6</v>
      </c>
      <c r="AD281" s="16">
        <v>156.19999999999999</v>
      </c>
      <c r="AE281" s="16">
        <v>154.5</v>
      </c>
      <c r="AF281" s="44">
        <f t="shared" si="18"/>
        <v>930.7</v>
      </c>
      <c r="AG281" s="32">
        <v>159.80000000000001</v>
      </c>
      <c r="AH281" t="str">
        <f t="shared" si="19"/>
        <v>November-2020</v>
      </c>
    </row>
    <row r="282" spans="1:34" hidden="1">
      <c r="A282" s="2" t="s">
        <v>85</v>
      </c>
      <c r="B282" s="15" t="s">
        <v>834</v>
      </c>
      <c r="C282" s="15" t="s">
        <v>264</v>
      </c>
      <c r="D282" s="15">
        <v>149.69999999999999</v>
      </c>
      <c r="E282" s="15">
        <v>195.5</v>
      </c>
      <c r="F282" s="15">
        <v>176.9</v>
      </c>
      <c r="G282" s="15">
        <v>153.9</v>
      </c>
      <c r="H282" s="15">
        <v>138</v>
      </c>
      <c r="I282" s="15">
        <v>150.5</v>
      </c>
      <c r="J282" s="15">
        <v>245.3</v>
      </c>
      <c r="K282" s="15">
        <v>158.69999999999999</v>
      </c>
      <c r="L282" s="15">
        <v>117.2</v>
      </c>
      <c r="M282" s="15">
        <v>161.4</v>
      </c>
      <c r="N282" s="15">
        <v>141.5</v>
      </c>
      <c r="O282" s="15">
        <v>165.1</v>
      </c>
      <c r="P282" s="15">
        <v>167</v>
      </c>
      <c r="Q282" s="37">
        <f t="shared" si="16"/>
        <v>1953.7</v>
      </c>
      <c r="R282" s="15">
        <v>188.8</v>
      </c>
      <c r="S282" s="15">
        <v>151.1</v>
      </c>
      <c r="T282" s="15">
        <v>136.4</v>
      </c>
      <c r="U282" s="15">
        <v>148.80000000000001</v>
      </c>
      <c r="V282" s="41">
        <f t="shared" si="17"/>
        <v>287.5</v>
      </c>
      <c r="W282" s="15">
        <v>158</v>
      </c>
      <c r="X282" s="15">
        <v>137.30000000000001</v>
      </c>
      <c r="Y282" s="15">
        <v>145.1</v>
      </c>
      <c r="Z282" s="15">
        <v>152</v>
      </c>
      <c r="AA282" s="15">
        <v>135.19999999999999</v>
      </c>
      <c r="AB282" s="15">
        <v>144.4</v>
      </c>
      <c r="AC282" s="15">
        <v>156.4</v>
      </c>
      <c r="AD282" s="15">
        <v>157.9</v>
      </c>
      <c r="AE282" s="15">
        <v>146.6</v>
      </c>
      <c r="AF282" s="44">
        <f t="shared" si="18"/>
        <v>891</v>
      </c>
      <c r="AG282" s="31">
        <v>156.69999999999999</v>
      </c>
      <c r="AH282" t="str">
        <f t="shared" si="19"/>
        <v>November-2020</v>
      </c>
    </row>
    <row r="283" spans="1:34" hidden="1">
      <c r="A283" s="1" t="s">
        <v>104</v>
      </c>
      <c r="B283" s="16" t="s">
        <v>834</v>
      </c>
      <c r="C283" s="16" t="s">
        <v>264</v>
      </c>
      <c r="D283" s="16">
        <v>146.80000000000001</v>
      </c>
      <c r="E283" s="16">
        <v>191</v>
      </c>
      <c r="F283" s="16">
        <v>173.6</v>
      </c>
      <c r="G283" s="16">
        <v>153.80000000000001</v>
      </c>
      <c r="H283" s="16">
        <v>142.69999999999999</v>
      </c>
      <c r="I283" s="16">
        <v>148.4</v>
      </c>
      <c r="J283" s="16">
        <v>230</v>
      </c>
      <c r="K283" s="16">
        <v>156.80000000000001</v>
      </c>
      <c r="L283" s="16">
        <v>115.7</v>
      </c>
      <c r="M283" s="16">
        <v>161.80000000000001</v>
      </c>
      <c r="N283" s="16">
        <v>146.5</v>
      </c>
      <c r="O283" s="16">
        <v>163.80000000000001</v>
      </c>
      <c r="P283" s="16">
        <v>164.7</v>
      </c>
      <c r="Q283" s="37">
        <f t="shared" si="16"/>
        <v>1930.9</v>
      </c>
      <c r="R283" s="16">
        <v>184.8</v>
      </c>
      <c r="S283" s="16">
        <v>154.30000000000001</v>
      </c>
      <c r="T283" s="16">
        <v>144.9</v>
      </c>
      <c r="U283" s="16">
        <v>152.80000000000001</v>
      </c>
      <c r="V283" s="41">
        <f t="shared" si="17"/>
        <v>299.20000000000005</v>
      </c>
      <c r="W283" s="16">
        <v>158</v>
      </c>
      <c r="X283" s="16">
        <v>143.6</v>
      </c>
      <c r="Y283" s="16">
        <v>149.19999999999999</v>
      </c>
      <c r="Z283" s="16">
        <v>157.19999999999999</v>
      </c>
      <c r="AA283" s="16">
        <v>140.4</v>
      </c>
      <c r="AB283" s="16">
        <v>148.4</v>
      </c>
      <c r="AC283" s="16">
        <v>158.6</v>
      </c>
      <c r="AD283" s="16">
        <v>156.9</v>
      </c>
      <c r="AE283" s="16">
        <v>150.69999999999999</v>
      </c>
      <c r="AF283" s="44">
        <f t="shared" si="18"/>
        <v>910.69999999999993</v>
      </c>
      <c r="AG283" s="32">
        <v>158.4</v>
      </c>
      <c r="AH283" t="str">
        <f t="shared" si="19"/>
        <v>November-2020</v>
      </c>
    </row>
    <row r="284" spans="1:34" hidden="1">
      <c r="A284" s="2" t="s">
        <v>60</v>
      </c>
      <c r="B284" s="15" t="s">
        <v>834</v>
      </c>
      <c r="C284" s="15" t="s">
        <v>273</v>
      </c>
      <c r="D284" s="15">
        <v>144.6</v>
      </c>
      <c r="E284" s="15">
        <v>188.5</v>
      </c>
      <c r="F284" s="15">
        <v>173.4</v>
      </c>
      <c r="G284" s="15">
        <v>154</v>
      </c>
      <c r="H284" s="15">
        <v>150</v>
      </c>
      <c r="I284" s="15">
        <v>145.9</v>
      </c>
      <c r="J284" s="15">
        <v>225.2</v>
      </c>
      <c r="K284" s="15">
        <v>159.5</v>
      </c>
      <c r="L284" s="15">
        <v>114.4</v>
      </c>
      <c r="M284" s="15">
        <v>163.5</v>
      </c>
      <c r="N284" s="15">
        <v>153.4</v>
      </c>
      <c r="O284" s="15">
        <v>163.6</v>
      </c>
      <c r="P284" s="15">
        <v>164.5</v>
      </c>
      <c r="Q284" s="37">
        <f t="shared" si="16"/>
        <v>1936</v>
      </c>
      <c r="R284" s="15">
        <v>183.6</v>
      </c>
      <c r="S284" s="15">
        <v>157</v>
      </c>
      <c r="T284" s="15">
        <v>151.6</v>
      </c>
      <c r="U284" s="15">
        <v>156.30000000000001</v>
      </c>
      <c r="V284" s="41">
        <f t="shared" si="17"/>
        <v>308.60000000000002</v>
      </c>
      <c r="W284" s="15">
        <v>155.69999999999999</v>
      </c>
      <c r="X284" s="15">
        <v>148.69999999999999</v>
      </c>
      <c r="Y284" s="15">
        <v>153.4</v>
      </c>
      <c r="Z284" s="15">
        <v>161.6</v>
      </c>
      <c r="AA284" s="15">
        <v>146.4</v>
      </c>
      <c r="AB284" s="15">
        <v>153.9</v>
      </c>
      <c r="AC284" s="15">
        <v>162.9</v>
      </c>
      <c r="AD284" s="15">
        <v>156.6</v>
      </c>
      <c r="AE284" s="15">
        <v>155.19999999999999</v>
      </c>
      <c r="AF284" s="44">
        <f t="shared" si="18"/>
        <v>934.8</v>
      </c>
      <c r="AG284" s="31">
        <v>160.69999999999999</v>
      </c>
      <c r="AH284" t="str">
        <f t="shared" si="19"/>
        <v>December-2020</v>
      </c>
    </row>
    <row r="285" spans="1:34" hidden="1">
      <c r="A285" s="1" t="s">
        <v>85</v>
      </c>
      <c r="B285" s="16" t="s">
        <v>834</v>
      </c>
      <c r="C285" s="16" t="s">
        <v>273</v>
      </c>
      <c r="D285" s="16">
        <v>149</v>
      </c>
      <c r="E285" s="16">
        <v>195.7</v>
      </c>
      <c r="F285" s="16">
        <v>178.3</v>
      </c>
      <c r="G285" s="16">
        <v>154.19999999999999</v>
      </c>
      <c r="H285" s="16">
        <v>140.69999999999999</v>
      </c>
      <c r="I285" s="16">
        <v>149.69999999999999</v>
      </c>
      <c r="J285" s="16">
        <v>240.9</v>
      </c>
      <c r="K285" s="16">
        <v>161.5</v>
      </c>
      <c r="L285" s="16">
        <v>117.1</v>
      </c>
      <c r="M285" s="16">
        <v>161.9</v>
      </c>
      <c r="N285" s="16">
        <v>143.30000000000001</v>
      </c>
      <c r="O285" s="16">
        <v>166.1</v>
      </c>
      <c r="P285" s="16">
        <v>167</v>
      </c>
      <c r="Q285" s="37">
        <f t="shared" si="16"/>
        <v>1958.4</v>
      </c>
      <c r="R285" s="16">
        <v>190.2</v>
      </c>
      <c r="S285" s="16">
        <v>151.9</v>
      </c>
      <c r="T285" s="16">
        <v>136.69999999999999</v>
      </c>
      <c r="U285" s="16">
        <v>149.6</v>
      </c>
      <c r="V285" s="41">
        <f t="shared" si="17"/>
        <v>288.60000000000002</v>
      </c>
      <c r="W285" s="16">
        <v>158.4</v>
      </c>
      <c r="X285" s="16">
        <v>137.9</v>
      </c>
      <c r="Y285" s="16">
        <v>145.5</v>
      </c>
      <c r="Z285" s="16">
        <v>152.9</v>
      </c>
      <c r="AA285" s="16">
        <v>135.5</v>
      </c>
      <c r="AB285" s="16">
        <v>144.30000000000001</v>
      </c>
      <c r="AC285" s="16">
        <v>156.9</v>
      </c>
      <c r="AD285" s="16">
        <v>157.9</v>
      </c>
      <c r="AE285" s="16">
        <v>146.9</v>
      </c>
      <c r="AF285" s="44">
        <f t="shared" si="18"/>
        <v>893</v>
      </c>
      <c r="AG285" s="32">
        <v>156.9</v>
      </c>
      <c r="AH285" t="str">
        <f t="shared" si="19"/>
        <v>December-2020</v>
      </c>
    </row>
    <row r="286" spans="1:34" hidden="1">
      <c r="A286" s="2" t="s">
        <v>104</v>
      </c>
      <c r="B286" s="15" t="s">
        <v>834</v>
      </c>
      <c r="C286" s="15" t="s">
        <v>273</v>
      </c>
      <c r="D286" s="15">
        <v>146</v>
      </c>
      <c r="E286" s="15">
        <v>191</v>
      </c>
      <c r="F286" s="15">
        <v>175.3</v>
      </c>
      <c r="G286" s="15">
        <v>154.1</v>
      </c>
      <c r="H286" s="15">
        <v>146.6</v>
      </c>
      <c r="I286" s="15">
        <v>147.69999999999999</v>
      </c>
      <c r="J286" s="15">
        <v>230.5</v>
      </c>
      <c r="K286" s="15">
        <v>160.19999999999999</v>
      </c>
      <c r="L286" s="15">
        <v>115.3</v>
      </c>
      <c r="M286" s="15">
        <v>163</v>
      </c>
      <c r="N286" s="15">
        <v>149.19999999999999</v>
      </c>
      <c r="O286" s="15">
        <v>164.8</v>
      </c>
      <c r="P286" s="15">
        <v>165.4</v>
      </c>
      <c r="Q286" s="37">
        <f t="shared" si="16"/>
        <v>1943.7</v>
      </c>
      <c r="R286" s="15">
        <v>185.4</v>
      </c>
      <c r="S286" s="15">
        <v>155</v>
      </c>
      <c r="T286" s="15">
        <v>145.4</v>
      </c>
      <c r="U286" s="15">
        <v>153.6</v>
      </c>
      <c r="V286" s="41">
        <f t="shared" si="17"/>
        <v>300.39999999999998</v>
      </c>
      <c r="W286" s="15">
        <v>158.4</v>
      </c>
      <c r="X286" s="15">
        <v>144.6</v>
      </c>
      <c r="Y286" s="15">
        <v>149.69999999999999</v>
      </c>
      <c r="Z286" s="15">
        <v>158.30000000000001</v>
      </c>
      <c r="AA286" s="15">
        <v>140.69999999999999</v>
      </c>
      <c r="AB286" s="15">
        <v>148.5</v>
      </c>
      <c r="AC286" s="15">
        <v>159.4</v>
      </c>
      <c r="AD286" s="15">
        <v>157.1</v>
      </c>
      <c r="AE286" s="15">
        <v>151.19999999999999</v>
      </c>
      <c r="AF286" s="44">
        <f t="shared" si="18"/>
        <v>913.7</v>
      </c>
      <c r="AG286" s="31">
        <v>158.9</v>
      </c>
      <c r="AH286" t="str">
        <f t="shared" si="19"/>
        <v>December-2020</v>
      </c>
    </row>
    <row r="287" spans="1:34" hidden="1">
      <c r="A287" s="1" t="s">
        <v>60</v>
      </c>
      <c r="B287" s="16" t="s">
        <v>912</v>
      </c>
      <c r="C287" s="16" t="s">
        <v>62</v>
      </c>
      <c r="D287" s="16">
        <v>143.4</v>
      </c>
      <c r="E287" s="16">
        <v>187.5</v>
      </c>
      <c r="F287" s="16">
        <v>173.4</v>
      </c>
      <c r="G287" s="16">
        <v>154</v>
      </c>
      <c r="H287" s="16">
        <v>154.80000000000001</v>
      </c>
      <c r="I287" s="16">
        <v>147</v>
      </c>
      <c r="J287" s="16">
        <v>187.8</v>
      </c>
      <c r="K287" s="16">
        <v>159.5</v>
      </c>
      <c r="L287" s="16">
        <v>113.8</v>
      </c>
      <c r="M287" s="16">
        <v>164.5</v>
      </c>
      <c r="N287" s="16">
        <v>156.1</v>
      </c>
      <c r="O287" s="16">
        <v>164.3</v>
      </c>
      <c r="P287" s="16">
        <v>159.6</v>
      </c>
      <c r="Q287" s="37">
        <f t="shared" si="16"/>
        <v>1906.0999999999997</v>
      </c>
      <c r="R287" s="16">
        <v>184.6</v>
      </c>
      <c r="S287" s="16">
        <v>157.5</v>
      </c>
      <c r="T287" s="16">
        <v>152.4</v>
      </c>
      <c r="U287" s="16">
        <v>156.80000000000001</v>
      </c>
      <c r="V287" s="41">
        <f t="shared" si="17"/>
        <v>309.89999999999998</v>
      </c>
      <c r="W287" s="15">
        <v>161.4</v>
      </c>
      <c r="X287" s="16">
        <v>150.9</v>
      </c>
      <c r="Y287" s="16">
        <v>153.9</v>
      </c>
      <c r="Z287" s="16">
        <v>162.5</v>
      </c>
      <c r="AA287" s="16">
        <v>147.5</v>
      </c>
      <c r="AB287" s="16">
        <v>155.1</v>
      </c>
      <c r="AC287" s="16">
        <v>163.5</v>
      </c>
      <c r="AD287" s="16">
        <v>156.19999999999999</v>
      </c>
      <c r="AE287" s="16">
        <v>155.9</v>
      </c>
      <c r="AF287" s="44">
        <f t="shared" si="18"/>
        <v>938.7</v>
      </c>
      <c r="AG287" s="32">
        <v>158.5</v>
      </c>
      <c r="AH287" t="str">
        <f t="shared" si="19"/>
        <v>January-2021</v>
      </c>
    </row>
    <row r="288" spans="1:34" hidden="1">
      <c r="A288" s="2" t="s">
        <v>85</v>
      </c>
      <c r="B288" s="15" t="s">
        <v>912</v>
      </c>
      <c r="C288" s="15" t="s">
        <v>62</v>
      </c>
      <c r="D288" s="15">
        <v>148</v>
      </c>
      <c r="E288" s="15">
        <v>194.8</v>
      </c>
      <c r="F288" s="15">
        <v>178.4</v>
      </c>
      <c r="G288" s="15">
        <v>154.4</v>
      </c>
      <c r="H288" s="15">
        <v>144.1</v>
      </c>
      <c r="I288" s="15">
        <v>152.6</v>
      </c>
      <c r="J288" s="15">
        <v>206.8</v>
      </c>
      <c r="K288" s="15">
        <v>162.1</v>
      </c>
      <c r="L288" s="15">
        <v>116.3</v>
      </c>
      <c r="M288" s="15">
        <v>163</v>
      </c>
      <c r="N288" s="15">
        <v>145.9</v>
      </c>
      <c r="O288" s="15">
        <v>167.2</v>
      </c>
      <c r="P288" s="15">
        <v>163.4</v>
      </c>
      <c r="Q288" s="37">
        <f t="shared" si="16"/>
        <v>1933.6000000000001</v>
      </c>
      <c r="R288" s="15">
        <v>191.8</v>
      </c>
      <c r="S288" s="15">
        <v>152.5</v>
      </c>
      <c r="T288" s="15">
        <v>137.30000000000001</v>
      </c>
      <c r="U288" s="15">
        <v>150.19999999999999</v>
      </c>
      <c r="V288" s="41">
        <f t="shared" si="17"/>
        <v>289.8</v>
      </c>
      <c r="W288" s="15">
        <v>157.69999999999999</v>
      </c>
      <c r="X288" s="15">
        <v>142.9</v>
      </c>
      <c r="Y288" s="15">
        <v>145.69999999999999</v>
      </c>
      <c r="Z288" s="15">
        <v>154.1</v>
      </c>
      <c r="AA288" s="15">
        <v>136.9</v>
      </c>
      <c r="AB288" s="15">
        <v>145.4</v>
      </c>
      <c r="AC288" s="15">
        <v>156.1</v>
      </c>
      <c r="AD288" s="15">
        <v>157.69999999999999</v>
      </c>
      <c r="AE288" s="15">
        <v>147.6</v>
      </c>
      <c r="AF288" s="44">
        <f t="shared" si="18"/>
        <v>895.89999999999986</v>
      </c>
      <c r="AG288" s="31">
        <v>156</v>
      </c>
      <c r="AH288" t="str">
        <f t="shared" si="19"/>
        <v>January-2021</v>
      </c>
    </row>
    <row r="289" spans="1:34" hidden="1">
      <c r="A289" s="1" t="s">
        <v>104</v>
      </c>
      <c r="B289" s="16" t="s">
        <v>912</v>
      </c>
      <c r="C289" s="16" t="s">
        <v>62</v>
      </c>
      <c r="D289" s="16">
        <v>144.9</v>
      </c>
      <c r="E289" s="16">
        <v>190.1</v>
      </c>
      <c r="F289" s="16">
        <v>175.3</v>
      </c>
      <c r="G289" s="16">
        <v>154.1</v>
      </c>
      <c r="H289" s="16">
        <v>150.9</v>
      </c>
      <c r="I289" s="16">
        <v>149.6</v>
      </c>
      <c r="J289" s="16">
        <v>194.2</v>
      </c>
      <c r="K289" s="16">
        <v>160.4</v>
      </c>
      <c r="L289" s="16">
        <v>114.6</v>
      </c>
      <c r="M289" s="16">
        <v>164</v>
      </c>
      <c r="N289" s="16">
        <v>151.80000000000001</v>
      </c>
      <c r="O289" s="16">
        <v>165.6</v>
      </c>
      <c r="P289" s="16">
        <v>161</v>
      </c>
      <c r="Q289" s="37">
        <f t="shared" si="16"/>
        <v>1915.4999999999998</v>
      </c>
      <c r="R289" s="16">
        <v>186.5</v>
      </c>
      <c r="S289" s="16">
        <v>155.5</v>
      </c>
      <c r="T289" s="16">
        <v>146.1</v>
      </c>
      <c r="U289" s="16">
        <v>154.19999999999999</v>
      </c>
      <c r="V289" s="41">
        <f t="shared" si="17"/>
        <v>301.60000000000002</v>
      </c>
      <c r="W289" s="16">
        <v>157.69999999999999</v>
      </c>
      <c r="X289" s="16">
        <v>147.9</v>
      </c>
      <c r="Y289" s="16">
        <v>150</v>
      </c>
      <c r="Z289" s="16">
        <v>159.30000000000001</v>
      </c>
      <c r="AA289" s="16">
        <v>141.9</v>
      </c>
      <c r="AB289" s="16">
        <v>149.6</v>
      </c>
      <c r="AC289" s="16">
        <v>159.19999999999999</v>
      </c>
      <c r="AD289" s="16">
        <v>156.80000000000001</v>
      </c>
      <c r="AE289" s="16">
        <v>151.9</v>
      </c>
      <c r="AF289" s="44">
        <f t="shared" si="18"/>
        <v>916.8</v>
      </c>
      <c r="AG289" s="32">
        <v>157.30000000000001</v>
      </c>
      <c r="AH289" t="str">
        <f t="shared" si="19"/>
        <v>January-2021</v>
      </c>
    </row>
    <row r="290" spans="1:34" hidden="1">
      <c r="A290" s="2" t="s">
        <v>60</v>
      </c>
      <c r="B290" s="15" t="s">
        <v>912</v>
      </c>
      <c r="C290" s="15" t="s">
        <v>116</v>
      </c>
      <c r="D290" s="15">
        <v>142.80000000000001</v>
      </c>
      <c r="E290" s="15">
        <v>184</v>
      </c>
      <c r="F290" s="15">
        <v>168</v>
      </c>
      <c r="G290" s="15">
        <v>154.4</v>
      </c>
      <c r="H290" s="15">
        <v>163</v>
      </c>
      <c r="I290" s="15">
        <v>147.80000000000001</v>
      </c>
      <c r="J290" s="15">
        <v>149.69999999999999</v>
      </c>
      <c r="K290" s="15">
        <v>158.30000000000001</v>
      </c>
      <c r="L290" s="15">
        <v>111.8</v>
      </c>
      <c r="M290" s="15">
        <v>165</v>
      </c>
      <c r="N290" s="15">
        <v>160</v>
      </c>
      <c r="O290" s="15">
        <v>165.8</v>
      </c>
      <c r="P290" s="15">
        <v>154.69999999999999</v>
      </c>
      <c r="Q290" s="37">
        <f t="shared" si="16"/>
        <v>1870.6</v>
      </c>
      <c r="R290" s="15">
        <v>186.5</v>
      </c>
      <c r="S290" s="15">
        <v>159.1</v>
      </c>
      <c r="T290" s="15">
        <v>153.9</v>
      </c>
      <c r="U290" s="15">
        <v>158.4</v>
      </c>
      <c r="V290" s="41">
        <f t="shared" si="17"/>
        <v>313</v>
      </c>
      <c r="W290" s="15">
        <v>161.4</v>
      </c>
      <c r="X290" s="15">
        <v>154.4</v>
      </c>
      <c r="Y290" s="15">
        <v>154.80000000000001</v>
      </c>
      <c r="Z290" s="15">
        <v>164.3</v>
      </c>
      <c r="AA290" s="15">
        <v>150.19999999999999</v>
      </c>
      <c r="AB290" s="15">
        <v>157</v>
      </c>
      <c r="AC290" s="15">
        <v>163.6</v>
      </c>
      <c r="AD290" s="15">
        <v>155.19999999999999</v>
      </c>
      <c r="AE290" s="15">
        <v>157.19999999999999</v>
      </c>
      <c r="AF290" s="44">
        <f t="shared" si="18"/>
        <v>945.09999999999991</v>
      </c>
      <c r="AG290" s="31">
        <v>156.69999999999999</v>
      </c>
      <c r="AH290" t="str">
        <f t="shared" si="19"/>
        <v>February-2021</v>
      </c>
    </row>
    <row r="291" spans="1:34" hidden="1">
      <c r="A291" s="1" t="s">
        <v>85</v>
      </c>
      <c r="B291" s="16" t="s">
        <v>912</v>
      </c>
      <c r="C291" s="16" t="s">
        <v>116</v>
      </c>
      <c r="D291" s="16">
        <v>147.6</v>
      </c>
      <c r="E291" s="16">
        <v>191.2</v>
      </c>
      <c r="F291" s="16">
        <v>169.9</v>
      </c>
      <c r="G291" s="16">
        <v>155.1</v>
      </c>
      <c r="H291" s="16">
        <v>151.4</v>
      </c>
      <c r="I291" s="16">
        <v>154</v>
      </c>
      <c r="J291" s="16">
        <v>180.2</v>
      </c>
      <c r="K291" s="16">
        <v>159.80000000000001</v>
      </c>
      <c r="L291" s="16">
        <v>114.9</v>
      </c>
      <c r="M291" s="16">
        <v>162.5</v>
      </c>
      <c r="N291" s="16">
        <v>149.19999999999999</v>
      </c>
      <c r="O291" s="16">
        <v>169.4</v>
      </c>
      <c r="P291" s="16">
        <v>160.80000000000001</v>
      </c>
      <c r="Q291" s="37">
        <f t="shared" si="16"/>
        <v>1905.2</v>
      </c>
      <c r="R291" s="16">
        <v>193.3</v>
      </c>
      <c r="S291" s="16">
        <v>154.19999999999999</v>
      </c>
      <c r="T291" s="16">
        <v>138.19999999999999</v>
      </c>
      <c r="U291" s="16">
        <v>151.80000000000001</v>
      </c>
      <c r="V291" s="41">
        <f t="shared" si="17"/>
        <v>292.39999999999998</v>
      </c>
      <c r="W291" s="16">
        <v>159.80000000000001</v>
      </c>
      <c r="X291" s="16">
        <v>149.1</v>
      </c>
      <c r="Y291" s="16">
        <v>146.5</v>
      </c>
      <c r="Z291" s="16">
        <v>156.30000000000001</v>
      </c>
      <c r="AA291" s="16">
        <v>140.5</v>
      </c>
      <c r="AB291" s="16">
        <v>147.30000000000001</v>
      </c>
      <c r="AC291" s="16">
        <v>156.6</v>
      </c>
      <c r="AD291" s="16">
        <v>156.69999999999999</v>
      </c>
      <c r="AE291" s="16">
        <v>149.30000000000001</v>
      </c>
      <c r="AF291" s="44">
        <f t="shared" si="18"/>
        <v>903.90000000000009</v>
      </c>
      <c r="AG291" s="32">
        <v>156.5</v>
      </c>
      <c r="AH291" t="str">
        <f t="shared" si="19"/>
        <v>February-2021</v>
      </c>
    </row>
    <row r="292" spans="1:34" hidden="1">
      <c r="A292" s="2" t="s">
        <v>104</v>
      </c>
      <c r="B292" s="15" t="s">
        <v>912</v>
      </c>
      <c r="C292" s="15" t="s">
        <v>116</v>
      </c>
      <c r="D292" s="15">
        <v>144.30000000000001</v>
      </c>
      <c r="E292" s="15">
        <v>186.5</v>
      </c>
      <c r="F292" s="15">
        <v>168.7</v>
      </c>
      <c r="G292" s="15">
        <v>154.69999999999999</v>
      </c>
      <c r="H292" s="15">
        <v>158.69999999999999</v>
      </c>
      <c r="I292" s="15">
        <v>150.69999999999999</v>
      </c>
      <c r="J292" s="15">
        <v>160</v>
      </c>
      <c r="K292" s="15">
        <v>158.80000000000001</v>
      </c>
      <c r="L292" s="15">
        <v>112.8</v>
      </c>
      <c r="M292" s="15">
        <v>164.2</v>
      </c>
      <c r="N292" s="15">
        <v>155.5</v>
      </c>
      <c r="O292" s="15">
        <v>167.5</v>
      </c>
      <c r="P292" s="15">
        <v>156.9</v>
      </c>
      <c r="Q292" s="37">
        <f t="shared" si="16"/>
        <v>1882.4</v>
      </c>
      <c r="R292" s="15">
        <v>188.3</v>
      </c>
      <c r="S292" s="15">
        <v>157.19999999999999</v>
      </c>
      <c r="T292" s="15">
        <v>147.4</v>
      </c>
      <c r="U292" s="15">
        <v>155.80000000000001</v>
      </c>
      <c r="V292" s="41">
        <f t="shared" si="17"/>
        <v>304.60000000000002</v>
      </c>
      <c r="W292" s="15">
        <v>159.80000000000001</v>
      </c>
      <c r="X292" s="15">
        <v>152.4</v>
      </c>
      <c r="Y292" s="15">
        <v>150.9</v>
      </c>
      <c r="Z292" s="15">
        <v>161.30000000000001</v>
      </c>
      <c r="AA292" s="15">
        <v>145.1</v>
      </c>
      <c r="AB292" s="15">
        <v>151.5</v>
      </c>
      <c r="AC292" s="15">
        <v>159.5</v>
      </c>
      <c r="AD292" s="15">
        <v>155.80000000000001</v>
      </c>
      <c r="AE292" s="15">
        <v>153.4</v>
      </c>
      <c r="AF292" s="44">
        <f t="shared" si="18"/>
        <v>924.10000000000014</v>
      </c>
      <c r="AG292" s="31">
        <v>156.6</v>
      </c>
      <c r="AH292" t="str">
        <f t="shared" si="19"/>
        <v>February-2021</v>
      </c>
    </row>
    <row r="293" spans="1:34" hidden="1">
      <c r="A293" s="1" t="s">
        <v>60</v>
      </c>
      <c r="B293" s="16" t="s">
        <v>912</v>
      </c>
      <c r="C293" s="16" t="s">
        <v>138</v>
      </c>
      <c r="D293" s="16">
        <v>142.5</v>
      </c>
      <c r="E293" s="16">
        <v>189.4</v>
      </c>
      <c r="F293" s="16">
        <v>163.19999999999999</v>
      </c>
      <c r="G293" s="16">
        <v>154.5</v>
      </c>
      <c r="H293" s="16">
        <v>168.2</v>
      </c>
      <c r="I293" s="16">
        <v>150.5</v>
      </c>
      <c r="J293" s="16">
        <v>141</v>
      </c>
      <c r="K293" s="16">
        <v>159.19999999999999</v>
      </c>
      <c r="L293" s="16">
        <v>111.7</v>
      </c>
      <c r="M293" s="16">
        <v>164</v>
      </c>
      <c r="N293" s="16">
        <v>160.6</v>
      </c>
      <c r="O293" s="16">
        <v>166.4</v>
      </c>
      <c r="P293" s="16">
        <v>154.5</v>
      </c>
      <c r="Q293" s="37">
        <f t="shared" si="16"/>
        <v>1871.2</v>
      </c>
      <c r="R293" s="16">
        <v>186.1</v>
      </c>
      <c r="S293" s="16">
        <v>159.6</v>
      </c>
      <c r="T293" s="16">
        <v>154.4</v>
      </c>
      <c r="U293" s="16">
        <v>158.9</v>
      </c>
      <c r="V293" s="41">
        <f t="shared" si="17"/>
        <v>314</v>
      </c>
      <c r="W293" s="15">
        <v>161.4</v>
      </c>
      <c r="X293" s="16">
        <v>156</v>
      </c>
      <c r="Y293" s="16">
        <v>154.80000000000001</v>
      </c>
      <c r="Z293" s="16">
        <v>164.6</v>
      </c>
      <c r="AA293" s="16">
        <v>151.30000000000001</v>
      </c>
      <c r="AB293" s="16">
        <v>157.80000000000001</v>
      </c>
      <c r="AC293" s="16">
        <v>163.80000000000001</v>
      </c>
      <c r="AD293" s="16">
        <v>153.1</v>
      </c>
      <c r="AE293" s="16">
        <v>157.30000000000001</v>
      </c>
      <c r="AF293" s="44">
        <f t="shared" si="18"/>
        <v>945.4</v>
      </c>
      <c r="AG293" s="32">
        <v>156.69999999999999</v>
      </c>
      <c r="AH293" t="str">
        <f t="shared" si="19"/>
        <v>March-2021</v>
      </c>
    </row>
    <row r="294" spans="1:34" hidden="1">
      <c r="A294" s="2" t="s">
        <v>85</v>
      </c>
      <c r="B294" s="15" t="s">
        <v>912</v>
      </c>
      <c r="C294" s="15" t="s">
        <v>138</v>
      </c>
      <c r="D294" s="15">
        <v>147.5</v>
      </c>
      <c r="E294" s="15">
        <v>197.5</v>
      </c>
      <c r="F294" s="15">
        <v>164.7</v>
      </c>
      <c r="G294" s="15">
        <v>155.6</v>
      </c>
      <c r="H294" s="15">
        <v>156.4</v>
      </c>
      <c r="I294" s="15">
        <v>157.30000000000001</v>
      </c>
      <c r="J294" s="15">
        <v>166.1</v>
      </c>
      <c r="K294" s="15">
        <v>161.1</v>
      </c>
      <c r="L294" s="15">
        <v>114.3</v>
      </c>
      <c r="M294" s="15">
        <v>162.6</v>
      </c>
      <c r="N294" s="15">
        <v>150.69999999999999</v>
      </c>
      <c r="O294" s="15">
        <v>170.3</v>
      </c>
      <c r="P294" s="15">
        <v>160.4</v>
      </c>
      <c r="Q294" s="37">
        <f t="shared" si="16"/>
        <v>1904.0999999999997</v>
      </c>
      <c r="R294" s="15">
        <v>193.5</v>
      </c>
      <c r="S294" s="15">
        <v>155.1</v>
      </c>
      <c r="T294" s="15">
        <v>138.69999999999999</v>
      </c>
      <c r="U294" s="15">
        <v>152.6</v>
      </c>
      <c r="V294" s="41">
        <f t="shared" si="17"/>
        <v>293.79999999999995</v>
      </c>
      <c r="W294" s="15">
        <v>159.9</v>
      </c>
      <c r="X294" s="15">
        <v>154.80000000000001</v>
      </c>
      <c r="Y294" s="15">
        <v>147.19999999999999</v>
      </c>
      <c r="Z294" s="15">
        <v>156.9</v>
      </c>
      <c r="AA294" s="15">
        <v>141.69999999999999</v>
      </c>
      <c r="AB294" s="15">
        <v>148.6</v>
      </c>
      <c r="AC294" s="15">
        <v>157.6</v>
      </c>
      <c r="AD294" s="15">
        <v>154.9</v>
      </c>
      <c r="AE294" s="15">
        <v>150</v>
      </c>
      <c r="AF294" s="44">
        <f t="shared" si="18"/>
        <v>906.9</v>
      </c>
      <c r="AG294" s="31">
        <v>156.9</v>
      </c>
      <c r="AH294" t="str">
        <f t="shared" si="19"/>
        <v>March-2021</v>
      </c>
    </row>
    <row r="295" spans="1:34" hidden="1">
      <c r="A295" s="1" t="s">
        <v>104</v>
      </c>
      <c r="B295" s="16" t="s">
        <v>912</v>
      </c>
      <c r="C295" s="16" t="s">
        <v>138</v>
      </c>
      <c r="D295" s="16">
        <v>144.1</v>
      </c>
      <c r="E295" s="16">
        <v>192.2</v>
      </c>
      <c r="F295" s="16">
        <v>163.80000000000001</v>
      </c>
      <c r="G295" s="16">
        <v>154.9</v>
      </c>
      <c r="H295" s="16">
        <v>163.9</v>
      </c>
      <c r="I295" s="16">
        <v>153.69999999999999</v>
      </c>
      <c r="J295" s="16">
        <v>149.5</v>
      </c>
      <c r="K295" s="16">
        <v>159.80000000000001</v>
      </c>
      <c r="L295" s="16">
        <v>112.6</v>
      </c>
      <c r="M295" s="16">
        <v>163.5</v>
      </c>
      <c r="N295" s="16">
        <v>156.5</v>
      </c>
      <c r="O295" s="16">
        <v>168.2</v>
      </c>
      <c r="P295" s="16">
        <v>156.69999999999999</v>
      </c>
      <c r="Q295" s="37">
        <f t="shared" si="16"/>
        <v>1882.6999999999998</v>
      </c>
      <c r="R295" s="16">
        <v>188.1</v>
      </c>
      <c r="S295" s="16">
        <v>157.80000000000001</v>
      </c>
      <c r="T295" s="16">
        <v>147.9</v>
      </c>
      <c r="U295" s="16">
        <v>156.4</v>
      </c>
      <c r="V295" s="41">
        <f t="shared" si="17"/>
        <v>305.70000000000005</v>
      </c>
      <c r="W295" s="16">
        <v>159.9</v>
      </c>
      <c r="X295" s="16">
        <v>155.5</v>
      </c>
      <c r="Y295" s="16">
        <v>151.19999999999999</v>
      </c>
      <c r="Z295" s="16">
        <v>161.69999999999999</v>
      </c>
      <c r="AA295" s="16">
        <v>146.19999999999999</v>
      </c>
      <c r="AB295" s="16">
        <v>152.6</v>
      </c>
      <c r="AC295" s="16">
        <v>160.19999999999999</v>
      </c>
      <c r="AD295" s="16">
        <v>153.80000000000001</v>
      </c>
      <c r="AE295" s="16">
        <v>153.80000000000001</v>
      </c>
      <c r="AF295" s="44">
        <f t="shared" si="18"/>
        <v>925.69999999999982</v>
      </c>
      <c r="AG295" s="32">
        <v>156.80000000000001</v>
      </c>
      <c r="AH295" t="str">
        <f t="shared" si="19"/>
        <v>March-2021</v>
      </c>
    </row>
    <row r="296" spans="1:34" hidden="1">
      <c r="A296" s="2" t="s">
        <v>60</v>
      </c>
      <c r="B296" s="15" t="s">
        <v>912</v>
      </c>
      <c r="C296" s="15" t="s">
        <v>154</v>
      </c>
      <c r="D296" s="15">
        <v>142.69999999999999</v>
      </c>
      <c r="E296" s="15">
        <v>195.5</v>
      </c>
      <c r="F296" s="15">
        <v>163.4</v>
      </c>
      <c r="G296" s="15">
        <v>155</v>
      </c>
      <c r="H296" s="15">
        <v>175.2</v>
      </c>
      <c r="I296" s="15">
        <v>160.6</v>
      </c>
      <c r="J296" s="15">
        <v>135.1</v>
      </c>
      <c r="K296" s="15">
        <v>161.1</v>
      </c>
      <c r="L296" s="15">
        <v>112.2</v>
      </c>
      <c r="M296" s="15">
        <v>164.4</v>
      </c>
      <c r="N296" s="15">
        <v>161.9</v>
      </c>
      <c r="O296" s="15">
        <v>166.8</v>
      </c>
      <c r="P296" s="15">
        <v>155.6</v>
      </c>
      <c r="Q296" s="37">
        <f t="shared" si="16"/>
        <v>1893.9</v>
      </c>
      <c r="R296" s="15">
        <v>186.8</v>
      </c>
      <c r="S296" s="15">
        <v>160.69999999999999</v>
      </c>
      <c r="T296" s="15">
        <v>155.1</v>
      </c>
      <c r="U296" s="15">
        <v>159.9</v>
      </c>
      <c r="V296" s="41">
        <f t="shared" si="17"/>
        <v>315.79999999999995</v>
      </c>
      <c r="W296" s="15">
        <v>161.4</v>
      </c>
      <c r="X296" s="15">
        <v>156</v>
      </c>
      <c r="Y296" s="15">
        <v>155.5</v>
      </c>
      <c r="Z296" s="15">
        <v>165.3</v>
      </c>
      <c r="AA296" s="15">
        <v>151.69999999999999</v>
      </c>
      <c r="AB296" s="15">
        <v>158.6</v>
      </c>
      <c r="AC296" s="15">
        <v>164.1</v>
      </c>
      <c r="AD296" s="15">
        <v>154.6</v>
      </c>
      <c r="AE296" s="15">
        <v>158</v>
      </c>
      <c r="AF296" s="44">
        <f t="shared" si="18"/>
        <v>949.80000000000007</v>
      </c>
      <c r="AG296" s="31">
        <v>157.6</v>
      </c>
      <c r="AH296" t="str">
        <f t="shared" si="19"/>
        <v>April-2021</v>
      </c>
    </row>
    <row r="297" spans="1:34" hidden="1">
      <c r="A297" s="1" t="s">
        <v>85</v>
      </c>
      <c r="B297" s="16" t="s">
        <v>912</v>
      </c>
      <c r="C297" s="16" t="s">
        <v>154</v>
      </c>
      <c r="D297" s="16">
        <v>147.6</v>
      </c>
      <c r="E297" s="16">
        <v>202.5</v>
      </c>
      <c r="F297" s="16">
        <v>166.4</v>
      </c>
      <c r="G297" s="16">
        <v>156</v>
      </c>
      <c r="H297" s="16">
        <v>161.4</v>
      </c>
      <c r="I297" s="16">
        <v>168.8</v>
      </c>
      <c r="J297" s="16">
        <v>161.6</v>
      </c>
      <c r="K297" s="16">
        <v>162.80000000000001</v>
      </c>
      <c r="L297" s="16">
        <v>114.8</v>
      </c>
      <c r="M297" s="16">
        <v>162.80000000000001</v>
      </c>
      <c r="N297" s="16">
        <v>151.5</v>
      </c>
      <c r="O297" s="16">
        <v>171.4</v>
      </c>
      <c r="P297" s="16">
        <v>162</v>
      </c>
      <c r="Q297" s="37">
        <f t="shared" si="16"/>
        <v>1927.6</v>
      </c>
      <c r="R297" s="16">
        <v>194.4</v>
      </c>
      <c r="S297" s="16">
        <v>155.9</v>
      </c>
      <c r="T297" s="16">
        <v>139.30000000000001</v>
      </c>
      <c r="U297" s="16">
        <v>153.4</v>
      </c>
      <c r="V297" s="41">
        <f t="shared" si="17"/>
        <v>295.20000000000005</v>
      </c>
      <c r="W297" s="16">
        <v>161.4</v>
      </c>
      <c r="X297" s="16">
        <v>154.9</v>
      </c>
      <c r="Y297" s="16">
        <v>147.6</v>
      </c>
      <c r="Z297" s="16">
        <v>157.5</v>
      </c>
      <c r="AA297" s="16">
        <v>142.1</v>
      </c>
      <c r="AB297" s="16">
        <v>149.1</v>
      </c>
      <c r="AC297" s="16">
        <v>157.6</v>
      </c>
      <c r="AD297" s="16">
        <v>156.6</v>
      </c>
      <c r="AE297" s="16">
        <v>150.5</v>
      </c>
      <c r="AF297" s="44">
        <f t="shared" si="18"/>
        <v>910.50000000000011</v>
      </c>
      <c r="AG297" s="32">
        <v>158</v>
      </c>
      <c r="AH297" t="str">
        <f t="shared" si="19"/>
        <v>April-2021</v>
      </c>
    </row>
    <row r="298" spans="1:34" hidden="1">
      <c r="A298" s="2" t="s">
        <v>104</v>
      </c>
      <c r="B298" s="15" t="s">
        <v>912</v>
      </c>
      <c r="C298" s="15" t="s">
        <v>154</v>
      </c>
      <c r="D298" s="15">
        <v>144.30000000000001</v>
      </c>
      <c r="E298" s="15">
        <v>198</v>
      </c>
      <c r="F298" s="15">
        <v>164.6</v>
      </c>
      <c r="G298" s="15">
        <v>155.4</v>
      </c>
      <c r="H298" s="15">
        <v>170.1</v>
      </c>
      <c r="I298" s="15">
        <v>164.4</v>
      </c>
      <c r="J298" s="15">
        <v>144.1</v>
      </c>
      <c r="K298" s="15">
        <v>161.69999999999999</v>
      </c>
      <c r="L298" s="15">
        <v>113.1</v>
      </c>
      <c r="M298" s="15">
        <v>163.9</v>
      </c>
      <c r="N298" s="15">
        <v>157.6</v>
      </c>
      <c r="O298" s="15">
        <v>168.9</v>
      </c>
      <c r="P298" s="15">
        <v>158</v>
      </c>
      <c r="Q298" s="37">
        <f t="shared" si="16"/>
        <v>1906.1</v>
      </c>
      <c r="R298" s="15">
        <v>188.8</v>
      </c>
      <c r="S298" s="15">
        <v>158.80000000000001</v>
      </c>
      <c r="T298" s="15">
        <v>148.5</v>
      </c>
      <c r="U298" s="15">
        <v>157.30000000000001</v>
      </c>
      <c r="V298" s="41">
        <f t="shared" si="17"/>
        <v>307.3</v>
      </c>
      <c r="W298" s="15">
        <v>161.4</v>
      </c>
      <c r="X298" s="15">
        <v>155.6</v>
      </c>
      <c r="Y298" s="15">
        <v>151.80000000000001</v>
      </c>
      <c r="Z298" s="15">
        <v>162.30000000000001</v>
      </c>
      <c r="AA298" s="15">
        <v>146.6</v>
      </c>
      <c r="AB298" s="15">
        <v>153.19999999999999</v>
      </c>
      <c r="AC298" s="15">
        <v>160.30000000000001</v>
      </c>
      <c r="AD298" s="15">
        <v>155.4</v>
      </c>
      <c r="AE298" s="15">
        <v>154.4</v>
      </c>
      <c r="AF298" s="44">
        <f t="shared" si="18"/>
        <v>929.6</v>
      </c>
      <c r="AG298" s="31">
        <v>157.80000000000001</v>
      </c>
      <c r="AH298" t="str">
        <f t="shared" si="19"/>
        <v>April-2021</v>
      </c>
    </row>
    <row r="299" spans="1:34" hidden="1">
      <c r="A299" s="1" t="s">
        <v>60</v>
      </c>
      <c r="B299" s="16" t="s">
        <v>912</v>
      </c>
      <c r="C299" s="16" t="s">
        <v>167</v>
      </c>
      <c r="D299" s="16">
        <v>145.1</v>
      </c>
      <c r="E299" s="16">
        <v>198.5</v>
      </c>
      <c r="F299" s="16">
        <v>168.6</v>
      </c>
      <c r="G299" s="16">
        <v>155.80000000000001</v>
      </c>
      <c r="H299" s="16">
        <v>184.4</v>
      </c>
      <c r="I299" s="16">
        <v>162.30000000000001</v>
      </c>
      <c r="J299" s="16">
        <v>138.4</v>
      </c>
      <c r="K299" s="16">
        <v>165.1</v>
      </c>
      <c r="L299" s="16">
        <v>114.3</v>
      </c>
      <c r="M299" s="16">
        <v>169.7</v>
      </c>
      <c r="N299" s="16">
        <v>164.6</v>
      </c>
      <c r="O299" s="16">
        <v>169.8</v>
      </c>
      <c r="P299" s="16">
        <v>158.69999999999999</v>
      </c>
      <c r="Q299" s="37">
        <f t="shared" si="16"/>
        <v>1936.6</v>
      </c>
      <c r="R299" s="16">
        <v>189.6</v>
      </c>
      <c r="S299" s="16">
        <v>165.3</v>
      </c>
      <c r="T299" s="16">
        <v>160.6</v>
      </c>
      <c r="U299" s="16">
        <v>164.5</v>
      </c>
      <c r="V299" s="41">
        <f t="shared" si="17"/>
        <v>325.89999999999998</v>
      </c>
      <c r="W299" s="15">
        <v>161.4</v>
      </c>
      <c r="X299" s="16">
        <v>161.69999999999999</v>
      </c>
      <c r="Y299" s="16">
        <v>158.80000000000001</v>
      </c>
      <c r="Z299" s="16">
        <v>169.1</v>
      </c>
      <c r="AA299" s="16">
        <v>153.19999999999999</v>
      </c>
      <c r="AB299" s="16">
        <v>160</v>
      </c>
      <c r="AC299" s="16">
        <v>167.6</v>
      </c>
      <c r="AD299" s="16">
        <v>159.30000000000001</v>
      </c>
      <c r="AE299" s="16">
        <v>161.1</v>
      </c>
      <c r="AF299" s="44">
        <f t="shared" si="18"/>
        <v>968</v>
      </c>
      <c r="AG299" s="32">
        <v>161.1</v>
      </c>
      <c r="AH299" t="str">
        <f t="shared" si="19"/>
        <v>May-2021</v>
      </c>
    </row>
    <row r="300" spans="1:34" hidden="1">
      <c r="A300" s="2" t="s">
        <v>85</v>
      </c>
      <c r="B300" s="15" t="s">
        <v>912</v>
      </c>
      <c r="C300" s="15" t="s">
        <v>167</v>
      </c>
      <c r="D300" s="15">
        <v>148.80000000000001</v>
      </c>
      <c r="E300" s="15">
        <v>204.3</v>
      </c>
      <c r="F300" s="15">
        <v>173</v>
      </c>
      <c r="G300" s="15">
        <v>156.5</v>
      </c>
      <c r="H300" s="15">
        <v>168.8</v>
      </c>
      <c r="I300" s="15">
        <v>172.5</v>
      </c>
      <c r="J300" s="15">
        <v>166.5</v>
      </c>
      <c r="K300" s="15">
        <v>165.9</v>
      </c>
      <c r="L300" s="15">
        <v>115.9</v>
      </c>
      <c r="M300" s="15">
        <v>165.2</v>
      </c>
      <c r="N300" s="15">
        <v>152</v>
      </c>
      <c r="O300" s="15">
        <v>171.1</v>
      </c>
      <c r="P300" s="15">
        <v>164.2</v>
      </c>
      <c r="Q300" s="37">
        <f t="shared" si="16"/>
        <v>1960.5000000000002</v>
      </c>
      <c r="R300" s="15">
        <v>198.2</v>
      </c>
      <c r="S300" s="15">
        <v>156.5</v>
      </c>
      <c r="T300" s="15">
        <v>140.19999999999999</v>
      </c>
      <c r="U300" s="15">
        <v>154.1</v>
      </c>
      <c r="V300" s="41">
        <f t="shared" si="17"/>
        <v>296.7</v>
      </c>
      <c r="W300" s="15">
        <v>161.6</v>
      </c>
      <c r="X300" s="15">
        <v>155.5</v>
      </c>
      <c r="Y300" s="15">
        <v>150.1</v>
      </c>
      <c r="Z300" s="15">
        <v>160.4</v>
      </c>
      <c r="AA300" s="15">
        <v>145</v>
      </c>
      <c r="AB300" s="15">
        <v>152.6</v>
      </c>
      <c r="AC300" s="15">
        <v>156.6</v>
      </c>
      <c r="AD300" s="15">
        <v>157.5</v>
      </c>
      <c r="AE300" s="15">
        <v>152.30000000000001</v>
      </c>
      <c r="AF300" s="44">
        <f t="shared" si="18"/>
        <v>922.2</v>
      </c>
      <c r="AG300" s="31">
        <v>159.5</v>
      </c>
      <c r="AH300" t="str">
        <f t="shared" si="19"/>
        <v>May-2021</v>
      </c>
    </row>
    <row r="301" spans="1:34" hidden="1">
      <c r="A301" s="1" t="s">
        <v>104</v>
      </c>
      <c r="B301" s="16" t="s">
        <v>912</v>
      </c>
      <c r="C301" s="16" t="s">
        <v>167</v>
      </c>
      <c r="D301" s="16">
        <v>146.30000000000001</v>
      </c>
      <c r="E301" s="16">
        <v>200.5</v>
      </c>
      <c r="F301" s="16">
        <v>170.3</v>
      </c>
      <c r="G301" s="16">
        <v>156.1</v>
      </c>
      <c r="H301" s="16">
        <v>178.7</v>
      </c>
      <c r="I301" s="16">
        <v>167.1</v>
      </c>
      <c r="J301" s="16">
        <v>147.9</v>
      </c>
      <c r="K301" s="16">
        <v>165.4</v>
      </c>
      <c r="L301" s="16">
        <v>114.8</v>
      </c>
      <c r="M301" s="16">
        <v>168.2</v>
      </c>
      <c r="N301" s="16">
        <v>159.30000000000001</v>
      </c>
      <c r="O301" s="16">
        <v>170.4</v>
      </c>
      <c r="P301" s="16">
        <v>160.69999999999999</v>
      </c>
      <c r="Q301" s="37">
        <f t="shared" si="16"/>
        <v>1945.0000000000002</v>
      </c>
      <c r="R301" s="16">
        <v>191.9</v>
      </c>
      <c r="S301" s="16">
        <v>161.80000000000001</v>
      </c>
      <c r="T301" s="16">
        <v>152.1</v>
      </c>
      <c r="U301" s="16">
        <v>160.4</v>
      </c>
      <c r="V301" s="41">
        <f t="shared" si="17"/>
        <v>313.89999999999998</v>
      </c>
      <c r="W301" s="16">
        <v>161.6</v>
      </c>
      <c r="X301" s="16">
        <v>159.4</v>
      </c>
      <c r="Y301" s="16">
        <v>154.69999999999999</v>
      </c>
      <c r="Z301" s="16">
        <v>165.8</v>
      </c>
      <c r="AA301" s="16">
        <v>148.9</v>
      </c>
      <c r="AB301" s="16">
        <v>155.80000000000001</v>
      </c>
      <c r="AC301" s="16">
        <v>161.19999999999999</v>
      </c>
      <c r="AD301" s="16">
        <v>158.6</v>
      </c>
      <c r="AE301" s="16">
        <v>156.80000000000001</v>
      </c>
      <c r="AF301" s="44">
        <f t="shared" si="18"/>
        <v>945.00000000000011</v>
      </c>
      <c r="AG301" s="32">
        <v>160.4</v>
      </c>
      <c r="AH301" t="str">
        <f t="shared" si="19"/>
        <v>May-2021</v>
      </c>
    </row>
    <row r="302" spans="1:34" hidden="1">
      <c r="A302" s="2" t="s">
        <v>60</v>
      </c>
      <c r="B302" s="15" t="s">
        <v>912</v>
      </c>
      <c r="C302" s="15" t="s">
        <v>177</v>
      </c>
      <c r="D302" s="15">
        <v>145.6</v>
      </c>
      <c r="E302" s="15">
        <v>200.1</v>
      </c>
      <c r="F302" s="15">
        <v>179.3</v>
      </c>
      <c r="G302" s="15">
        <v>156.1</v>
      </c>
      <c r="H302" s="15">
        <v>190.4</v>
      </c>
      <c r="I302" s="15">
        <v>158.6</v>
      </c>
      <c r="J302" s="15">
        <v>144.69999999999999</v>
      </c>
      <c r="K302" s="15">
        <v>165.5</v>
      </c>
      <c r="L302" s="15">
        <v>114.6</v>
      </c>
      <c r="M302" s="15">
        <v>170</v>
      </c>
      <c r="N302" s="15">
        <v>165.5</v>
      </c>
      <c r="O302" s="15">
        <v>171.7</v>
      </c>
      <c r="P302" s="15">
        <v>160.5</v>
      </c>
      <c r="Q302" s="37">
        <f t="shared" si="16"/>
        <v>1962.1</v>
      </c>
      <c r="R302" s="15">
        <v>189.1</v>
      </c>
      <c r="S302" s="15">
        <v>165.3</v>
      </c>
      <c r="T302" s="15">
        <v>159.9</v>
      </c>
      <c r="U302" s="15">
        <v>164.6</v>
      </c>
      <c r="V302" s="41">
        <f t="shared" si="17"/>
        <v>325.20000000000005</v>
      </c>
      <c r="W302" s="15">
        <v>161.4</v>
      </c>
      <c r="X302" s="15">
        <v>162.1</v>
      </c>
      <c r="Y302" s="15">
        <v>159.19999999999999</v>
      </c>
      <c r="Z302" s="15">
        <v>169.7</v>
      </c>
      <c r="AA302" s="15">
        <v>154.19999999999999</v>
      </c>
      <c r="AB302" s="15">
        <v>160.4</v>
      </c>
      <c r="AC302" s="15">
        <v>166.8</v>
      </c>
      <c r="AD302" s="15">
        <v>159.4</v>
      </c>
      <c r="AE302" s="15">
        <v>161.5</v>
      </c>
      <c r="AF302" s="44">
        <f t="shared" si="18"/>
        <v>969.69999999999993</v>
      </c>
      <c r="AG302" s="31">
        <v>162.1</v>
      </c>
      <c r="AH302" t="str">
        <f t="shared" si="19"/>
        <v>June-2021</v>
      </c>
    </row>
    <row r="303" spans="1:34" hidden="1">
      <c r="A303" s="1" t="s">
        <v>85</v>
      </c>
      <c r="B303" s="16" t="s">
        <v>912</v>
      </c>
      <c r="C303" s="16" t="s">
        <v>177</v>
      </c>
      <c r="D303" s="16">
        <v>149.19999999999999</v>
      </c>
      <c r="E303" s="16">
        <v>205.5</v>
      </c>
      <c r="F303" s="16">
        <v>182.8</v>
      </c>
      <c r="G303" s="16">
        <v>156.5</v>
      </c>
      <c r="H303" s="16">
        <v>172.2</v>
      </c>
      <c r="I303" s="16">
        <v>171.5</v>
      </c>
      <c r="J303" s="16">
        <v>176.2</v>
      </c>
      <c r="K303" s="16">
        <v>166.9</v>
      </c>
      <c r="L303" s="16">
        <v>116.1</v>
      </c>
      <c r="M303" s="16">
        <v>165.5</v>
      </c>
      <c r="N303" s="16">
        <v>152.30000000000001</v>
      </c>
      <c r="O303" s="16">
        <v>173.3</v>
      </c>
      <c r="P303" s="16">
        <v>166.2</v>
      </c>
      <c r="Q303" s="37">
        <f t="shared" si="16"/>
        <v>1988</v>
      </c>
      <c r="R303" s="16">
        <v>195.6</v>
      </c>
      <c r="S303" s="16">
        <v>157.30000000000001</v>
      </c>
      <c r="T303" s="16">
        <v>140.5</v>
      </c>
      <c r="U303" s="16">
        <v>154.80000000000001</v>
      </c>
      <c r="V303" s="41">
        <f t="shared" si="17"/>
        <v>297.8</v>
      </c>
      <c r="W303" s="16">
        <v>160.5</v>
      </c>
      <c r="X303" s="16">
        <v>156.1</v>
      </c>
      <c r="Y303" s="16">
        <v>149.80000000000001</v>
      </c>
      <c r="Z303" s="16">
        <v>160.80000000000001</v>
      </c>
      <c r="AA303" s="16">
        <v>147.5</v>
      </c>
      <c r="AB303" s="16">
        <v>150.69999999999999</v>
      </c>
      <c r="AC303" s="16">
        <v>158.1</v>
      </c>
      <c r="AD303" s="16">
        <v>158</v>
      </c>
      <c r="AE303" s="16">
        <v>153.4</v>
      </c>
      <c r="AF303" s="44">
        <f t="shared" si="18"/>
        <v>924.9</v>
      </c>
      <c r="AG303" s="32">
        <v>160.4</v>
      </c>
      <c r="AH303" t="str">
        <f t="shared" si="19"/>
        <v>June-2021</v>
      </c>
    </row>
    <row r="304" spans="1:34" hidden="1">
      <c r="A304" s="2" t="s">
        <v>104</v>
      </c>
      <c r="B304" s="15" t="s">
        <v>912</v>
      </c>
      <c r="C304" s="15" t="s">
        <v>177</v>
      </c>
      <c r="D304" s="15">
        <v>146.69999999999999</v>
      </c>
      <c r="E304" s="15">
        <v>202</v>
      </c>
      <c r="F304" s="15">
        <v>180.7</v>
      </c>
      <c r="G304" s="15">
        <v>156.19999999999999</v>
      </c>
      <c r="H304" s="15">
        <v>183.7</v>
      </c>
      <c r="I304" s="15">
        <v>164.6</v>
      </c>
      <c r="J304" s="15">
        <v>155.4</v>
      </c>
      <c r="K304" s="15">
        <v>166</v>
      </c>
      <c r="L304" s="15">
        <v>115.1</v>
      </c>
      <c r="M304" s="15">
        <v>168.5</v>
      </c>
      <c r="N304" s="15">
        <v>160</v>
      </c>
      <c r="O304" s="15">
        <v>172.4</v>
      </c>
      <c r="P304" s="15">
        <v>162.6</v>
      </c>
      <c r="Q304" s="37">
        <f t="shared" si="16"/>
        <v>1971.3</v>
      </c>
      <c r="R304" s="15">
        <v>190.8</v>
      </c>
      <c r="S304" s="15">
        <v>162.19999999999999</v>
      </c>
      <c r="T304" s="15">
        <v>151.80000000000001</v>
      </c>
      <c r="U304" s="15">
        <v>160.69999999999999</v>
      </c>
      <c r="V304" s="41">
        <f t="shared" si="17"/>
        <v>314</v>
      </c>
      <c r="W304" s="15">
        <v>160.5</v>
      </c>
      <c r="X304" s="15">
        <v>159.80000000000001</v>
      </c>
      <c r="Y304" s="15">
        <v>154.80000000000001</v>
      </c>
      <c r="Z304" s="15">
        <v>166.3</v>
      </c>
      <c r="AA304" s="15">
        <v>150.69999999999999</v>
      </c>
      <c r="AB304" s="15">
        <v>154.9</v>
      </c>
      <c r="AC304" s="15">
        <v>161.69999999999999</v>
      </c>
      <c r="AD304" s="15">
        <v>158.80000000000001</v>
      </c>
      <c r="AE304" s="15">
        <v>157.6</v>
      </c>
      <c r="AF304" s="44">
        <f t="shared" si="18"/>
        <v>947.2</v>
      </c>
      <c r="AG304" s="31">
        <v>161.30000000000001</v>
      </c>
      <c r="AH304" t="str">
        <f t="shared" si="19"/>
        <v>June-2021</v>
      </c>
    </row>
    <row r="305" spans="1:34" hidden="1">
      <c r="A305" s="1" t="s">
        <v>60</v>
      </c>
      <c r="B305" s="16" t="s">
        <v>912</v>
      </c>
      <c r="C305" s="16" t="s">
        <v>194</v>
      </c>
      <c r="D305" s="16">
        <v>145.1</v>
      </c>
      <c r="E305" s="16">
        <v>204.5</v>
      </c>
      <c r="F305" s="16">
        <v>180.4</v>
      </c>
      <c r="G305" s="16">
        <v>157.1</v>
      </c>
      <c r="H305" s="16">
        <v>188.7</v>
      </c>
      <c r="I305" s="16">
        <v>157.69999999999999</v>
      </c>
      <c r="J305" s="16">
        <v>152.80000000000001</v>
      </c>
      <c r="K305" s="16">
        <v>163.6</v>
      </c>
      <c r="L305" s="16">
        <v>113.9</v>
      </c>
      <c r="M305" s="16">
        <v>169.7</v>
      </c>
      <c r="N305" s="16">
        <v>166.2</v>
      </c>
      <c r="O305" s="16">
        <v>171</v>
      </c>
      <c r="P305" s="16">
        <v>161.69999999999999</v>
      </c>
      <c r="Q305" s="37">
        <f t="shared" si="16"/>
        <v>1970.7</v>
      </c>
      <c r="R305" s="16">
        <v>189.7</v>
      </c>
      <c r="S305" s="16">
        <v>166</v>
      </c>
      <c r="T305" s="16">
        <v>161.1</v>
      </c>
      <c r="U305" s="16">
        <v>165.3</v>
      </c>
      <c r="V305" s="41">
        <f t="shared" si="17"/>
        <v>327.10000000000002</v>
      </c>
      <c r="W305" s="15">
        <v>161.4</v>
      </c>
      <c r="X305" s="16">
        <v>162.5</v>
      </c>
      <c r="Y305" s="16">
        <v>160.30000000000001</v>
      </c>
      <c r="Z305" s="16">
        <v>170.4</v>
      </c>
      <c r="AA305" s="16">
        <v>157.1</v>
      </c>
      <c r="AB305" s="16">
        <v>160.69999999999999</v>
      </c>
      <c r="AC305" s="16">
        <v>167.2</v>
      </c>
      <c r="AD305" s="16">
        <v>160.4</v>
      </c>
      <c r="AE305" s="16">
        <v>162.80000000000001</v>
      </c>
      <c r="AF305" s="44">
        <f t="shared" si="18"/>
        <v>976.1</v>
      </c>
      <c r="AG305" s="32">
        <v>163.19999999999999</v>
      </c>
      <c r="AH305" t="str">
        <f t="shared" si="19"/>
        <v>July-2021</v>
      </c>
    </row>
    <row r="306" spans="1:34" hidden="1">
      <c r="A306" s="2" t="s">
        <v>85</v>
      </c>
      <c r="B306" s="15" t="s">
        <v>912</v>
      </c>
      <c r="C306" s="15" t="s">
        <v>194</v>
      </c>
      <c r="D306" s="15">
        <v>149.1</v>
      </c>
      <c r="E306" s="15">
        <v>210.9</v>
      </c>
      <c r="F306" s="15">
        <v>185</v>
      </c>
      <c r="G306" s="15">
        <v>158.19999999999999</v>
      </c>
      <c r="H306" s="15">
        <v>170.6</v>
      </c>
      <c r="I306" s="15">
        <v>170.9</v>
      </c>
      <c r="J306" s="15">
        <v>186.4</v>
      </c>
      <c r="K306" s="15">
        <v>164.7</v>
      </c>
      <c r="L306" s="15">
        <v>115.7</v>
      </c>
      <c r="M306" s="15">
        <v>165.5</v>
      </c>
      <c r="N306" s="15">
        <v>153.4</v>
      </c>
      <c r="O306" s="15">
        <v>173.5</v>
      </c>
      <c r="P306" s="15">
        <v>167.9</v>
      </c>
      <c r="Q306" s="37">
        <f t="shared" si="16"/>
        <v>2003.9000000000003</v>
      </c>
      <c r="R306" s="15">
        <v>195.5</v>
      </c>
      <c r="S306" s="15">
        <v>157.9</v>
      </c>
      <c r="T306" s="15">
        <v>141.9</v>
      </c>
      <c r="U306" s="15">
        <v>155.5</v>
      </c>
      <c r="V306" s="41">
        <f t="shared" si="17"/>
        <v>299.8</v>
      </c>
      <c r="W306" s="15">
        <v>161.5</v>
      </c>
      <c r="X306" s="15">
        <v>157.69999999999999</v>
      </c>
      <c r="Y306" s="15">
        <v>150.69999999999999</v>
      </c>
      <c r="Z306" s="15">
        <v>161.5</v>
      </c>
      <c r="AA306" s="15">
        <v>149.5</v>
      </c>
      <c r="AB306" s="15">
        <v>151.19999999999999</v>
      </c>
      <c r="AC306" s="15">
        <v>160.30000000000001</v>
      </c>
      <c r="AD306" s="15">
        <v>159.6</v>
      </c>
      <c r="AE306" s="15">
        <v>155</v>
      </c>
      <c r="AF306" s="44">
        <f t="shared" si="18"/>
        <v>932.80000000000007</v>
      </c>
      <c r="AG306" s="31">
        <v>161.80000000000001</v>
      </c>
      <c r="AH306" t="str">
        <f t="shared" si="19"/>
        <v>July-2021</v>
      </c>
    </row>
    <row r="307" spans="1:34" hidden="1">
      <c r="A307" s="1" t="s">
        <v>104</v>
      </c>
      <c r="B307" s="16" t="s">
        <v>912</v>
      </c>
      <c r="C307" s="16" t="s">
        <v>194</v>
      </c>
      <c r="D307" s="16">
        <v>146.4</v>
      </c>
      <c r="E307" s="16">
        <v>206.8</v>
      </c>
      <c r="F307" s="16">
        <v>182.2</v>
      </c>
      <c r="G307" s="16">
        <v>157.5</v>
      </c>
      <c r="H307" s="16">
        <v>182.1</v>
      </c>
      <c r="I307" s="16">
        <v>163.9</v>
      </c>
      <c r="J307" s="16">
        <v>164.2</v>
      </c>
      <c r="K307" s="16">
        <v>164</v>
      </c>
      <c r="L307" s="16">
        <v>114.5</v>
      </c>
      <c r="M307" s="16">
        <v>168.3</v>
      </c>
      <c r="N307" s="16">
        <v>160.9</v>
      </c>
      <c r="O307" s="16">
        <v>172.2</v>
      </c>
      <c r="P307" s="16">
        <v>164</v>
      </c>
      <c r="Q307" s="37">
        <f t="shared" si="16"/>
        <v>1983.0000000000002</v>
      </c>
      <c r="R307" s="16">
        <v>191.2</v>
      </c>
      <c r="S307" s="16">
        <v>162.80000000000001</v>
      </c>
      <c r="T307" s="16">
        <v>153.1</v>
      </c>
      <c r="U307" s="16">
        <v>161.4</v>
      </c>
      <c r="V307" s="41">
        <f t="shared" si="17"/>
        <v>315.89999999999998</v>
      </c>
      <c r="W307" s="16">
        <v>161.5</v>
      </c>
      <c r="X307" s="16">
        <v>160.69999999999999</v>
      </c>
      <c r="Y307" s="16">
        <v>155.80000000000001</v>
      </c>
      <c r="Z307" s="16">
        <v>167</v>
      </c>
      <c r="AA307" s="16">
        <v>153.1</v>
      </c>
      <c r="AB307" s="16">
        <v>155.30000000000001</v>
      </c>
      <c r="AC307" s="16">
        <v>163.19999999999999</v>
      </c>
      <c r="AD307" s="16">
        <v>160.1</v>
      </c>
      <c r="AE307" s="16">
        <v>159</v>
      </c>
      <c r="AF307" s="44">
        <f t="shared" si="18"/>
        <v>954.50000000000011</v>
      </c>
      <c r="AG307" s="32">
        <v>162.5</v>
      </c>
      <c r="AH307" t="str">
        <f t="shared" si="19"/>
        <v>July-2021</v>
      </c>
    </row>
    <row r="308" spans="1:34" hidden="1">
      <c r="A308" s="2" t="s">
        <v>60</v>
      </c>
      <c r="B308" s="15" t="s">
        <v>912</v>
      </c>
      <c r="C308" s="15" t="s">
        <v>213</v>
      </c>
      <c r="D308" s="15">
        <v>144.9</v>
      </c>
      <c r="E308" s="15">
        <v>202.3</v>
      </c>
      <c r="F308" s="15">
        <v>176.5</v>
      </c>
      <c r="G308" s="15">
        <v>157.5</v>
      </c>
      <c r="H308" s="15">
        <v>190.9</v>
      </c>
      <c r="I308" s="15">
        <v>155.69999999999999</v>
      </c>
      <c r="J308" s="15">
        <v>153.9</v>
      </c>
      <c r="K308" s="15">
        <v>162.80000000000001</v>
      </c>
      <c r="L308" s="15">
        <v>115.2</v>
      </c>
      <c r="M308" s="15">
        <v>169.8</v>
      </c>
      <c r="N308" s="15">
        <v>167.6</v>
      </c>
      <c r="O308" s="15">
        <v>171.9</v>
      </c>
      <c r="P308" s="15">
        <v>161.80000000000001</v>
      </c>
      <c r="Q308" s="37">
        <f t="shared" si="16"/>
        <v>1969</v>
      </c>
      <c r="R308" s="15">
        <v>190.2</v>
      </c>
      <c r="S308" s="15">
        <v>167</v>
      </c>
      <c r="T308" s="15">
        <v>162.6</v>
      </c>
      <c r="U308" s="15">
        <v>166.3</v>
      </c>
      <c r="V308" s="41">
        <f t="shared" si="17"/>
        <v>329.6</v>
      </c>
      <c r="W308" s="15">
        <v>161.4</v>
      </c>
      <c r="X308" s="15">
        <v>163.1</v>
      </c>
      <c r="Y308" s="15">
        <v>160.9</v>
      </c>
      <c r="Z308" s="15">
        <v>171.1</v>
      </c>
      <c r="AA308" s="15">
        <v>157.69999999999999</v>
      </c>
      <c r="AB308" s="15">
        <v>161.1</v>
      </c>
      <c r="AC308" s="15">
        <v>167.5</v>
      </c>
      <c r="AD308" s="15">
        <v>160.30000000000001</v>
      </c>
      <c r="AE308" s="15">
        <v>163.30000000000001</v>
      </c>
      <c r="AF308" s="44">
        <f t="shared" si="18"/>
        <v>978.59999999999991</v>
      </c>
      <c r="AG308" s="31">
        <v>163.6</v>
      </c>
      <c r="AH308" t="str">
        <f t="shared" si="19"/>
        <v>August-2021</v>
      </c>
    </row>
    <row r="309" spans="1:34" hidden="1">
      <c r="A309" s="1" t="s">
        <v>85</v>
      </c>
      <c r="B309" s="16" t="s">
        <v>912</v>
      </c>
      <c r="C309" s="16" t="s">
        <v>213</v>
      </c>
      <c r="D309" s="16">
        <v>149.30000000000001</v>
      </c>
      <c r="E309" s="16">
        <v>207.4</v>
      </c>
      <c r="F309" s="16">
        <v>174.1</v>
      </c>
      <c r="G309" s="16">
        <v>159.19999999999999</v>
      </c>
      <c r="H309" s="16">
        <v>175</v>
      </c>
      <c r="I309" s="16">
        <v>161.30000000000001</v>
      </c>
      <c r="J309" s="16">
        <v>183.3</v>
      </c>
      <c r="K309" s="16">
        <v>164.5</v>
      </c>
      <c r="L309" s="16">
        <v>120.4</v>
      </c>
      <c r="M309" s="16">
        <v>166.2</v>
      </c>
      <c r="N309" s="16">
        <v>154.80000000000001</v>
      </c>
      <c r="O309" s="16">
        <v>175.1</v>
      </c>
      <c r="P309" s="16">
        <v>167.3</v>
      </c>
      <c r="Q309" s="37">
        <f t="shared" si="16"/>
        <v>1990.6</v>
      </c>
      <c r="R309" s="16">
        <v>196.5</v>
      </c>
      <c r="S309" s="16">
        <v>159.80000000000001</v>
      </c>
      <c r="T309" s="16">
        <v>143.6</v>
      </c>
      <c r="U309" s="16">
        <v>157.30000000000001</v>
      </c>
      <c r="V309" s="41">
        <f t="shared" si="17"/>
        <v>303.39999999999998</v>
      </c>
      <c r="W309" s="16">
        <v>162.1</v>
      </c>
      <c r="X309" s="16">
        <v>160.69999999999999</v>
      </c>
      <c r="Y309" s="16">
        <v>153.19999999999999</v>
      </c>
      <c r="Z309" s="16">
        <v>162.80000000000001</v>
      </c>
      <c r="AA309" s="16">
        <v>150.4</v>
      </c>
      <c r="AB309" s="16">
        <v>153.69999999999999</v>
      </c>
      <c r="AC309" s="16">
        <v>160.4</v>
      </c>
      <c r="AD309" s="16">
        <v>159.6</v>
      </c>
      <c r="AE309" s="16">
        <v>156</v>
      </c>
      <c r="AF309" s="44">
        <f t="shared" si="18"/>
        <v>940.09999999999991</v>
      </c>
      <c r="AG309" s="32">
        <v>162.30000000000001</v>
      </c>
      <c r="AH309" t="str">
        <f t="shared" si="19"/>
        <v>August-2021</v>
      </c>
    </row>
    <row r="310" spans="1:34" hidden="1">
      <c r="A310" s="2" t="s">
        <v>104</v>
      </c>
      <c r="B310" s="15" t="s">
        <v>912</v>
      </c>
      <c r="C310" s="15" t="s">
        <v>213</v>
      </c>
      <c r="D310" s="15">
        <v>146.6</v>
      </c>
      <c r="E310" s="15">
        <v>204</v>
      </c>
      <c r="F310" s="15">
        <v>172.8</v>
      </c>
      <c r="G310" s="15">
        <v>158.4</v>
      </c>
      <c r="H310" s="15">
        <v>188</v>
      </c>
      <c r="I310" s="15">
        <v>156.80000000000001</v>
      </c>
      <c r="J310" s="15">
        <v>162.19999999999999</v>
      </c>
      <c r="K310" s="15">
        <v>164.1</v>
      </c>
      <c r="L310" s="15">
        <v>119.7</v>
      </c>
      <c r="M310" s="15">
        <v>168.8</v>
      </c>
      <c r="N310" s="15">
        <v>162.69999999999999</v>
      </c>
      <c r="O310" s="15">
        <v>173.9</v>
      </c>
      <c r="P310" s="15">
        <v>164</v>
      </c>
      <c r="Q310" s="37">
        <f t="shared" si="16"/>
        <v>1978.0000000000002</v>
      </c>
      <c r="R310" s="15">
        <v>192.1</v>
      </c>
      <c r="S310" s="15">
        <v>164.5</v>
      </c>
      <c r="T310" s="15">
        <v>155.30000000000001</v>
      </c>
      <c r="U310" s="15">
        <v>163.19999999999999</v>
      </c>
      <c r="V310" s="41">
        <f t="shared" si="17"/>
        <v>319.8</v>
      </c>
      <c r="W310" s="15">
        <v>162.1</v>
      </c>
      <c r="X310" s="15">
        <v>162.6</v>
      </c>
      <c r="Y310" s="15">
        <v>157.5</v>
      </c>
      <c r="Z310" s="15">
        <v>168.4</v>
      </c>
      <c r="AA310" s="15">
        <v>154</v>
      </c>
      <c r="AB310" s="15">
        <v>157.6</v>
      </c>
      <c r="AC310" s="15">
        <v>163.80000000000001</v>
      </c>
      <c r="AD310" s="15">
        <v>160</v>
      </c>
      <c r="AE310" s="15">
        <v>160</v>
      </c>
      <c r="AF310" s="44">
        <f t="shared" si="18"/>
        <v>961.3</v>
      </c>
      <c r="AG310" s="31">
        <v>163.19999999999999</v>
      </c>
      <c r="AH310" t="str">
        <f t="shared" si="19"/>
        <v>August-2021</v>
      </c>
    </row>
    <row r="311" spans="1:34" hidden="1">
      <c r="A311" s="1" t="s">
        <v>60</v>
      </c>
      <c r="B311" s="16" t="s">
        <v>912</v>
      </c>
      <c r="C311" s="16" t="s">
        <v>228</v>
      </c>
      <c r="D311" s="16">
        <v>145.4</v>
      </c>
      <c r="E311" s="16">
        <v>202.1</v>
      </c>
      <c r="F311" s="16">
        <v>172</v>
      </c>
      <c r="G311" s="16">
        <v>158</v>
      </c>
      <c r="H311" s="16">
        <v>195.5</v>
      </c>
      <c r="I311" s="16">
        <v>152.69999999999999</v>
      </c>
      <c r="J311" s="16">
        <v>151.4</v>
      </c>
      <c r="K311" s="16">
        <v>163.9</v>
      </c>
      <c r="L311" s="16">
        <v>119.3</v>
      </c>
      <c r="M311" s="16">
        <v>170.1</v>
      </c>
      <c r="N311" s="16">
        <v>168.3</v>
      </c>
      <c r="O311" s="16">
        <v>172.8</v>
      </c>
      <c r="P311" s="16">
        <v>162.1</v>
      </c>
      <c r="Q311" s="37">
        <f t="shared" si="16"/>
        <v>1971.5</v>
      </c>
      <c r="R311" s="16">
        <v>190.5</v>
      </c>
      <c r="S311" s="16">
        <v>167.7</v>
      </c>
      <c r="T311" s="16">
        <v>163.6</v>
      </c>
      <c r="U311" s="16">
        <v>167.1</v>
      </c>
      <c r="V311" s="41">
        <f t="shared" si="17"/>
        <v>331.29999999999995</v>
      </c>
      <c r="W311" s="15">
        <v>161.4</v>
      </c>
      <c r="X311" s="16">
        <v>163.69999999999999</v>
      </c>
      <c r="Y311" s="16">
        <v>161.30000000000001</v>
      </c>
      <c r="Z311" s="16">
        <v>171.9</v>
      </c>
      <c r="AA311" s="16">
        <v>157.80000000000001</v>
      </c>
      <c r="AB311" s="16">
        <v>162.69999999999999</v>
      </c>
      <c r="AC311" s="16">
        <v>168.5</v>
      </c>
      <c r="AD311" s="16">
        <v>160.19999999999999</v>
      </c>
      <c r="AE311" s="16">
        <v>163.80000000000001</v>
      </c>
      <c r="AF311" s="44">
        <f t="shared" si="18"/>
        <v>982.40000000000009</v>
      </c>
      <c r="AG311" s="32">
        <v>164</v>
      </c>
      <c r="AH311" t="str">
        <f t="shared" si="19"/>
        <v>September-2021</v>
      </c>
    </row>
    <row r="312" spans="1:34" hidden="1">
      <c r="A312" s="2" t="s">
        <v>85</v>
      </c>
      <c r="B312" s="15" t="s">
        <v>912</v>
      </c>
      <c r="C312" s="15" t="s">
        <v>228</v>
      </c>
      <c r="D312" s="15">
        <v>149.30000000000001</v>
      </c>
      <c r="E312" s="15">
        <v>207.4</v>
      </c>
      <c r="F312" s="15">
        <v>174.1</v>
      </c>
      <c r="G312" s="15">
        <v>159.1</v>
      </c>
      <c r="H312" s="15">
        <v>175</v>
      </c>
      <c r="I312" s="15">
        <v>161.19999999999999</v>
      </c>
      <c r="J312" s="15">
        <v>183.5</v>
      </c>
      <c r="K312" s="15">
        <v>164.5</v>
      </c>
      <c r="L312" s="15">
        <v>120.4</v>
      </c>
      <c r="M312" s="15">
        <v>166.2</v>
      </c>
      <c r="N312" s="15">
        <v>154.80000000000001</v>
      </c>
      <c r="O312" s="15">
        <v>175.1</v>
      </c>
      <c r="P312" s="15">
        <v>167.3</v>
      </c>
      <c r="Q312" s="37">
        <f t="shared" si="16"/>
        <v>1990.6000000000001</v>
      </c>
      <c r="R312" s="15">
        <v>196.5</v>
      </c>
      <c r="S312" s="15">
        <v>159.80000000000001</v>
      </c>
      <c r="T312" s="15">
        <v>143.6</v>
      </c>
      <c r="U312" s="15">
        <v>157.4</v>
      </c>
      <c r="V312" s="41">
        <f t="shared" si="17"/>
        <v>303.39999999999998</v>
      </c>
      <c r="W312" s="15">
        <v>162.1</v>
      </c>
      <c r="X312" s="15">
        <v>160.80000000000001</v>
      </c>
      <c r="Y312" s="15">
        <v>153.30000000000001</v>
      </c>
      <c r="Z312" s="15">
        <v>162.80000000000001</v>
      </c>
      <c r="AA312" s="15">
        <v>150.5</v>
      </c>
      <c r="AB312" s="15">
        <v>153.9</v>
      </c>
      <c r="AC312" s="15">
        <v>160.30000000000001</v>
      </c>
      <c r="AD312" s="15">
        <v>159.6</v>
      </c>
      <c r="AE312" s="15">
        <v>156</v>
      </c>
      <c r="AF312" s="44">
        <f t="shared" si="18"/>
        <v>940.4</v>
      </c>
      <c r="AG312" s="31">
        <v>162.30000000000001</v>
      </c>
      <c r="AH312" t="str">
        <f t="shared" si="19"/>
        <v>September-2021</v>
      </c>
    </row>
    <row r="313" spans="1:34" hidden="1">
      <c r="A313" s="1" t="s">
        <v>104</v>
      </c>
      <c r="B313" s="16" t="s">
        <v>912</v>
      </c>
      <c r="C313" s="16" t="s">
        <v>228</v>
      </c>
      <c r="D313" s="16">
        <v>146.6</v>
      </c>
      <c r="E313" s="16">
        <v>204</v>
      </c>
      <c r="F313" s="16">
        <v>172.8</v>
      </c>
      <c r="G313" s="16">
        <v>158.4</v>
      </c>
      <c r="H313" s="16">
        <v>188</v>
      </c>
      <c r="I313" s="16">
        <v>156.69999999999999</v>
      </c>
      <c r="J313" s="16">
        <v>162.30000000000001</v>
      </c>
      <c r="K313" s="16">
        <v>164.1</v>
      </c>
      <c r="L313" s="16">
        <v>119.7</v>
      </c>
      <c r="M313" s="16">
        <v>168.8</v>
      </c>
      <c r="N313" s="16">
        <v>162.69999999999999</v>
      </c>
      <c r="O313" s="16">
        <v>173.9</v>
      </c>
      <c r="P313" s="16">
        <v>164</v>
      </c>
      <c r="Q313" s="37">
        <f t="shared" si="16"/>
        <v>1978</v>
      </c>
      <c r="R313" s="16">
        <v>192.1</v>
      </c>
      <c r="S313" s="16">
        <v>164.6</v>
      </c>
      <c r="T313" s="16">
        <v>155.30000000000001</v>
      </c>
      <c r="U313" s="16">
        <v>163.30000000000001</v>
      </c>
      <c r="V313" s="41">
        <f t="shared" si="17"/>
        <v>319.89999999999998</v>
      </c>
      <c r="W313" s="16">
        <v>162.1</v>
      </c>
      <c r="X313" s="16">
        <v>162.6</v>
      </c>
      <c r="Y313" s="16">
        <v>157.5</v>
      </c>
      <c r="Z313" s="16">
        <v>168.4</v>
      </c>
      <c r="AA313" s="16">
        <v>154</v>
      </c>
      <c r="AB313" s="16">
        <v>157.69999999999999</v>
      </c>
      <c r="AC313" s="16">
        <v>163.69999999999999</v>
      </c>
      <c r="AD313" s="16">
        <v>160</v>
      </c>
      <c r="AE313" s="16">
        <v>160</v>
      </c>
      <c r="AF313" s="44">
        <f t="shared" si="18"/>
        <v>961.3</v>
      </c>
      <c r="AG313" s="32">
        <v>163.19999999999999</v>
      </c>
      <c r="AH313" t="str">
        <f t="shared" si="19"/>
        <v>September-2021</v>
      </c>
    </row>
    <row r="314" spans="1:34" hidden="1">
      <c r="A314" s="2" t="s">
        <v>60</v>
      </c>
      <c r="B314" s="15" t="s">
        <v>912</v>
      </c>
      <c r="C314" s="15" t="s">
        <v>238</v>
      </c>
      <c r="D314" s="15">
        <v>146.1</v>
      </c>
      <c r="E314" s="15">
        <v>202.5</v>
      </c>
      <c r="F314" s="15">
        <v>170.1</v>
      </c>
      <c r="G314" s="15">
        <v>158.4</v>
      </c>
      <c r="H314" s="15">
        <v>198.8</v>
      </c>
      <c r="I314" s="15">
        <v>152.6</v>
      </c>
      <c r="J314" s="15">
        <v>170.4</v>
      </c>
      <c r="K314" s="15">
        <v>165.2</v>
      </c>
      <c r="L314" s="15">
        <v>121.6</v>
      </c>
      <c r="M314" s="15">
        <v>170.6</v>
      </c>
      <c r="N314" s="15">
        <v>168.8</v>
      </c>
      <c r="O314" s="15">
        <v>173.6</v>
      </c>
      <c r="P314" s="15">
        <v>165.5</v>
      </c>
      <c r="Q314" s="37">
        <f t="shared" si="16"/>
        <v>1998.6999999999998</v>
      </c>
      <c r="R314" s="15">
        <v>191.2</v>
      </c>
      <c r="S314" s="15">
        <v>168.9</v>
      </c>
      <c r="T314" s="15">
        <v>164.8</v>
      </c>
      <c r="U314" s="15">
        <v>168.3</v>
      </c>
      <c r="V314" s="41">
        <f t="shared" si="17"/>
        <v>333.70000000000005</v>
      </c>
      <c r="W314" s="15">
        <v>161.4</v>
      </c>
      <c r="X314" s="15">
        <v>165.5</v>
      </c>
      <c r="Y314" s="15">
        <v>162</v>
      </c>
      <c r="Z314" s="15">
        <v>172.5</v>
      </c>
      <c r="AA314" s="15">
        <v>159.5</v>
      </c>
      <c r="AB314" s="15">
        <v>163.19999999999999</v>
      </c>
      <c r="AC314" s="15">
        <v>169</v>
      </c>
      <c r="AD314" s="15">
        <v>161.1</v>
      </c>
      <c r="AE314" s="15">
        <v>164.7</v>
      </c>
      <c r="AF314" s="44">
        <f t="shared" si="18"/>
        <v>987.30000000000007</v>
      </c>
      <c r="AG314" s="31">
        <v>166.3</v>
      </c>
      <c r="AH314" t="str">
        <f t="shared" si="19"/>
        <v>October-2021</v>
      </c>
    </row>
    <row r="315" spans="1:34" hidden="1">
      <c r="A315" s="1" t="s">
        <v>85</v>
      </c>
      <c r="B315" s="16" t="s">
        <v>912</v>
      </c>
      <c r="C315" s="16" t="s">
        <v>238</v>
      </c>
      <c r="D315" s="16">
        <v>150.1</v>
      </c>
      <c r="E315" s="16">
        <v>208.4</v>
      </c>
      <c r="F315" s="16">
        <v>173</v>
      </c>
      <c r="G315" s="16">
        <v>159.19999999999999</v>
      </c>
      <c r="H315" s="16">
        <v>176.6</v>
      </c>
      <c r="I315" s="16">
        <v>159.30000000000001</v>
      </c>
      <c r="J315" s="16">
        <v>214.4</v>
      </c>
      <c r="K315" s="16">
        <v>165.3</v>
      </c>
      <c r="L315" s="16">
        <v>122.5</v>
      </c>
      <c r="M315" s="16">
        <v>166.8</v>
      </c>
      <c r="N315" s="16">
        <v>155.4</v>
      </c>
      <c r="O315" s="16">
        <v>175.9</v>
      </c>
      <c r="P315" s="16">
        <v>171.5</v>
      </c>
      <c r="Q315" s="37">
        <f t="shared" si="16"/>
        <v>2026.9000000000003</v>
      </c>
      <c r="R315" s="16">
        <v>197</v>
      </c>
      <c r="S315" s="16">
        <v>160.80000000000001</v>
      </c>
      <c r="T315" s="16">
        <v>144.4</v>
      </c>
      <c r="U315" s="16">
        <v>158.30000000000001</v>
      </c>
      <c r="V315" s="41">
        <f t="shared" si="17"/>
        <v>305.20000000000005</v>
      </c>
      <c r="W315" s="16">
        <v>163.6</v>
      </c>
      <c r="X315" s="16">
        <v>162.19999999999999</v>
      </c>
      <c r="Y315" s="16">
        <v>154.30000000000001</v>
      </c>
      <c r="Z315" s="16">
        <v>163.5</v>
      </c>
      <c r="AA315" s="16">
        <v>152.19999999999999</v>
      </c>
      <c r="AB315" s="16">
        <v>155.1</v>
      </c>
      <c r="AC315" s="16">
        <v>160.30000000000001</v>
      </c>
      <c r="AD315" s="16">
        <v>160.30000000000001</v>
      </c>
      <c r="AE315" s="16">
        <v>157</v>
      </c>
      <c r="AF315" s="44">
        <f t="shared" si="18"/>
        <v>945.7</v>
      </c>
      <c r="AG315" s="32">
        <v>164.6</v>
      </c>
      <c r="AH315" t="str">
        <f t="shared" si="19"/>
        <v>October-2021</v>
      </c>
    </row>
    <row r="316" spans="1:34" hidden="1">
      <c r="A316" s="2" t="s">
        <v>104</v>
      </c>
      <c r="B316" s="15" t="s">
        <v>912</v>
      </c>
      <c r="C316" s="15" t="s">
        <v>238</v>
      </c>
      <c r="D316" s="15">
        <v>147.4</v>
      </c>
      <c r="E316" s="15">
        <v>204.6</v>
      </c>
      <c r="F316" s="15">
        <v>171.2</v>
      </c>
      <c r="G316" s="15">
        <v>158.69999999999999</v>
      </c>
      <c r="H316" s="15">
        <v>190.6</v>
      </c>
      <c r="I316" s="15">
        <v>155.69999999999999</v>
      </c>
      <c r="J316" s="15">
        <v>185.3</v>
      </c>
      <c r="K316" s="15">
        <v>165.2</v>
      </c>
      <c r="L316" s="15">
        <v>121.9</v>
      </c>
      <c r="M316" s="15">
        <v>169.3</v>
      </c>
      <c r="N316" s="15">
        <v>163.19999999999999</v>
      </c>
      <c r="O316" s="15">
        <v>174.7</v>
      </c>
      <c r="P316" s="15">
        <v>167.7</v>
      </c>
      <c r="Q316" s="37">
        <f t="shared" si="16"/>
        <v>2007.8000000000002</v>
      </c>
      <c r="R316" s="15">
        <v>192.7</v>
      </c>
      <c r="S316" s="15">
        <v>165.7</v>
      </c>
      <c r="T316" s="15">
        <v>156.30000000000001</v>
      </c>
      <c r="U316" s="15">
        <v>164.3</v>
      </c>
      <c r="V316" s="41">
        <f t="shared" si="17"/>
        <v>322</v>
      </c>
      <c r="W316" s="15">
        <v>163.6</v>
      </c>
      <c r="X316" s="15">
        <v>164.2</v>
      </c>
      <c r="Y316" s="15">
        <v>158.4</v>
      </c>
      <c r="Z316" s="15">
        <v>169.1</v>
      </c>
      <c r="AA316" s="15">
        <v>155.69999999999999</v>
      </c>
      <c r="AB316" s="15">
        <v>158.6</v>
      </c>
      <c r="AC316" s="15">
        <v>163.9</v>
      </c>
      <c r="AD316" s="15">
        <v>160.80000000000001</v>
      </c>
      <c r="AE316" s="15">
        <v>161</v>
      </c>
      <c r="AF316" s="44">
        <f t="shared" si="18"/>
        <v>966.5</v>
      </c>
      <c r="AG316" s="31">
        <v>165.5</v>
      </c>
      <c r="AH316" t="str">
        <f t="shared" si="19"/>
        <v>October-2021</v>
      </c>
    </row>
    <row r="317" spans="1:34" hidden="1">
      <c r="A317" s="1" t="s">
        <v>60</v>
      </c>
      <c r="B317" s="16" t="s">
        <v>912</v>
      </c>
      <c r="C317" s="16" t="s">
        <v>264</v>
      </c>
      <c r="D317" s="16">
        <v>146.9</v>
      </c>
      <c r="E317" s="16">
        <v>199.8</v>
      </c>
      <c r="F317" s="16">
        <v>171.5</v>
      </c>
      <c r="G317" s="16">
        <v>159.1</v>
      </c>
      <c r="H317" s="16">
        <v>198.4</v>
      </c>
      <c r="I317" s="16">
        <v>153.19999999999999</v>
      </c>
      <c r="J317" s="16">
        <v>183.9</v>
      </c>
      <c r="K317" s="16">
        <v>165.4</v>
      </c>
      <c r="L317" s="16">
        <v>122.1</v>
      </c>
      <c r="M317" s="16">
        <v>170.8</v>
      </c>
      <c r="N317" s="16">
        <v>169.1</v>
      </c>
      <c r="O317" s="16">
        <v>174.3</v>
      </c>
      <c r="P317" s="16">
        <v>167.5</v>
      </c>
      <c r="Q317" s="37">
        <f t="shared" si="16"/>
        <v>2014.5</v>
      </c>
      <c r="R317" s="16">
        <v>191.4</v>
      </c>
      <c r="S317" s="16">
        <v>170.4</v>
      </c>
      <c r="T317" s="16">
        <v>166</v>
      </c>
      <c r="U317" s="16">
        <v>169.8</v>
      </c>
      <c r="V317" s="41">
        <f t="shared" si="17"/>
        <v>336.4</v>
      </c>
      <c r="W317" s="15">
        <v>161.4</v>
      </c>
      <c r="X317" s="16">
        <v>165.3</v>
      </c>
      <c r="Y317" s="16">
        <v>162.9</v>
      </c>
      <c r="Z317" s="16">
        <v>173.4</v>
      </c>
      <c r="AA317" s="16">
        <v>158.9</v>
      </c>
      <c r="AB317" s="16">
        <v>163.80000000000001</v>
      </c>
      <c r="AC317" s="16">
        <v>169.3</v>
      </c>
      <c r="AD317" s="16">
        <v>162.4</v>
      </c>
      <c r="AE317" s="16">
        <v>165.2</v>
      </c>
      <c r="AF317" s="44">
        <f t="shared" si="18"/>
        <v>990.69999999999993</v>
      </c>
      <c r="AG317" s="32">
        <v>167.6</v>
      </c>
      <c r="AH317" t="str">
        <f t="shared" si="19"/>
        <v>November-2021</v>
      </c>
    </row>
    <row r="318" spans="1:34" hidden="1">
      <c r="A318" s="2" t="s">
        <v>85</v>
      </c>
      <c r="B318" s="15" t="s">
        <v>912</v>
      </c>
      <c r="C318" s="15" t="s">
        <v>264</v>
      </c>
      <c r="D318" s="15">
        <v>151</v>
      </c>
      <c r="E318" s="15">
        <v>204.9</v>
      </c>
      <c r="F318" s="15">
        <v>175.4</v>
      </c>
      <c r="G318" s="15">
        <v>159.6</v>
      </c>
      <c r="H318" s="15">
        <v>175.8</v>
      </c>
      <c r="I318" s="15">
        <v>160.30000000000001</v>
      </c>
      <c r="J318" s="15">
        <v>229.1</v>
      </c>
      <c r="K318" s="15">
        <v>165.1</v>
      </c>
      <c r="L318" s="15">
        <v>123.1</v>
      </c>
      <c r="M318" s="15">
        <v>167.2</v>
      </c>
      <c r="N318" s="15">
        <v>156.1</v>
      </c>
      <c r="O318" s="15">
        <v>176.8</v>
      </c>
      <c r="P318" s="15">
        <v>173.5</v>
      </c>
      <c r="Q318" s="37">
        <f t="shared" si="16"/>
        <v>2044.3999999999996</v>
      </c>
      <c r="R318" s="15">
        <v>197</v>
      </c>
      <c r="S318" s="15">
        <v>162.30000000000001</v>
      </c>
      <c r="T318" s="15">
        <v>145.30000000000001</v>
      </c>
      <c r="U318" s="15">
        <v>159.69999999999999</v>
      </c>
      <c r="V318" s="41">
        <f t="shared" si="17"/>
        <v>307.60000000000002</v>
      </c>
      <c r="W318" s="15">
        <v>164.2</v>
      </c>
      <c r="X318" s="15">
        <v>161.6</v>
      </c>
      <c r="Y318" s="15">
        <v>155.19999999999999</v>
      </c>
      <c r="Z318" s="15">
        <v>164.2</v>
      </c>
      <c r="AA318" s="15">
        <v>151.19999999999999</v>
      </c>
      <c r="AB318" s="15">
        <v>156.69999999999999</v>
      </c>
      <c r="AC318" s="15">
        <v>160.80000000000001</v>
      </c>
      <c r="AD318" s="15">
        <v>161.80000000000001</v>
      </c>
      <c r="AE318" s="15">
        <v>157.30000000000001</v>
      </c>
      <c r="AF318" s="44">
        <f t="shared" si="18"/>
        <v>949.89999999999986</v>
      </c>
      <c r="AG318" s="31">
        <v>165.6</v>
      </c>
      <c r="AH318" t="str">
        <f t="shared" si="19"/>
        <v>November-2021</v>
      </c>
    </row>
    <row r="319" spans="1:34" hidden="1">
      <c r="A319" s="1" t="s">
        <v>104</v>
      </c>
      <c r="B319" s="16" t="s">
        <v>912</v>
      </c>
      <c r="C319" s="16" t="s">
        <v>264</v>
      </c>
      <c r="D319" s="16">
        <v>148.19999999999999</v>
      </c>
      <c r="E319" s="16">
        <v>201.6</v>
      </c>
      <c r="F319" s="16">
        <v>173</v>
      </c>
      <c r="G319" s="16">
        <v>159.30000000000001</v>
      </c>
      <c r="H319" s="16">
        <v>190.1</v>
      </c>
      <c r="I319" s="16">
        <v>156.5</v>
      </c>
      <c r="J319" s="16">
        <v>199.2</v>
      </c>
      <c r="K319" s="16">
        <v>165.3</v>
      </c>
      <c r="L319" s="16">
        <v>122.4</v>
      </c>
      <c r="M319" s="16">
        <v>169.6</v>
      </c>
      <c r="N319" s="16">
        <v>163.69999999999999</v>
      </c>
      <c r="O319" s="16">
        <v>175.5</v>
      </c>
      <c r="P319" s="16">
        <v>169.7</v>
      </c>
      <c r="Q319" s="37">
        <f t="shared" si="16"/>
        <v>2024.3999999999999</v>
      </c>
      <c r="R319" s="16">
        <v>192.9</v>
      </c>
      <c r="S319" s="16">
        <v>167.2</v>
      </c>
      <c r="T319" s="16">
        <v>157.4</v>
      </c>
      <c r="U319" s="16">
        <v>165.8</v>
      </c>
      <c r="V319" s="41">
        <f t="shared" si="17"/>
        <v>324.60000000000002</v>
      </c>
      <c r="W319" s="16">
        <v>164.2</v>
      </c>
      <c r="X319" s="16">
        <v>163.9</v>
      </c>
      <c r="Y319" s="16">
        <v>159.30000000000001</v>
      </c>
      <c r="Z319" s="16">
        <v>169.9</v>
      </c>
      <c r="AA319" s="16">
        <v>154.80000000000001</v>
      </c>
      <c r="AB319" s="16">
        <v>159.80000000000001</v>
      </c>
      <c r="AC319" s="16">
        <v>164.3</v>
      </c>
      <c r="AD319" s="16">
        <v>162.19999999999999</v>
      </c>
      <c r="AE319" s="16">
        <v>161.4</v>
      </c>
      <c r="AF319" s="44">
        <f t="shared" si="18"/>
        <v>970.30000000000018</v>
      </c>
      <c r="AG319" s="32">
        <v>166.7</v>
      </c>
      <c r="AH319" t="str">
        <f t="shared" si="19"/>
        <v>November-2021</v>
      </c>
    </row>
    <row r="320" spans="1:34" hidden="1">
      <c r="A320" s="2" t="s">
        <v>60</v>
      </c>
      <c r="B320" s="15" t="s">
        <v>912</v>
      </c>
      <c r="C320" s="15" t="s">
        <v>273</v>
      </c>
      <c r="D320" s="15">
        <v>147.4</v>
      </c>
      <c r="E320" s="15">
        <v>197</v>
      </c>
      <c r="F320" s="15">
        <v>176.5</v>
      </c>
      <c r="G320" s="15">
        <v>159.80000000000001</v>
      </c>
      <c r="H320" s="15">
        <v>195.8</v>
      </c>
      <c r="I320" s="15">
        <v>152</v>
      </c>
      <c r="J320" s="15">
        <v>172.3</v>
      </c>
      <c r="K320" s="15">
        <v>164.5</v>
      </c>
      <c r="L320" s="15">
        <v>120.6</v>
      </c>
      <c r="M320" s="15">
        <v>171.7</v>
      </c>
      <c r="N320" s="15">
        <v>169.7</v>
      </c>
      <c r="O320" s="15">
        <v>175.1</v>
      </c>
      <c r="P320" s="15">
        <v>165.8</v>
      </c>
      <c r="Q320" s="37">
        <f t="shared" si="16"/>
        <v>2002.3999999999999</v>
      </c>
      <c r="R320" s="15">
        <v>190.8</v>
      </c>
      <c r="S320" s="15">
        <v>171.8</v>
      </c>
      <c r="T320" s="15">
        <v>167.3</v>
      </c>
      <c r="U320" s="15">
        <v>171.2</v>
      </c>
      <c r="V320" s="41">
        <f t="shared" si="17"/>
        <v>339.1</v>
      </c>
      <c r="W320" s="15">
        <v>161.4</v>
      </c>
      <c r="X320" s="15">
        <v>165.6</v>
      </c>
      <c r="Y320" s="15">
        <v>163.9</v>
      </c>
      <c r="Z320" s="15">
        <v>174</v>
      </c>
      <c r="AA320" s="15">
        <v>160.1</v>
      </c>
      <c r="AB320" s="15">
        <v>164.5</v>
      </c>
      <c r="AC320" s="15">
        <v>169.7</v>
      </c>
      <c r="AD320" s="15">
        <v>162.80000000000001</v>
      </c>
      <c r="AE320" s="15">
        <v>166</v>
      </c>
      <c r="AF320" s="44">
        <f t="shared" si="18"/>
        <v>995</v>
      </c>
      <c r="AG320" s="31">
        <v>167</v>
      </c>
      <c r="AH320" t="str">
        <f t="shared" si="19"/>
        <v>December-2021</v>
      </c>
    </row>
    <row r="321" spans="1:34" hidden="1">
      <c r="A321" s="1" t="s">
        <v>85</v>
      </c>
      <c r="B321" s="16" t="s">
        <v>912</v>
      </c>
      <c r="C321" s="16" t="s">
        <v>273</v>
      </c>
      <c r="D321" s="16">
        <v>151.6</v>
      </c>
      <c r="E321" s="16">
        <v>202.2</v>
      </c>
      <c r="F321" s="16">
        <v>180</v>
      </c>
      <c r="G321" s="16">
        <v>160</v>
      </c>
      <c r="H321" s="16">
        <v>173.5</v>
      </c>
      <c r="I321" s="16">
        <v>158.30000000000001</v>
      </c>
      <c r="J321" s="16">
        <v>219.5</v>
      </c>
      <c r="K321" s="16">
        <v>164.2</v>
      </c>
      <c r="L321" s="16">
        <v>121.9</v>
      </c>
      <c r="M321" s="16">
        <v>168.2</v>
      </c>
      <c r="N321" s="16">
        <v>156.5</v>
      </c>
      <c r="O321" s="16">
        <v>178.2</v>
      </c>
      <c r="P321" s="16">
        <v>172.2</v>
      </c>
      <c r="Q321" s="37">
        <f t="shared" si="16"/>
        <v>2034.1000000000001</v>
      </c>
      <c r="R321" s="16">
        <v>196.8</v>
      </c>
      <c r="S321" s="16">
        <v>163.30000000000001</v>
      </c>
      <c r="T321" s="16">
        <v>146.69999999999999</v>
      </c>
      <c r="U321" s="16">
        <v>160.69999999999999</v>
      </c>
      <c r="V321" s="41">
        <f t="shared" si="17"/>
        <v>310</v>
      </c>
      <c r="W321" s="16">
        <v>163.4</v>
      </c>
      <c r="X321" s="16">
        <v>161.69999999999999</v>
      </c>
      <c r="Y321" s="16">
        <v>156</v>
      </c>
      <c r="Z321" s="16">
        <v>165.1</v>
      </c>
      <c r="AA321" s="16">
        <v>151.80000000000001</v>
      </c>
      <c r="AB321" s="16">
        <v>157.6</v>
      </c>
      <c r="AC321" s="16">
        <v>160.6</v>
      </c>
      <c r="AD321" s="16">
        <v>162.4</v>
      </c>
      <c r="AE321" s="16">
        <v>157.80000000000001</v>
      </c>
      <c r="AF321" s="44">
        <f t="shared" si="18"/>
        <v>953.5</v>
      </c>
      <c r="AG321" s="32">
        <v>165.2</v>
      </c>
      <c r="AH321" t="str">
        <f t="shared" si="19"/>
        <v>December-2021</v>
      </c>
    </row>
    <row r="322" spans="1:34" hidden="1">
      <c r="A322" s="2" t="s">
        <v>104</v>
      </c>
      <c r="B322" s="15" t="s">
        <v>912</v>
      </c>
      <c r="C322" s="15" t="s">
        <v>273</v>
      </c>
      <c r="D322" s="15">
        <v>148.69999999999999</v>
      </c>
      <c r="E322" s="15">
        <v>198.8</v>
      </c>
      <c r="F322" s="15">
        <v>177.9</v>
      </c>
      <c r="G322" s="15">
        <v>159.9</v>
      </c>
      <c r="H322" s="15">
        <v>187.6</v>
      </c>
      <c r="I322" s="15">
        <v>154.9</v>
      </c>
      <c r="J322" s="15">
        <v>188.3</v>
      </c>
      <c r="K322" s="15">
        <v>164.4</v>
      </c>
      <c r="L322" s="15">
        <v>121</v>
      </c>
      <c r="M322" s="15">
        <v>170.5</v>
      </c>
      <c r="N322" s="15">
        <v>164.2</v>
      </c>
      <c r="O322" s="15">
        <v>176.5</v>
      </c>
      <c r="P322" s="15">
        <v>168.2</v>
      </c>
      <c r="Q322" s="37">
        <f t="shared" si="16"/>
        <v>2012.7</v>
      </c>
      <c r="R322" s="15">
        <v>192.4</v>
      </c>
      <c r="S322" s="15">
        <v>168.5</v>
      </c>
      <c r="T322" s="15">
        <v>158.69999999999999</v>
      </c>
      <c r="U322" s="15">
        <v>167</v>
      </c>
      <c r="V322" s="41">
        <f t="shared" si="17"/>
        <v>327.2</v>
      </c>
      <c r="W322" s="15">
        <v>163.4</v>
      </c>
      <c r="X322" s="15">
        <v>164.1</v>
      </c>
      <c r="Y322" s="15">
        <v>160.19999999999999</v>
      </c>
      <c r="Z322" s="15">
        <v>170.6</v>
      </c>
      <c r="AA322" s="15">
        <v>155.69999999999999</v>
      </c>
      <c r="AB322" s="15">
        <v>160.6</v>
      </c>
      <c r="AC322" s="15">
        <v>164.4</v>
      </c>
      <c r="AD322" s="15">
        <v>162.6</v>
      </c>
      <c r="AE322" s="15">
        <v>162</v>
      </c>
      <c r="AF322" s="44">
        <f t="shared" si="18"/>
        <v>974.09999999999991</v>
      </c>
      <c r="AG322" s="31">
        <v>166.2</v>
      </c>
      <c r="AH322" t="str">
        <f t="shared" si="19"/>
        <v>December-2021</v>
      </c>
    </row>
    <row r="323" spans="1:34" hidden="1">
      <c r="A323" s="1" t="s">
        <v>60</v>
      </c>
      <c r="B323" s="16" t="s">
        <v>1031</v>
      </c>
      <c r="C323" s="16" t="s">
        <v>62</v>
      </c>
      <c r="D323" s="16">
        <v>148.30000000000001</v>
      </c>
      <c r="E323" s="16">
        <v>196.9</v>
      </c>
      <c r="F323" s="16">
        <v>178</v>
      </c>
      <c r="G323" s="16">
        <v>160.5</v>
      </c>
      <c r="H323" s="16">
        <v>192.6</v>
      </c>
      <c r="I323" s="16">
        <v>151.19999999999999</v>
      </c>
      <c r="J323" s="16">
        <v>159.19999999999999</v>
      </c>
      <c r="K323" s="16">
        <v>164</v>
      </c>
      <c r="L323" s="16">
        <v>119.3</v>
      </c>
      <c r="M323" s="16">
        <v>173.3</v>
      </c>
      <c r="N323" s="16">
        <v>169.8</v>
      </c>
      <c r="O323" s="16">
        <v>175.8</v>
      </c>
      <c r="P323" s="16">
        <v>164.1</v>
      </c>
      <c r="Q323" s="37">
        <f t="shared" ref="Q323:Q373" si="20">SUM(D323:O323)</f>
        <v>1988.8999999999999</v>
      </c>
      <c r="R323" s="16">
        <v>190.7</v>
      </c>
      <c r="S323" s="16">
        <v>173.2</v>
      </c>
      <c r="T323" s="16">
        <v>169.3</v>
      </c>
      <c r="U323" s="16">
        <v>172.7</v>
      </c>
      <c r="V323" s="41">
        <f t="shared" ref="V323:V373" si="21">SUM(S323:T323)</f>
        <v>342.5</v>
      </c>
      <c r="W323" s="15">
        <v>168</v>
      </c>
      <c r="X323" s="16">
        <v>165.8</v>
      </c>
      <c r="Y323" s="16">
        <v>164.9</v>
      </c>
      <c r="Z323" s="16">
        <v>174.7</v>
      </c>
      <c r="AA323" s="16">
        <v>160.80000000000001</v>
      </c>
      <c r="AB323" s="16">
        <v>164.9</v>
      </c>
      <c r="AC323" s="16">
        <v>169.9</v>
      </c>
      <c r="AD323" s="16">
        <v>163.19999999999999</v>
      </c>
      <c r="AE323" s="16">
        <v>166.6</v>
      </c>
      <c r="AF323" s="44">
        <f t="shared" ref="AF323:AF373" si="22">SUM(Y323:AD323)</f>
        <v>998.40000000000009</v>
      </c>
      <c r="AG323" s="32">
        <v>166.4</v>
      </c>
      <c r="AH323" t="str">
        <f t="shared" ref="AH323:AH373" si="23">C323&amp;"-"&amp;B323</f>
        <v>January-2022</v>
      </c>
    </row>
    <row r="324" spans="1:34" hidden="1">
      <c r="A324" s="2" t="s">
        <v>85</v>
      </c>
      <c r="B324" s="15" t="s">
        <v>1031</v>
      </c>
      <c r="C324" s="15" t="s">
        <v>62</v>
      </c>
      <c r="D324" s="15">
        <v>152.19999999999999</v>
      </c>
      <c r="E324" s="15">
        <v>202.1</v>
      </c>
      <c r="F324" s="15">
        <v>180.1</v>
      </c>
      <c r="G324" s="15">
        <v>160.4</v>
      </c>
      <c r="H324" s="15">
        <v>171</v>
      </c>
      <c r="I324" s="15">
        <v>156.5</v>
      </c>
      <c r="J324" s="15">
        <v>203.6</v>
      </c>
      <c r="K324" s="15">
        <v>163.80000000000001</v>
      </c>
      <c r="L324" s="15">
        <v>121.3</v>
      </c>
      <c r="M324" s="15">
        <v>169.8</v>
      </c>
      <c r="N324" s="15">
        <v>156.6</v>
      </c>
      <c r="O324" s="15">
        <v>179</v>
      </c>
      <c r="P324" s="15">
        <v>170.3</v>
      </c>
      <c r="Q324" s="37">
        <f t="shared" si="20"/>
        <v>2016.3999999999996</v>
      </c>
      <c r="R324" s="15">
        <v>196.4</v>
      </c>
      <c r="S324" s="15">
        <v>164.7</v>
      </c>
      <c r="T324" s="15">
        <v>148.5</v>
      </c>
      <c r="U324" s="15">
        <v>162.19999999999999</v>
      </c>
      <c r="V324" s="41">
        <f t="shared" si="21"/>
        <v>313.2</v>
      </c>
      <c r="W324" s="15">
        <v>164.5</v>
      </c>
      <c r="X324" s="15">
        <v>161.6</v>
      </c>
      <c r="Y324" s="15">
        <v>156.80000000000001</v>
      </c>
      <c r="Z324" s="15">
        <v>166.1</v>
      </c>
      <c r="AA324" s="15">
        <v>152.69999999999999</v>
      </c>
      <c r="AB324" s="15">
        <v>158.4</v>
      </c>
      <c r="AC324" s="15">
        <v>161</v>
      </c>
      <c r="AD324" s="15">
        <v>162.80000000000001</v>
      </c>
      <c r="AE324" s="15">
        <v>158.6</v>
      </c>
      <c r="AF324" s="44">
        <f t="shared" si="22"/>
        <v>957.8</v>
      </c>
      <c r="AG324" s="31">
        <v>165</v>
      </c>
      <c r="AH324" t="str">
        <f t="shared" si="23"/>
        <v>January-2022</v>
      </c>
    </row>
    <row r="325" spans="1:34" hidden="1">
      <c r="A325" s="1" t="s">
        <v>104</v>
      </c>
      <c r="B325" s="16" t="s">
        <v>1031</v>
      </c>
      <c r="C325" s="16" t="s">
        <v>62</v>
      </c>
      <c r="D325" s="16">
        <v>149.5</v>
      </c>
      <c r="E325" s="16">
        <v>198.7</v>
      </c>
      <c r="F325" s="16">
        <v>178.8</v>
      </c>
      <c r="G325" s="16">
        <v>160.5</v>
      </c>
      <c r="H325" s="16">
        <v>184.7</v>
      </c>
      <c r="I325" s="16">
        <v>153.69999999999999</v>
      </c>
      <c r="J325" s="16">
        <v>174.3</v>
      </c>
      <c r="K325" s="16">
        <v>163.9</v>
      </c>
      <c r="L325" s="16">
        <v>120</v>
      </c>
      <c r="M325" s="16">
        <v>172.1</v>
      </c>
      <c r="N325" s="16">
        <v>164.3</v>
      </c>
      <c r="O325" s="16">
        <v>177.3</v>
      </c>
      <c r="P325" s="16">
        <v>166.4</v>
      </c>
      <c r="Q325" s="37">
        <f t="shared" si="20"/>
        <v>1997.8</v>
      </c>
      <c r="R325" s="16">
        <v>192.2</v>
      </c>
      <c r="S325" s="16">
        <v>169.9</v>
      </c>
      <c r="T325" s="16">
        <v>160.69999999999999</v>
      </c>
      <c r="U325" s="16">
        <v>168.5</v>
      </c>
      <c r="V325" s="41">
        <f t="shared" si="21"/>
        <v>330.6</v>
      </c>
      <c r="W325" s="16">
        <v>164.5</v>
      </c>
      <c r="X325" s="16">
        <v>164.2</v>
      </c>
      <c r="Y325" s="16">
        <v>161.1</v>
      </c>
      <c r="Z325" s="16">
        <v>171.4</v>
      </c>
      <c r="AA325" s="16">
        <v>156.5</v>
      </c>
      <c r="AB325" s="16">
        <v>161.19999999999999</v>
      </c>
      <c r="AC325" s="16">
        <v>164.7</v>
      </c>
      <c r="AD325" s="16">
        <v>163</v>
      </c>
      <c r="AE325" s="16">
        <v>162.69999999999999</v>
      </c>
      <c r="AF325" s="44">
        <f t="shared" si="22"/>
        <v>977.90000000000009</v>
      </c>
      <c r="AG325" s="32">
        <v>165.7</v>
      </c>
      <c r="AH325" t="str">
        <f t="shared" si="23"/>
        <v>January-2022</v>
      </c>
    </row>
    <row r="326" spans="1:34" hidden="1">
      <c r="A326" s="2" t="s">
        <v>60</v>
      </c>
      <c r="B326" s="15" t="s">
        <v>1031</v>
      </c>
      <c r="C326" s="15" t="s">
        <v>116</v>
      </c>
      <c r="D326" s="15">
        <v>148.80000000000001</v>
      </c>
      <c r="E326" s="15">
        <v>198.1</v>
      </c>
      <c r="F326" s="15">
        <v>175.5</v>
      </c>
      <c r="G326" s="15">
        <v>160.69999999999999</v>
      </c>
      <c r="H326" s="15">
        <v>192.6</v>
      </c>
      <c r="I326" s="15">
        <v>151.4</v>
      </c>
      <c r="J326" s="15">
        <v>155.19999999999999</v>
      </c>
      <c r="K326" s="15">
        <v>163.9</v>
      </c>
      <c r="L326" s="15">
        <v>118.1</v>
      </c>
      <c r="M326" s="15">
        <v>175.4</v>
      </c>
      <c r="N326" s="15">
        <v>170.5</v>
      </c>
      <c r="O326" s="15">
        <v>176.3</v>
      </c>
      <c r="P326" s="15">
        <v>163.9</v>
      </c>
      <c r="Q326" s="37">
        <f t="shared" si="20"/>
        <v>1986.5</v>
      </c>
      <c r="R326" s="15">
        <v>191.5</v>
      </c>
      <c r="S326" s="15">
        <v>174.1</v>
      </c>
      <c r="T326" s="15">
        <v>171</v>
      </c>
      <c r="U326" s="15">
        <v>173.7</v>
      </c>
      <c r="V326" s="41">
        <f t="shared" si="21"/>
        <v>345.1</v>
      </c>
      <c r="W326" s="15">
        <v>168</v>
      </c>
      <c r="X326" s="15">
        <v>167.4</v>
      </c>
      <c r="Y326" s="15">
        <v>165.7</v>
      </c>
      <c r="Z326" s="15">
        <v>175.3</v>
      </c>
      <c r="AA326" s="15">
        <v>161.19999999999999</v>
      </c>
      <c r="AB326" s="15">
        <v>165.5</v>
      </c>
      <c r="AC326" s="15">
        <v>170.3</v>
      </c>
      <c r="AD326" s="15">
        <v>164.5</v>
      </c>
      <c r="AE326" s="15">
        <v>167.3</v>
      </c>
      <c r="AF326" s="44">
        <f t="shared" si="22"/>
        <v>1002.5</v>
      </c>
      <c r="AG326" s="31">
        <v>166.7</v>
      </c>
      <c r="AH326" t="str">
        <f t="shared" si="23"/>
        <v>February-2022</v>
      </c>
    </row>
    <row r="327" spans="1:34" hidden="1">
      <c r="A327" s="1" t="s">
        <v>85</v>
      </c>
      <c r="B327" s="16" t="s">
        <v>1031</v>
      </c>
      <c r="C327" s="16" t="s">
        <v>116</v>
      </c>
      <c r="D327" s="16">
        <v>152.5</v>
      </c>
      <c r="E327" s="16">
        <v>205.2</v>
      </c>
      <c r="F327" s="16">
        <v>176.4</v>
      </c>
      <c r="G327" s="16">
        <v>160.6</v>
      </c>
      <c r="H327" s="16">
        <v>171.5</v>
      </c>
      <c r="I327" s="16">
        <v>156.4</v>
      </c>
      <c r="J327" s="16">
        <v>198</v>
      </c>
      <c r="K327" s="16">
        <v>163.19999999999999</v>
      </c>
      <c r="L327" s="16">
        <v>120.6</v>
      </c>
      <c r="M327" s="16">
        <v>172.2</v>
      </c>
      <c r="N327" s="16">
        <v>156.69999999999999</v>
      </c>
      <c r="O327" s="16">
        <v>180</v>
      </c>
      <c r="P327" s="16">
        <v>170.2</v>
      </c>
      <c r="Q327" s="37">
        <f t="shared" si="20"/>
        <v>2013.3</v>
      </c>
      <c r="R327" s="16">
        <v>196.5</v>
      </c>
      <c r="S327" s="16">
        <v>165.7</v>
      </c>
      <c r="T327" s="16">
        <v>150.4</v>
      </c>
      <c r="U327" s="16">
        <v>163.4</v>
      </c>
      <c r="V327" s="41">
        <f t="shared" si="21"/>
        <v>316.10000000000002</v>
      </c>
      <c r="W327" s="16">
        <v>165.5</v>
      </c>
      <c r="X327" s="16">
        <v>163</v>
      </c>
      <c r="Y327" s="16">
        <v>157.4</v>
      </c>
      <c r="Z327" s="16">
        <v>167.2</v>
      </c>
      <c r="AA327" s="16">
        <v>153.1</v>
      </c>
      <c r="AB327" s="16">
        <v>159.5</v>
      </c>
      <c r="AC327" s="16">
        <v>162</v>
      </c>
      <c r="AD327" s="16">
        <v>164.2</v>
      </c>
      <c r="AE327" s="16">
        <v>159.4</v>
      </c>
      <c r="AF327" s="44">
        <f t="shared" si="22"/>
        <v>963.40000000000009</v>
      </c>
      <c r="AG327" s="32">
        <v>165.5</v>
      </c>
      <c r="AH327" t="str">
        <f t="shared" si="23"/>
        <v>February-2022</v>
      </c>
    </row>
    <row r="328" spans="1:34" hidden="1">
      <c r="A328" s="2" t="s">
        <v>104</v>
      </c>
      <c r="B328" s="15" t="s">
        <v>1031</v>
      </c>
      <c r="C328" s="15" t="s">
        <v>116</v>
      </c>
      <c r="D328" s="15">
        <v>150</v>
      </c>
      <c r="E328" s="15">
        <v>200.6</v>
      </c>
      <c r="F328" s="15">
        <v>175.8</v>
      </c>
      <c r="G328" s="15">
        <v>160.69999999999999</v>
      </c>
      <c r="H328" s="15">
        <v>184.9</v>
      </c>
      <c r="I328" s="15">
        <v>153.69999999999999</v>
      </c>
      <c r="J328" s="15">
        <v>169.7</v>
      </c>
      <c r="K328" s="15">
        <v>163.69999999999999</v>
      </c>
      <c r="L328" s="15">
        <v>118.9</v>
      </c>
      <c r="M328" s="15">
        <v>174.3</v>
      </c>
      <c r="N328" s="15">
        <v>164.7</v>
      </c>
      <c r="O328" s="15">
        <v>178</v>
      </c>
      <c r="P328" s="15">
        <v>166.2</v>
      </c>
      <c r="Q328" s="37">
        <f t="shared" si="20"/>
        <v>1995.0000000000002</v>
      </c>
      <c r="R328" s="15">
        <v>192.8</v>
      </c>
      <c r="S328" s="15">
        <v>170.8</v>
      </c>
      <c r="T328" s="15">
        <v>162.4</v>
      </c>
      <c r="U328" s="15">
        <v>169.6</v>
      </c>
      <c r="V328" s="41">
        <f t="shared" si="21"/>
        <v>333.20000000000005</v>
      </c>
      <c r="W328" s="15">
        <v>165.5</v>
      </c>
      <c r="X328" s="15">
        <v>165.7</v>
      </c>
      <c r="Y328" s="15">
        <v>161.80000000000001</v>
      </c>
      <c r="Z328" s="15">
        <v>172.2</v>
      </c>
      <c r="AA328" s="15">
        <v>156.9</v>
      </c>
      <c r="AB328" s="15">
        <v>162.1</v>
      </c>
      <c r="AC328" s="15">
        <v>165.4</v>
      </c>
      <c r="AD328" s="15">
        <v>164.4</v>
      </c>
      <c r="AE328" s="15">
        <v>163.5</v>
      </c>
      <c r="AF328" s="44">
        <f t="shared" si="22"/>
        <v>982.8</v>
      </c>
      <c r="AG328" s="31">
        <v>166.1</v>
      </c>
      <c r="AH328" t="str">
        <f t="shared" si="23"/>
        <v>February-2022</v>
      </c>
    </row>
    <row r="329" spans="1:34" hidden="1">
      <c r="A329" s="1" t="s">
        <v>60</v>
      </c>
      <c r="B329" s="16" t="s">
        <v>1031</v>
      </c>
      <c r="C329" s="16" t="s">
        <v>138</v>
      </c>
      <c r="D329" s="16">
        <v>150.19999999999999</v>
      </c>
      <c r="E329" s="16">
        <v>208</v>
      </c>
      <c r="F329" s="16">
        <v>167.9</v>
      </c>
      <c r="G329" s="16">
        <v>162</v>
      </c>
      <c r="H329" s="16">
        <v>203.1</v>
      </c>
      <c r="I329" s="16">
        <v>155.9</v>
      </c>
      <c r="J329" s="16">
        <v>155.80000000000001</v>
      </c>
      <c r="K329" s="16">
        <v>164.2</v>
      </c>
      <c r="L329" s="16">
        <v>118.1</v>
      </c>
      <c r="M329" s="16">
        <v>178.7</v>
      </c>
      <c r="N329" s="16">
        <v>171.2</v>
      </c>
      <c r="O329" s="16">
        <v>177.4</v>
      </c>
      <c r="P329" s="16">
        <v>166.6</v>
      </c>
      <c r="Q329" s="37">
        <f t="shared" si="20"/>
        <v>2012.5000000000002</v>
      </c>
      <c r="R329" s="16">
        <v>192.3</v>
      </c>
      <c r="S329" s="16">
        <v>175.4</v>
      </c>
      <c r="T329" s="16">
        <v>173.2</v>
      </c>
      <c r="U329" s="16">
        <v>175.1</v>
      </c>
      <c r="V329" s="41">
        <f t="shared" si="21"/>
        <v>348.6</v>
      </c>
      <c r="W329" s="15">
        <v>168</v>
      </c>
      <c r="X329" s="16">
        <v>168.9</v>
      </c>
      <c r="Y329" s="16">
        <v>166.5</v>
      </c>
      <c r="Z329" s="16">
        <v>176</v>
      </c>
      <c r="AA329" s="16">
        <v>162</v>
      </c>
      <c r="AB329" s="16">
        <v>166.6</v>
      </c>
      <c r="AC329" s="16">
        <v>170.6</v>
      </c>
      <c r="AD329" s="16">
        <v>167.4</v>
      </c>
      <c r="AE329" s="16">
        <v>168.3</v>
      </c>
      <c r="AF329" s="44">
        <f t="shared" si="22"/>
        <v>1009.1</v>
      </c>
      <c r="AG329" s="32">
        <v>168.7</v>
      </c>
      <c r="AH329" t="str">
        <f t="shared" si="23"/>
        <v>March-2022</v>
      </c>
    </row>
    <row r="330" spans="1:34" hidden="1">
      <c r="A330" s="2" t="s">
        <v>85</v>
      </c>
      <c r="B330" s="15" t="s">
        <v>1031</v>
      </c>
      <c r="C330" s="15" t="s">
        <v>138</v>
      </c>
      <c r="D330" s="15">
        <v>153.69999999999999</v>
      </c>
      <c r="E330" s="15">
        <v>215.8</v>
      </c>
      <c r="F330" s="15">
        <v>167.7</v>
      </c>
      <c r="G330" s="15">
        <v>162.6</v>
      </c>
      <c r="H330" s="15">
        <v>180</v>
      </c>
      <c r="I330" s="15">
        <v>159.6</v>
      </c>
      <c r="J330" s="15">
        <v>188.4</v>
      </c>
      <c r="K330" s="15">
        <v>163.4</v>
      </c>
      <c r="L330" s="15">
        <v>120.3</v>
      </c>
      <c r="M330" s="15">
        <v>174.7</v>
      </c>
      <c r="N330" s="15">
        <v>157.1</v>
      </c>
      <c r="O330" s="15">
        <v>181.5</v>
      </c>
      <c r="P330" s="15">
        <v>171.5</v>
      </c>
      <c r="Q330" s="37">
        <f t="shared" si="20"/>
        <v>2024.8000000000002</v>
      </c>
      <c r="R330" s="15">
        <v>197.5</v>
      </c>
      <c r="S330" s="15">
        <v>167.1</v>
      </c>
      <c r="T330" s="15">
        <v>152.6</v>
      </c>
      <c r="U330" s="15">
        <v>164.9</v>
      </c>
      <c r="V330" s="41">
        <f t="shared" si="21"/>
        <v>319.7</v>
      </c>
      <c r="W330" s="15">
        <v>165.3</v>
      </c>
      <c r="X330" s="15">
        <v>164.5</v>
      </c>
      <c r="Y330" s="15">
        <v>158.6</v>
      </c>
      <c r="Z330" s="15">
        <v>168.2</v>
      </c>
      <c r="AA330" s="15">
        <v>154.19999999999999</v>
      </c>
      <c r="AB330" s="15">
        <v>160.80000000000001</v>
      </c>
      <c r="AC330" s="15">
        <v>162.69999999999999</v>
      </c>
      <c r="AD330" s="15">
        <v>166.8</v>
      </c>
      <c r="AE330" s="15">
        <v>160.6</v>
      </c>
      <c r="AF330" s="44">
        <f t="shared" si="22"/>
        <v>971.3</v>
      </c>
      <c r="AG330" s="31">
        <v>166.5</v>
      </c>
      <c r="AH330" t="str">
        <f t="shared" si="23"/>
        <v>March-2022</v>
      </c>
    </row>
    <row r="331" spans="1:34" hidden="1">
      <c r="A331" s="1" t="s">
        <v>104</v>
      </c>
      <c r="B331" s="16" t="s">
        <v>1031</v>
      </c>
      <c r="C331" s="16" t="s">
        <v>138</v>
      </c>
      <c r="D331" s="16">
        <v>151.30000000000001</v>
      </c>
      <c r="E331" s="16">
        <v>210.7</v>
      </c>
      <c r="F331" s="16">
        <v>167.8</v>
      </c>
      <c r="G331" s="16">
        <v>162.19999999999999</v>
      </c>
      <c r="H331" s="16">
        <v>194.6</v>
      </c>
      <c r="I331" s="16">
        <v>157.6</v>
      </c>
      <c r="J331" s="16">
        <v>166.9</v>
      </c>
      <c r="K331" s="16">
        <v>163.9</v>
      </c>
      <c r="L331" s="16">
        <v>118.8</v>
      </c>
      <c r="M331" s="16">
        <v>177.4</v>
      </c>
      <c r="N331" s="16">
        <v>165.3</v>
      </c>
      <c r="O331" s="16">
        <v>179.3</v>
      </c>
      <c r="P331" s="16">
        <v>168.4</v>
      </c>
      <c r="Q331" s="37">
        <f t="shared" si="20"/>
        <v>2015.8000000000002</v>
      </c>
      <c r="R331" s="16">
        <v>193.7</v>
      </c>
      <c r="S331" s="16">
        <v>172.1</v>
      </c>
      <c r="T331" s="16">
        <v>164.6</v>
      </c>
      <c r="U331" s="16">
        <v>171.1</v>
      </c>
      <c r="V331" s="41">
        <f t="shared" si="21"/>
        <v>336.7</v>
      </c>
      <c r="W331" s="16">
        <v>165.3</v>
      </c>
      <c r="X331" s="16">
        <v>167.2</v>
      </c>
      <c r="Y331" s="16">
        <v>162.80000000000001</v>
      </c>
      <c r="Z331" s="16">
        <v>173</v>
      </c>
      <c r="AA331" s="16">
        <v>157.9</v>
      </c>
      <c r="AB331" s="16">
        <v>163.30000000000001</v>
      </c>
      <c r="AC331" s="16">
        <v>166</v>
      </c>
      <c r="AD331" s="16">
        <v>167.2</v>
      </c>
      <c r="AE331" s="16">
        <v>164.6</v>
      </c>
      <c r="AF331" s="44">
        <f t="shared" si="22"/>
        <v>990.2</v>
      </c>
      <c r="AG331" s="32">
        <v>167.7</v>
      </c>
      <c r="AH331" t="str">
        <f t="shared" si="23"/>
        <v>March-2022</v>
      </c>
    </row>
    <row r="332" spans="1:34" hidden="1">
      <c r="A332" s="2" t="s">
        <v>60</v>
      </c>
      <c r="B332" s="15" t="s">
        <v>1031</v>
      </c>
      <c r="C332" s="15" t="s">
        <v>154</v>
      </c>
      <c r="D332" s="15">
        <v>151.80000000000001</v>
      </c>
      <c r="E332" s="15">
        <v>209.7</v>
      </c>
      <c r="F332" s="15">
        <v>164.5</v>
      </c>
      <c r="G332" s="15">
        <v>163.80000000000001</v>
      </c>
      <c r="H332" s="15">
        <v>207.4</v>
      </c>
      <c r="I332" s="15">
        <v>169.7</v>
      </c>
      <c r="J332" s="15">
        <v>153.6</v>
      </c>
      <c r="K332" s="15">
        <v>165.1</v>
      </c>
      <c r="L332" s="15">
        <v>118.2</v>
      </c>
      <c r="M332" s="15">
        <v>182.9</v>
      </c>
      <c r="N332" s="15">
        <v>172.4</v>
      </c>
      <c r="O332" s="15">
        <v>178.9</v>
      </c>
      <c r="P332" s="15">
        <v>168.6</v>
      </c>
      <c r="Q332" s="37">
        <f t="shared" si="20"/>
        <v>2038</v>
      </c>
      <c r="R332" s="15">
        <v>192.8</v>
      </c>
      <c r="S332" s="15">
        <v>177.5</v>
      </c>
      <c r="T332" s="15">
        <v>175.1</v>
      </c>
      <c r="U332" s="15">
        <v>177.1</v>
      </c>
      <c r="V332" s="41">
        <f t="shared" si="21"/>
        <v>352.6</v>
      </c>
      <c r="W332" s="15">
        <v>168</v>
      </c>
      <c r="X332" s="15">
        <v>173.3</v>
      </c>
      <c r="Y332" s="15">
        <v>167.7</v>
      </c>
      <c r="Z332" s="15">
        <v>177</v>
      </c>
      <c r="AA332" s="15">
        <v>166.2</v>
      </c>
      <c r="AB332" s="15">
        <v>167.2</v>
      </c>
      <c r="AC332" s="15">
        <v>170.9</v>
      </c>
      <c r="AD332" s="15">
        <v>169</v>
      </c>
      <c r="AE332" s="15">
        <v>170.2</v>
      </c>
      <c r="AF332" s="44">
        <f t="shared" si="22"/>
        <v>1017.9999999999999</v>
      </c>
      <c r="AG332" s="31">
        <v>170.8</v>
      </c>
      <c r="AH332" t="str">
        <f t="shared" si="23"/>
        <v>April-2022</v>
      </c>
    </row>
    <row r="333" spans="1:34" hidden="1">
      <c r="A333" s="1" t="s">
        <v>85</v>
      </c>
      <c r="B333" s="16" t="s">
        <v>1031</v>
      </c>
      <c r="C333" s="16" t="s">
        <v>154</v>
      </c>
      <c r="D333" s="16">
        <v>155.4</v>
      </c>
      <c r="E333" s="16">
        <v>215.8</v>
      </c>
      <c r="F333" s="16">
        <v>164.6</v>
      </c>
      <c r="G333" s="16">
        <v>164.2</v>
      </c>
      <c r="H333" s="16">
        <v>186</v>
      </c>
      <c r="I333" s="16">
        <v>175.9</v>
      </c>
      <c r="J333" s="16">
        <v>190.7</v>
      </c>
      <c r="K333" s="16">
        <v>164</v>
      </c>
      <c r="L333" s="16">
        <v>120.5</v>
      </c>
      <c r="M333" s="16">
        <v>178</v>
      </c>
      <c r="N333" s="16">
        <v>157.5</v>
      </c>
      <c r="O333" s="16">
        <v>183.3</v>
      </c>
      <c r="P333" s="16">
        <v>174.5</v>
      </c>
      <c r="Q333" s="37">
        <f t="shared" si="20"/>
        <v>2055.9</v>
      </c>
      <c r="R333" s="16">
        <v>197.1</v>
      </c>
      <c r="S333" s="16">
        <v>168.4</v>
      </c>
      <c r="T333" s="16">
        <v>154.5</v>
      </c>
      <c r="U333" s="16">
        <v>166.3</v>
      </c>
      <c r="V333" s="41">
        <f t="shared" si="21"/>
        <v>322.89999999999998</v>
      </c>
      <c r="W333" s="16">
        <v>167</v>
      </c>
      <c r="X333" s="16">
        <v>170.5</v>
      </c>
      <c r="Y333" s="16">
        <v>159.80000000000001</v>
      </c>
      <c r="Z333" s="16">
        <v>169</v>
      </c>
      <c r="AA333" s="16">
        <v>159.30000000000001</v>
      </c>
      <c r="AB333" s="16">
        <v>162.19999999999999</v>
      </c>
      <c r="AC333" s="16">
        <v>164</v>
      </c>
      <c r="AD333" s="16">
        <v>168.4</v>
      </c>
      <c r="AE333" s="16">
        <v>163.1</v>
      </c>
      <c r="AF333" s="44">
        <f t="shared" si="22"/>
        <v>982.69999999999993</v>
      </c>
      <c r="AG333" s="32">
        <v>169.2</v>
      </c>
      <c r="AH333" t="str">
        <f t="shared" si="23"/>
        <v>April-2022</v>
      </c>
    </row>
    <row r="334" spans="1:34" hidden="1">
      <c r="A334" s="2" t="s">
        <v>104</v>
      </c>
      <c r="B334" s="15" t="s">
        <v>1031</v>
      </c>
      <c r="C334" s="15" t="s">
        <v>154</v>
      </c>
      <c r="D334" s="15">
        <v>152.9</v>
      </c>
      <c r="E334" s="15">
        <v>211.8</v>
      </c>
      <c r="F334" s="15">
        <v>164.5</v>
      </c>
      <c r="G334" s="15">
        <v>163.9</v>
      </c>
      <c r="H334" s="15">
        <v>199.5</v>
      </c>
      <c r="I334" s="15">
        <v>172.6</v>
      </c>
      <c r="J334" s="15">
        <v>166.2</v>
      </c>
      <c r="K334" s="15">
        <v>164.7</v>
      </c>
      <c r="L334" s="15">
        <v>119</v>
      </c>
      <c r="M334" s="15">
        <v>181.3</v>
      </c>
      <c r="N334" s="15">
        <v>166.2</v>
      </c>
      <c r="O334" s="15">
        <v>180.9</v>
      </c>
      <c r="P334" s="15">
        <v>170.8</v>
      </c>
      <c r="Q334" s="37">
        <f t="shared" si="20"/>
        <v>2043.5000000000002</v>
      </c>
      <c r="R334" s="15">
        <v>193.9</v>
      </c>
      <c r="S334" s="15">
        <v>173.9</v>
      </c>
      <c r="T334" s="15">
        <v>166.5</v>
      </c>
      <c r="U334" s="15">
        <v>172.8</v>
      </c>
      <c r="V334" s="41">
        <f t="shared" si="21"/>
        <v>340.4</v>
      </c>
      <c r="W334" s="15">
        <v>167</v>
      </c>
      <c r="X334" s="15">
        <v>172.2</v>
      </c>
      <c r="Y334" s="15">
        <v>164</v>
      </c>
      <c r="Z334" s="15">
        <v>174</v>
      </c>
      <c r="AA334" s="15">
        <v>162.6</v>
      </c>
      <c r="AB334" s="15">
        <v>164.4</v>
      </c>
      <c r="AC334" s="15">
        <v>166.9</v>
      </c>
      <c r="AD334" s="15">
        <v>168.8</v>
      </c>
      <c r="AE334" s="15">
        <v>166.8</v>
      </c>
      <c r="AF334" s="44">
        <f t="shared" si="22"/>
        <v>1000.7</v>
      </c>
      <c r="AG334" s="31">
        <v>170.1</v>
      </c>
      <c r="AH334" t="str">
        <f t="shared" si="23"/>
        <v>April-2022</v>
      </c>
    </row>
    <row r="335" spans="1:34" hidden="1">
      <c r="A335" s="1" t="s">
        <v>60</v>
      </c>
      <c r="B335" s="16" t="s">
        <v>1031</v>
      </c>
      <c r="C335" s="16" t="s">
        <v>167</v>
      </c>
      <c r="D335" s="16">
        <v>152.9</v>
      </c>
      <c r="E335" s="16">
        <v>214.7</v>
      </c>
      <c r="F335" s="16">
        <v>161.4</v>
      </c>
      <c r="G335" s="16">
        <v>164.6</v>
      </c>
      <c r="H335" s="16">
        <v>209.9</v>
      </c>
      <c r="I335" s="16">
        <v>168</v>
      </c>
      <c r="J335" s="16">
        <v>160.4</v>
      </c>
      <c r="K335" s="16">
        <v>165</v>
      </c>
      <c r="L335" s="16">
        <v>118.9</v>
      </c>
      <c r="M335" s="16">
        <v>186.6</v>
      </c>
      <c r="N335" s="16">
        <v>173.2</v>
      </c>
      <c r="O335" s="16">
        <v>180.4</v>
      </c>
      <c r="P335" s="16">
        <v>170.8</v>
      </c>
      <c r="Q335" s="37">
        <f t="shared" si="20"/>
        <v>2056</v>
      </c>
      <c r="R335" s="16">
        <v>192.9</v>
      </c>
      <c r="S335" s="16">
        <v>179.3</v>
      </c>
      <c r="T335" s="16">
        <v>177.2</v>
      </c>
      <c r="U335" s="16">
        <v>179</v>
      </c>
      <c r="V335" s="41">
        <f t="shared" si="21"/>
        <v>356.5</v>
      </c>
      <c r="W335" s="15">
        <v>168</v>
      </c>
      <c r="X335" s="16">
        <v>175.3</v>
      </c>
      <c r="Y335" s="16">
        <v>168.9</v>
      </c>
      <c r="Z335" s="16">
        <v>177.7</v>
      </c>
      <c r="AA335" s="16">
        <v>167.1</v>
      </c>
      <c r="AB335" s="16">
        <v>167.6</v>
      </c>
      <c r="AC335" s="16">
        <v>171.8</v>
      </c>
      <c r="AD335" s="16">
        <v>168.5</v>
      </c>
      <c r="AE335" s="16">
        <v>170.9</v>
      </c>
      <c r="AF335" s="44">
        <f t="shared" si="22"/>
        <v>1021.6000000000001</v>
      </c>
      <c r="AG335" s="32">
        <v>172.5</v>
      </c>
      <c r="AH335" t="str">
        <f t="shared" si="23"/>
        <v>May-2022</v>
      </c>
    </row>
    <row r="336" spans="1:34" hidden="1">
      <c r="A336" s="2" t="s">
        <v>85</v>
      </c>
      <c r="B336" s="15" t="s">
        <v>1031</v>
      </c>
      <c r="C336" s="15" t="s">
        <v>167</v>
      </c>
      <c r="D336" s="15">
        <v>156.69999999999999</v>
      </c>
      <c r="E336" s="15">
        <v>221.2</v>
      </c>
      <c r="F336" s="15">
        <v>164.1</v>
      </c>
      <c r="G336" s="15">
        <v>165.4</v>
      </c>
      <c r="H336" s="15">
        <v>189.5</v>
      </c>
      <c r="I336" s="15">
        <v>174.5</v>
      </c>
      <c r="J336" s="15">
        <v>203.2</v>
      </c>
      <c r="K336" s="15">
        <v>164.1</v>
      </c>
      <c r="L336" s="15">
        <v>121.2</v>
      </c>
      <c r="M336" s="15">
        <v>181.4</v>
      </c>
      <c r="N336" s="15">
        <v>158.5</v>
      </c>
      <c r="O336" s="15">
        <v>184.9</v>
      </c>
      <c r="P336" s="15">
        <v>177.5</v>
      </c>
      <c r="Q336" s="37">
        <f t="shared" si="20"/>
        <v>2084.7000000000003</v>
      </c>
      <c r="R336" s="15">
        <v>197.5</v>
      </c>
      <c r="S336" s="15">
        <v>170</v>
      </c>
      <c r="T336" s="15">
        <v>155.9</v>
      </c>
      <c r="U336" s="15">
        <v>167.8</v>
      </c>
      <c r="V336" s="41">
        <f t="shared" si="21"/>
        <v>325.89999999999998</v>
      </c>
      <c r="W336" s="15">
        <v>167.5</v>
      </c>
      <c r="X336" s="15">
        <v>173.5</v>
      </c>
      <c r="Y336" s="15">
        <v>161.1</v>
      </c>
      <c r="Z336" s="15">
        <v>170.1</v>
      </c>
      <c r="AA336" s="15">
        <v>159.4</v>
      </c>
      <c r="AB336" s="15">
        <v>163.19999999999999</v>
      </c>
      <c r="AC336" s="15">
        <v>165.2</v>
      </c>
      <c r="AD336" s="15">
        <v>168.2</v>
      </c>
      <c r="AE336" s="15">
        <v>163.80000000000001</v>
      </c>
      <c r="AF336" s="44">
        <f t="shared" si="22"/>
        <v>987.2</v>
      </c>
      <c r="AG336" s="31">
        <v>170.8</v>
      </c>
      <c r="AH336" t="str">
        <f t="shared" si="23"/>
        <v>May-2022</v>
      </c>
    </row>
    <row r="337" spans="1:34" hidden="1">
      <c r="A337" s="1" t="s">
        <v>104</v>
      </c>
      <c r="B337" s="16" t="s">
        <v>1031</v>
      </c>
      <c r="C337" s="16" t="s">
        <v>167</v>
      </c>
      <c r="D337" s="16">
        <v>154.1</v>
      </c>
      <c r="E337" s="16">
        <v>217</v>
      </c>
      <c r="F337" s="16">
        <v>162.4</v>
      </c>
      <c r="G337" s="16">
        <v>164.9</v>
      </c>
      <c r="H337" s="16">
        <v>202.4</v>
      </c>
      <c r="I337" s="16">
        <v>171</v>
      </c>
      <c r="J337" s="16">
        <v>174.9</v>
      </c>
      <c r="K337" s="16">
        <v>164.7</v>
      </c>
      <c r="L337" s="16">
        <v>119.7</v>
      </c>
      <c r="M337" s="16">
        <v>184.9</v>
      </c>
      <c r="N337" s="16">
        <v>167.1</v>
      </c>
      <c r="O337" s="16">
        <v>182.5</v>
      </c>
      <c r="P337" s="16">
        <v>173.3</v>
      </c>
      <c r="Q337" s="37">
        <f t="shared" si="20"/>
        <v>2065.6000000000004</v>
      </c>
      <c r="R337" s="16">
        <v>194.1</v>
      </c>
      <c r="S337" s="16">
        <v>175.6</v>
      </c>
      <c r="T337" s="16">
        <v>168.4</v>
      </c>
      <c r="U337" s="16">
        <v>174.6</v>
      </c>
      <c r="V337" s="41">
        <f t="shared" si="21"/>
        <v>344</v>
      </c>
      <c r="W337" s="16">
        <v>167.5</v>
      </c>
      <c r="X337" s="16">
        <v>174.6</v>
      </c>
      <c r="Y337" s="16">
        <v>165.2</v>
      </c>
      <c r="Z337" s="16">
        <v>174.8</v>
      </c>
      <c r="AA337" s="16">
        <v>163</v>
      </c>
      <c r="AB337" s="16">
        <v>165.1</v>
      </c>
      <c r="AC337" s="16">
        <v>167.9</v>
      </c>
      <c r="AD337" s="16">
        <v>168.4</v>
      </c>
      <c r="AE337" s="16">
        <v>167.5</v>
      </c>
      <c r="AF337" s="44">
        <f t="shared" si="22"/>
        <v>1004.4</v>
      </c>
      <c r="AG337" s="32">
        <v>171.7</v>
      </c>
      <c r="AH337" t="str">
        <f t="shared" si="23"/>
        <v>May-2022</v>
      </c>
    </row>
    <row r="338" spans="1:34" hidden="1">
      <c r="A338" s="2" t="s">
        <v>60</v>
      </c>
      <c r="B338" s="15" t="s">
        <v>1031</v>
      </c>
      <c r="C338" s="15" t="s">
        <v>177</v>
      </c>
      <c r="D338" s="15">
        <v>153.80000000000001</v>
      </c>
      <c r="E338" s="15">
        <v>217.2</v>
      </c>
      <c r="F338" s="15">
        <v>169.6</v>
      </c>
      <c r="G338" s="15">
        <v>165.4</v>
      </c>
      <c r="H338" s="15">
        <v>208.1</v>
      </c>
      <c r="I338" s="15">
        <v>165.8</v>
      </c>
      <c r="J338" s="15">
        <v>167.3</v>
      </c>
      <c r="K338" s="15">
        <v>164.6</v>
      </c>
      <c r="L338" s="15">
        <v>119.1</v>
      </c>
      <c r="M338" s="15">
        <v>188.9</v>
      </c>
      <c r="N338" s="15">
        <v>174.2</v>
      </c>
      <c r="O338" s="15">
        <v>181.9</v>
      </c>
      <c r="P338" s="15">
        <v>172.4</v>
      </c>
      <c r="Q338" s="37">
        <f t="shared" si="20"/>
        <v>2075.9</v>
      </c>
      <c r="R338" s="15">
        <v>192.9</v>
      </c>
      <c r="S338" s="15">
        <v>180.7</v>
      </c>
      <c r="T338" s="15">
        <v>178.7</v>
      </c>
      <c r="U338" s="15">
        <v>180.4</v>
      </c>
      <c r="V338" s="41">
        <f t="shared" si="21"/>
        <v>359.4</v>
      </c>
      <c r="W338" s="15">
        <v>168</v>
      </c>
      <c r="X338" s="15">
        <v>176.7</v>
      </c>
      <c r="Y338" s="15">
        <v>170.3</v>
      </c>
      <c r="Z338" s="15">
        <v>178.2</v>
      </c>
      <c r="AA338" s="15">
        <v>165.5</v>
      </c>
      <c r="AB338" s="15">
        <v>168</v>
      </c>
      <c r="AC338" s="15">
        <v>172.6</v>
      </c>
      <c r="AD338" s="15">
        <v>169.5</v>
      </c>
      <c r="AE338" s="15">
        <v>171</v>
      </c>
      <c r="AF338" s="44">
        <f t="shared" si="22"/>
        <v>1024.0999999999999</v>
      </c>
      <c r="AG338" s="31">
        <v>173.6</v>
      </c>
      <c r="AH338" t="str">
        <f t="shared" si="23"/>
        <v>June-2022</v>
      </c>
    </row>
    <row r="339" spans="1:34" hidden="1">
      <c r="A339" s="1" t="s">
        <v>85</v>
      </c>
      <c r="B339" s="16" t="s">
        <v>1031</v>
      </c>
      <c r="C339" s="16" t="s">
        <v>177</v>
      </c>
      <c r="D339" s="16">
        <v>157.5</v>
      </c>
      <c r="E339" s="16">
        <v>223.4</v>
      </c>
      <c r="F339" s="16">
        <v>172.8</v>
      </c>
      <c r="G339" s="16">
        <v>166.4</v>
      </c>
      <c r="H339" s="16">
        <v>188.6</v>
      </c>
      <c r="I339" s="16">
        <v>174.1</v>
      </c>
      <c r="J339" s="16">
        <v>211.5</v>
      </c>
      <c r="K339" s="16">
        <v>163.6</v>
      </c>
      <c r="L339" s="16">
        <v>121.4</v>
      </c>
      <c r="M339" s="16">
        <v>183.5</v>
      </c>
      <c r="N339" s="16">
        <v>159.1</v>
      </c>
      <c r="O339" s="16">
        <v>186.3</v>
      </c>
      <c r="P339" s="16">
        <v>179.3</v>
      </c>
      <c r="Q339" s="37">
        <f t="shared" si="20"/>
        <v>2108.1999999999998</v>
      </c>
      <c r="R339" s="16">
        <v>198.3</v>
      </c>
      <c r="S339" s="16">
        <v>171.6</v>
      </c>
      <c r="T339" s="16">
        <v>157.4</v>
      </c>
      <c r="U339" s="16">
        <v>169.4</v>
      </c>
      <c r="V339" s="41">
        <f t="shared" si="21"/>
        <v>329</v>
      </c>
      <c r="W339" s="16">
        <v>166.8</v>
      </c>
      <c r="X339" s="16">
        <v>174.9</v>
      </c>
      <c r="Y339" s="16">
        <v>162.1</v>
      </c>
      <c r="Z339" s="16">
        <v>170.9</v>
      </c>
      <c r="AA339" s="16">
        <v>157.19999999999999</v>
      </c>
      <c r="AB339" s="16">
        <v>164.1</v>
      </c>
      <c r="AC339" s="16">
        <v>166.5</v>
      </c>
      <c r="AD339" s="16">
        <v>169.2</v>
      </c>
      <c r="AE339" s="16">
        <v>163.80000000000001</v>
      </c>
      <c r="AF339" s="44">
        <f t="shared" si="22"/>
        <v>990</v>
      </c>
      <c r="AG339" s="32">
        <v>171.4</v>
      </c>
      <c r="AH339" t="str">
        <f t="shared" si="23"/>
        <v>June-2022</v>
      </c>
    </row>
    <row r="340" spans="1:34" hidden="1">
      <c r="A340" s="2" t="s">
        <v>104</v>
      </c>
      <c r="B340" s="15" t="s">
        <v>1031</v>
      </c>
      <c r="C340" s="15" t="s">
        <v>177</v>
      </c>
      <c r="D340" s="15">
        <v>155</v>
      </c>
      <c r="E340" s="15">
        <v>219.4</v>
      </c>
      <c r="F340" s="15">
        <v>170.8</v>
      </c>
      <c r="G340" s="15">
        <v>165.8</v>
      </c>
      <c r="H340" s="15">
        <v>200.9</v>
      </c>
      <c r="I340" s="15">
        <v>169.7</v>
      </c>
      <c r="J340" s="15">
        <v>182.3</v>
      </c>
      <c r="K340" s="15">
        <v>164.3</v>
      </c>
      <c r="L340" s="15">
        <v>119.9</v>
      </c>
      <c r="M340" s="15">
        <v>187.1</v>
      </c>
      <c r="N340" s="15">
        <v>167.9</v>
      </c>
      <c r="O340" s="15">
        <v>183.9</v>
      </c>
      <c r="P340" s="15">
        <v>174.9</v>
      </c>
      <c r="Q340" s="37">
        <f t="shared" si="20"/>
        <v>2087</v>
      </c>
      <c r="R340" s="15">
        <v>194.3</v>
      </c>
      <c r="S340" s="15">
        <v>177.1</v>
      </c>
      <c r="T340" s="15">
        <v>169.9</v>
      </c>
      <c r="U340" s="15">
        <v>176</v>
      </c>
      <c r="V340" s="41">
        <f t="shared" si="21"/>
        <v>347</v>
      </c>
      <c r="W340" s="15">
        <v>166.8</v>
      </c>
      <c r="X340" s="15">
        <v>176</v>
      </c>
      <c r="Y340" s="15">
        <v>166.4</v>
      </c>
      <c r="Z340" s="15">
        <v>175.4</v>
      </c>
      <c r="AA340" s="15">
        <v>161.1</v>
      </c>
      <c r="AB340" s="15">
        <v>165.8</v>
      </c>
      <c r="AC340" s="15">
        <v>169</v>
      </c>
      <c r="AD340" s="15">
        <v>169.4</v>
      </c>
      <c r="AE340" s="15">
        <v>167.5</v>
      </c>
      <c r="AF340" s="44">
        <f t="shared" si="22"/>
        <v>1007.1</v>
      </c>
      <c r="AG340" s="31">
        <v>172.6</v>
      </c>
      <c r="AH340" t="str">
        <f t="shared" si="23"/>
        <v>June-2022</v>
      </c>
    </row>
    <row r="341" spans="1:34" hidden="1">
      <c r="A341" s="1" t="s">
        <v>60</v>
      </c>
      <c r="B341" s="16" t="s">
        <v>1031</v>
      </c>
      <c r="C341" s="16" t="s">
        <v>194</v>
      </c>
      <c r="D341" s="16">
        <v>155.19999999999999</v>
      </c>
      <c r="E341" s="16">
        <v>210.8</v>
      </c>
      <c r="F341" s="16">
        <v>174.3</v>
      </c>
      <c r="G341" s="16">
        <v>166.3</v>
      </c>
      <c r="H341" s="16">
        <v>202.2</v>
      </c>
      <c r="I341" s="16">
        <v>169.6</v>
      </c>
      <c r="J341" s="16">
        <v>168.6</v>
      </c>
      <c r="K341" s="16">
        <v>164.4</v>
      </c>
      <c r="L341" s="16">
        <v>119.2</v>
      </c>
      <c r="M341" s="16">
        <v>191.8</v>
      </c>
      <c r="N341" s="16">
        <v>174.5</v>
      </c>
      <c r="O341" s="16">
        <v>183.1</v>
      </c>
      <c r="P341" s="16">
        <v>172.5</v>
      </c>
      <c r="Q341" s="37">
        <f t="shared" si="20"/>
        <v>2080</v>
      </c>
      <c r="R341" s="16">
        <v>193.2</v>
      </c>
      <c r="S341" s="16">
        <v>182</v>
      </c>
      <c r="T341" s="16">
        <v>180.3</v>
      </c>
      <c r="U341" s="16">
        <v>181.7</v>
      </c>
      <c r="V341" s="41">
        <f t="shared" si="21"/>
        <v>362.3</v>
      </c>
      <c r="W341" s="15">
        <v>168</v>
      </c>
      <c r="X341" s="16">
        <v>179.6</v>
      </c>
      <c r="Y341" s="16">
        <v>171.3</v>
      </c>
      <c r="Z341" s="16">
        <v>178.8</v>
      </c>
      <c r="AA341" s="16">
        <v>166.3</v>
      </c>
      <c r="AB341" s="16">
        <v>168.6</v>
      </c>
      <c r="AC341" s="16">
        <v>174.7</v>
      </c>
      <c r="AD341" s="16">
        <v>169.7</v>
      </c>
      <c r="AE341" s="16">
        <v>171.8</v>
      </c>
      <c r="AF341" s="44">
        <f t="shared" si="22"/>
        <v>1029.4000000000001</v>
      </c>
      <c r="AG341" s="32">
        <v>174.3</v>
      </c>
      <c r="AH341" t="str">
        <f t="shared" si="23"/>
        <v>July-2022</v>
      </c>
    </row>
    <row r="342" spans="1:34" hidden="1">
      <c r="A342" s="2" t="s">
        <v>85</v>
      </c>
      <c r="B342" s="15" t="s">
        <v>1031</v>
      </c>
      <c r="C342" s="15" t="s">
        <v>194</v>
      </c>
      <c r="D342" s="15">
        <v>159.30000000000001</v>
      </c>
      <c r="E342" s="15">
        <v>217.1</v>
      </c>
      <c r="F342" s="15">
        <v>176.6</v>
      </c>
      <c r="G342" s="15">
        <v>167.1</v>
      </c>
      <c r="H342" s="15">
        <v>184.8</v>
      </c>
      <c r="I342" s="15">
        <v>179.5</v>
      </c>
      <c r="J342" s="15">
        <v>208.5</v>
      </c>
      <c r="K342" s="15">
        <v>164</v>
      </c>
      <c r="L342" s="15">
        <v>121.5</v>
      </c>
      <c r="M342" s="15">
        <v>186.3</v>
      </c>
      <c r="N342" s="15">
        <v>159.80000000000001</v>
      </c>
      <c r="O342" s="15">
        <v>187.7</v>
      </c>
      <c r="P342" s="15">
        <v>179.4</v>
      </c>
      <c r="Q342" s="37">
        <f t="shared" si="20"/>
        <v>2112.1999999999998</v>
      </c>
      <c r="R342" s="15">
        <v>198.6</v>
      </c>
      <c r="S342" s="15">
        <v>172.7</v>
      </c>
      <c r="T342" s="15">
        <v>158.69999999999999</v>
      </c>
      <c r="U342" s="15">
        <v>170.6</v>
      </c>
      <c r="V342" s="41">
        <f t="shared" si="21"/>
        <v>331.4</v>
      </c>
      <c r="W342" s="15">
        <v>167.8</v>
      </c>
      <c r="X342" s="15">
        <v>179.5</v>
      </c>
      <c r="Y342" s="15">
        <v>163.1</v>
      </c>
      <c r="Z342" s="15">
        <v>171.7</v>
      </c>
      <c r="AA342" s="15">
        <v>157.4</v>
      </c>
      <c r="AB342" s="15">
        <v>164.6</v>
      </c>
      <c r="AC342" s="15">
        <v>169.1</v>
      </c>
      <c r="AD342" s="15">
        <v>169.8</v>
      </c>
      <c r="AE342" s="15">
        <v>164.7</v>
      </c>
      <c r="AF342" s="44">
        <f t="shared" si="22"/>
        <v>995.7</v>
      </c>
      <c r="AG342" s="31">
        <v>172.3</v>
      </c>
      <c r="AH342" t="str">
        <f t="shared" si="23"/>
        <v>July-2022</v>
      </c>
    </row>
    <row r="343" spans="1:34" hidden="1">
      <c r="A343" s="1" t="s">
        <v>104</v>
      </c>
      <c r="B343" s="16" t="s">
        <v>1031</v>
      </c>
      <c r="C343" s="16" t="s">
        <v>194</v>
      </c>
      <c r="D343" s="16">
        <v>156.5</v>
      </c>
      <c r="E343" s="16">
        <v>213</v>
      </c>
      <c r="F343" s="16">
        <v>175.2</v>
      </c>
      <c r="G343" s="16">
        <v>166.6</v>
      </c>
      <c r="H343" s="16">
        <v>195.8</v>
      </c>
      <c r="I343" s="16">
        <v>174.2</v>
      </c>
      <c r="J343" s="16">
        <v>182.1</v>
      </c>
      <c r="K343" s="16">
        <v>164.3</v>
      </c>
      <c r="L343" s="16">
        <v>120</v>
      </c>
      <c r="M343" s="16">
        <v>190</v>
      </c>
      <c r="N343" s="16">
        <v>168.4</v>
      </c>
      <c r="O343" s="16">
        <v>185.2</v>
      </c>
      <c r="P343" s="16">
        <v>175</v>
      </c>
      <c r="Q343" s="37">
        <f t="shared" si="20"/>
        <v>2091.3000000000002</v>
      </c>
      <c r="R343" s="16">
        <v>194.6</v>
      </c>
      <c r="S343" s="16">
        <v>178.3</v>
      </c>
      <c r="T343" s="16">
        <v>171.3</v>
      </c>
      <c r="U343" s="16">
        <v>177.3</v>
      </c>
      <c r="V343" s="41">
        <f t="shared" si="21"/>
        <v>349.6</v>
      </c>
      <c r="W343" s="16">
        <v>167.8</v>
      </c>
      <c r="X343" s="16">
        <v>179.6</v>
      </c>
      <c r="Y343" s="16">
        <v>167.4</v>
      </c>
      <c r="Z343" s="16">
        <v>176.1</v>
      </c>
      <c r="AA343" s="16">
        <v>161.6</v>
      </c>
      <c r="AB343" s="16">
        <v>166.3</v>
      </c>
      <c r="AC343" s="16">
        <v>171.4</v>
      </c>
      <c r="AD343" s="16">
        <v>169.7</v>
      </c>
      <c r="AE343" s="16">
        <v>168.4</v>
      </c>
      <c r="AF343" s="44">
        <f t="shared" si="22"/>
        <v>1012.5</v>
      </c>
      <c r="AG343" s="32">
        <v>173.4</v>
      </c>
      <c r="AH343" t="str">
        <f t="shared" si="23"/>
        <v>July-2022</v>
      </c>
    </row>
    <row r="344" spans="1:34" hidden="1">
      <c r="A344" s="2" t="s">
        <v>60</v>
      </c>
      <c r="B344" s="15" t="s">
        <v>1031</v>
      </c>
      <c r="C344" s="15" t="s">
        <v>213</v>
      </c>
      <c r="D344" s="15">
        <v>159.5</v>
      </c>
      <c r="E344" s="15">
        <v>204.1</v>
      </c>
      <c r="F344" s="15">
        <v>168.3</v>
      </c>
      <c r="G344" s="15">
        <v>167.9</v>
      </c>
      <c r="H344" s="15">
        <v>198.1</v>
      </c>
      <c r="I344" s="15">
        <v>169.2</v>
      </c>
      <c r="J344" s="15">
        <v>173.1</v>
      </c>
      <c r="K344" s="15">
        <v>167.1</v>
      </c>
      <c r="L344" s="15">
        <v>120.2</v>
      </c>
      <c r="M344" s="15">
        <v>195.6</v>
      </c>
      <c r="N344" s="15">
        <v>174.8</v>
      </c>
      <c r="O344" s="15">
        <v>184</v>
      </c>
      <c r="P344" s="15">
        <v>173.9</v>
      </c>
      <c r="Q344" s="37">
        <f t="shared" si="20"/>
        <v>2081.8999999999996</v>
      </c>
      <c r="R344" s="15">
        <v>193.7</v>
      </c>
      <c r="S344" s="15">
        <v>183.2</v>
      </c>
      <c r="T344" s="15">
        <v>181.7</v>
      </c>
      <c r="U344" s="15">
        <v>183</v>
      </c>
      <c r="V344" s="41">
        <f t="shared" si="21"/>
        <v>364.9</v>
      </c>
      <c r="W344" s="15">
        <v>168</v>
      </c>
      <c r="X344" s="15">
        <v>179.1</v>
      </c>
      <c r="Y344" s="15">
        <v>172.3</v>
      </c>
      <c r="Z344" s="15">
        <v>179.4</v>
      </c>
      <c r="AA344" s="15">
        <v>166.6</v>
      </c>
      <c r="AB344" s="15">
        <v>169.3</v>
      </c>
      <c r="AC344" s="15">
        <v>175.7</v>
      </c>
      <c r="AD344" s="15">
        <v>171.1</v>
      </c>
      <c r="AE344" s="15">
        <v>172.6</v>
      </c>
      <c r="AF344" s="44">
        <f t="shared" si="22"/>
        <v>1034.4000000000001</v>
      </c>
      <c r="AG344" s="31">
        <v>175.3</v>
      </c>
      <c r="AH344" t="str">
        <f t="shared" si="23"/>
        <v>August-2022</v>
      </c>
    </row>
    <row r="345" spans="1:34" hidden="1">
      <c r="A345" s="1" t="s">
        <v>85</v>
      </c>
      <c r="B345" s="16" t="s">
        <v>1031</v>
      </c>
      <c r="C345" s="16" t="s">
        <v>213</v>
      </c>
      <c r="D345" s="16">
        <v>162.1</v>
      </c>
      <c r="E345" s="16">
        <v>210.9</v>
      </c>
      <c r="F345" s="16">
        <v>170.6</v>
      </c>
      <c r="G345" s="16">
        <v>168.4</v>
      </c>
      <c r="H345" s="16">
        <v>182.5</v>
      </c>
      <c r="I345" s="16">
        <v>177.1</v>
      </c>
      <c r="J345" s="16">
        <v>213.1</v>
      </c>
      <c r="K345" s="16">
        <v>167.3</v>
      </c>
      <c r="L345" s="16">
        <v>122.2</v>
      </c>
      <c r="M345" s="16">
        <v>189.7</v>
      </c>
      <c r="N345" s="16">
        <v>160.5</v>
      </c>
      <c r="O345" s="16">
        <v>188.9</v>
      </c>
      <c r="P345" s="16">
        <v>180.4</v>
      </c>
      <c r="Q345" s="37">
        <f t="shared" si="20"/>
        <v>2113.2999999999997</v>
      </c>
      <c r="R345" s="16">
        <v>198.7</v>
      </c>
      <c r="S345" s="16">
        <v>173.7</v>
      </c>
      <c r="T345" s="16">
        <v>160</v>
      </c>
      <c r="U345" s="16">
        <v>171.6</v>
      </c>
      <c r="V345" s="41">
        <f t="shared" si="21"/>
        <v>333.7</v>
      </c>
      <c r="W345" s="16">
        <v>169</v>
      </c>
      <c r="X345" s="16">
        <v>178.4</v>
      </c>
      <c r="Y345" s="16">
        <v>164.2</v>
      </c>
      <c r="Z345" s="16">
        <v>172.6</v>
      </c>
      <c r="AA345" s="16">
        <v>157.69999999999999</v>
      </c>
      <c r="AB345" s="16">
        <v>165.1</v>
      </c>
      <c r="AC345" s="16">
        <v>169.9</v>
      </c>
      <c r="AD345" s="16">
        <v>171.4</v>
      </c>
      <c r="AE345" s="16">
        <v>165.4</v>
      </c>
      <c r="AF345" s="44">
        <f t="shared" si="22"/>
        <v>1000.8999999999999</v>
      </c>
      <c r="AG345" s="32">
        <v>173.1</v>
      </c>
      <c r="AH345" t="str">
        <f t="shared" si="23"/>
        <v>August-2022</v>
      </c>
    </row>
    <row r="346" spans="1:34" hidden="1">
      <c r="A346" s="2" t="s">
        <v>104</v>
      </c>
      <c r="B346" s="15" t="s">
        <v>1031</v>
      </c>
      <c r="C346" s="15" t="s">
        <v>213</v>
      </c>
      <c r="D346" s="15">
        <v>160.30000000000001</v>
      </c>
      <c r="E346" s="15">
        <v>206.5</v>
      </c>
      <c r="F346" s="15">
        <v>169.2</v>
      </c>
      <c r="G346" s="15">
        <v>168.1</v>
      </c>
      <c r="H346" s="15">
        <v>192.4</v>
      </c>
      <c r="I346" s="15">
        <v>172.9</v>
      </c>
      <c r="J346" s="15">
        <v>186.7</v>
      </c>
      <c r="K346" s="15">
        <v>167.2</v>
      </c>
      <c r="L346" s="15">
        <v>120.9</v>
      </c>
      <c r="M346" s="15">
        <v>193.6</v>
      </c>
      <c r="N346" s="15">
        <v>168.8</v>
      </c>
      <c r="O346" s="15">
        <v>186.3</v>
      </c>
      <c r="P346" s="15">
        <v>176.3</v>
      </c>
      <c r="Q346" s="37">
        <f t="shared" si="20"/>
        <v>2092.9</v>
      </c>
      <c r="R346" s="15">
        <v>195</v>
      </c>
      <c r="S346" s="15">
        <v>179.5</v>
      </c>
      <c r="T346" s="15">
        <v>172.7</v>
      </c>
      <c r="U346" s="15">
        <v>178.5</v>
      </c>
      <c r="V346" s="41">
        <f t="shared" si="21"/>
        <v>352.2</v>
      </c>
      <c r="W346" s="15">
        <v>169</v>
      </c>
      <c r="X346" s="15">
        <v>178.8</v>
      </c>
      <c r="Y346" s="15">
        <v>168.5</v>
      </c>
      <c r="Z346" s="15">
        <v>176.8</v>
      </c>
      <c r="AA346" s="15">
        <v>161.9</v>
      </c>
      <c r="AB346" s="15">
        <v>166.9</v>
      </c>
      <c r="AC346" s="15">
        <v>172.3</v>
      </c>
      <c r="AD346" s="15">
        <v>171.2</v>
      </c>
      <c r="AE346" s="15">
        <v>169.1</v>
      </c>
      <c r="AF346" s="44">
        <f t="shared" si="22"/>
        <v>1017.6000000000001</v>
      </c>
      <c r="AG346" s="31">
        <v>174.3</v>
      </c>
      <c r="AH346" t="str">
        <f t="shared" si="23"/>
        <v>August-2022</v>
      </c>
    </row>
    <row r="347" spans="1:34" hidden="1">
      <c r="A347" s="1" t="s">
        <v>60</v>
      </c>
      <c r="B347" s="16" t="s">
        <v>1031</v>
      </c>
      <c r="C347" s="16" t="s">
        <v>228</v>
      </c>
      <c r="D347" s="16">
        <v>162.9</v>
      </c>
      <c r="E347" s="16">
        <v>206.7</v>
      </c>
      <c r="F347" s="16">
        <v>169</v>
      </c>
      <c r="G347" s="16">
        <v>169.5</v>
      </c>
      <c r="H347" s="16">
        <v>194.1</v>
      </c>
      <c r="I347" s="16">
        <v>164.1</v>
      </c>
      <c r="J347" s="16">
        <v>176.9</v>
      </c>
      <c r="K347" s="16">
        <v>169</v>
      </c>
      <c r="L347" s="16">
        <v>120.8</v>
      </c>
      <c r="M347" s="16">
        <v>199.1</v>
      </c>
      <c r="N347" s="16">
        <v>175.4</v>
      </c>
      <c r="O347" s="16">
        <v>184.8</v>
      </c>
      <c r="P347" s="16">
        <v>175.5</v>
      </c>
      <c r="Q347" s="37">
        <f t="shared" si="20"/>
        <v>2092.3000000000002</v>
      </c>
      <c r="R347" s="16">
        <v>194.5</v>
      </c>
      <c r="S347" s="16">
        <v>184.7</v>
      </c>
      <c r="T347" s="16">
        <v>183.3</v>
      </c>
      <c r="U347" s="16">
        <v>184.5</v>
      </c>
      <c r="V347" s="41">
        <f t="shared" si="21"/>
        <v>368</v>
      </c>
      <c r="W347" s="15">
        <v>168</v>
      </c>
      <c r="X347" s="16">
        <v>179.7</v>
      </c>
      <c r="Y347" s="16">
        <v>173.6</v>
      </c>
      <c r="Z347" s="16">
        <v>180.2</v>
      </c>
      <c r="AA347" s="16">
        <v>166.9</v>
      </c>
      <c r="AB347" s="16">
        <v>170</v>
      </c>
      <c r="AC347" s="16">
        <v>176.2</v>
      </c>
      <c r="AD347" s="16">
        <v>170.8</v>
      </c>
      <c r="AE347" s="16">
        <v>173.1</v>
      </c>
      <c r="AF347" s="44">
        <f t="shared" si="22"/>
        <v>1037.6999999999998</v>
      </c>
      <c r="AG347" s="32">
        <v>176.4</v>
      </c>
      <c r="AH347" t="str">
        <f t="shared" si="23"/>
        <v>September-2022</v>
      </c>
    </row>
    <row r="348" spans="1:34" hidden="1">
      <c r="A348" s="2" t="s">
        <v>85</v>
      </c>
      <c r="B348" s="15" t="s">
        <v>1031</v>
      </c>
      <c r="C348" s="15" t="s">
        <v>228</v>
      </c>
      <c r="D348" s="15">
        <v>164.9</v>
      </c>
      <c r="E348" s="15">
        <v>213.7</v>
      </c>
      <c r="F348" s="15">
        <v>170.9</v>
      </c>
      <c r="G348" s="15">
        <v>170.1</v>
      </c>
      <c r="H348" s="15">
        <v>179.3</v>
      </c>
      <c r="I348" s="15">
        <v>167.5</v>
      </c>
      <c r="J348" s="15">
        <v>220.8</v>
      </c>
      <c r="K348" s="15">
        <v>169.2</v>
      </c>
      <c r="L348" s="15">
        <v>123.1</v>
      </c>
      <c r="M348" s="15">
        <v>193.6</v>
      </c>
      <c r="N348" s="15">
        <v>161.1</v>
      </c>
      <c r="O348" s="15">
        <v>190.4</v>
      </c>
      <c r="P348" s="15">
        <v>181.8</v>
      </c>
      <c r="Q348" s="37">
        <f t="shared" si="20"/>
        <v>2124.6</v>
      </c>
      <c r="R348" s="15">
        <v>199.7</v>
      </c>
      <c r="S348" s="15">
        <v>175</v>
      </c>
      <c r="T348" s="15">
        <v>161.69999999999999</v>
      </c>
      <c r="U348" s="15">
        <v>173</v>
      </c>
      <c r="V348" s="41">
        <f t="shared" si="21"/>
        <v>336.7</v>
      </c>
      <c r="W348" s="15">
        <v>169.5</v>
      </c>
      <c r="X348" s="15">
        <v>179.2</v>
      </c>
      <c r="Y348" s="15">
        <v>165</v>
      </c>
      <c r="Z348" s="15">
        <v>173.8</v>
      </c>
      <c r="AA348" s="15">
        <v>158.19999999999999</v>
      </c>
      <c r="AB348" s="15">
        <v>165.8</v>
      </c>
      <c r="AC348" s="15">
        <v>170.9</v>
      </c>
      <c r="AD348" s="15">
        <v>171.1</v>
      </c>
      <c r="AE348" s="15">
        <v>166.1</v>
      </c>
      <c r="AF348" s="44">
        <f t="shared" si="22"/>
        <v>1004.8</v>
      </c>
      <c r="AG348" s="31">
        <v>174.1</v>
      </c>
      <c r="AH348" t="str">
        <f t="shared" si="23"/>
        <v>September-2022</v>
      </c>
    </row>
    <row r="349" spans="1:34" hidden="1">
      <c r="A349" s="1" t="s">
        <v>104</v>
      </c>
      <c r="B349" s="16" t="s">
        <v>1031</v>
      </c>
      <c r="C349" s="16" t="s">
        <v>228</v>
      </c>
      <c r="D349" s="16">
        <v>163.5</v>
      </c>
      <c r="E349" s="16">
        <v>209.2</v>
      </c>
      <c r="F349" s="16">
        <v>169.7</v>
      </c>
      <c r="G349" s="16">
        <v>169.7</v>
      </c>
      <c r="H349" s="16">
        <v>188.7</v>
      </c>
      <c r="I349" s="16">
        <v>165.7</v>
      </c>
      <c r="J349" s="16">
        <v>191.8</v>
      </c>
      <c r="K349" s="16">
        <v>169.1</v>
      </c>
      <c r="L349" s="16">
        <v>121.6</v>
      </c>
      <c r="M349" s="16">
        <v>197.3</v>
      </c>
      <c r="N349" s="16">
        <v>169.4</v>
      </c>
      <c r="O349" s="16">
        <v>187.4</v>
      </c>
      <c r="P349" s="16">
        <v>177.8</v>
      </c>
      <c r="Q349" s="37">
        <f t="shared" si="20"/>
        <v>2103.1</v>
      </c>
      <c r="R349" s="16">
        <v>195.9</v>
      </c>
      <c r="S349" s="16">
        <v>180.9</v>
      </c>
      <c r="T349" s="16">
        <v>174.3</v>
      </c>
      <c r="U349" s="16">
        <v>179.9</v>
      </c>
      <c r="V349" s="41">
        <f t="shared" si="21"/>
        <v>355.20000000000005</v>
      </c>
      <c r="W349" s="16">
        <v>169.5</v>
      </c>
      <c r="X349" s="16">
        <v>179.5</v>
      </c>
      <c r="Y349" s="16">
        <v>169.5</v>
      </c>
      <c r="Z349" s="16">
        <v>177.8</v>
      </c>
      <c r="AA349" s="16">
        <v>162.30000000000001</v>
      </c>
      <c r="AB349" s="16">
        <v>167.6</v>
      </c>
      <c r="AC349" s="16">
        <v>173.1</v>
      </c>
      <c r="AD349" s="16">
        <v>170.9</v>
      </c>
      <c r="AE349" s="16">
        <v>169.7</v>
      </c>
      <c r="AF349" s="44">
        <f t="shared" si="22"/>
        <v>1021.2</v>
      </c>
      <c r="AG349" s="32">
        <v>175.3</v>
      </c>
      <c r="AH349" t="str">
        <f t="shared" si="23"/>
        <v>September-2022</v>
      </c>
    </row>
    <row r="350" spans="1:34" hidden="1">
      <c r="A350" s="2" t="s">
        <v>60</v>
      </c>
      <c r="B350" s="15" t="s">
        <v>1031</v>
      </c>
      <c r="C350" s="15" t="s">
        <v>238</v>
      </c>
      <c r="D350" s="15">
        <v>164.7</v>
      </c>
      <c r="E350" s="15">
        <v>208.8</v>
      </c>
      <c r="F350" s="15">
        <v>170.3</v>
      </c>
      <c r="G350" s="15">
        <v>170.9</v>
      </c>
      <c r="H350" s="15">
        <v>191.6</v>
      </c>
      <c r="I350" s="15">
        <v>162.19999999999999</v>
      </c>
      <c r="J350" s="15">
        <v>184.8</v>
      </c>
      <c r="K350" s="15">
        <v>169.7</v>
      </c>
      <c r="L350" s="15">
        <v>121.1</v>
      </c>
      <c r="M350" s="15">
        <v>201.6</v>
      </c>
      <c r="N350" s="15">
        <v>175.8</v>
      </c>
      <c r="O350" s="15">
        <v>185.6</v>
      </c>
      <c r="P350" s="15">
        <v>177.4</v>
      </c>
      <c r="Q350" s="37">
        <f t="shared" si="20"/>
        <v>2107.1</v>
      </c>
      <c r="R350" s="15">
        <v>194.9</v>
      </c>
      <c r="S350" s="15">
        <v>186.1</v>
      </c>
      <c r="T350" s="15">
        <v>184.4</v>
      </c>
      <c r="U350" s="15">
        <v>185.9</v>
      </c>
      <c r="V350" s="41">
        <f t="shared" si="21"/>
        <v>370.5</v>
      </c>
      <c r="W350" s="15">
        <v>168</v>
      </c>
      <c r="X350" s="15">
        <v>180.8</v>
      </c>
      <c r="Y350" s="15">
        <v>174.4</v>
      </c>
      <c r="Z350" s="15">
        <v>181.2</v>
      </c>
      <c r="AA350" s="15">
        <v>167.4</v>
      </c>
      <c r="AB350" s="15">
        <v>170.6</v>
      </c>
      <c r="AC350" s="15">
        <v>176.5</v>
      </c>
      <c r="AD350" s="15">
        <v>172</v>
      </c>
      <c r="AE350" s="15">
        <v>173.9</v>
      </c>
      <c r="AF350" s="44">
        <f t="shared" si="22"/>
        <v>1042.0999999999999</v>
      </c>
      <c r="AG350" s="31">
        <v>177.9</v>
      </c>
      <c r="AH350" t="str">
        <f t="shared" si="23"/>
        <v>October-2022</v>
      </c>
    </row>
    <row r="351" spans="1:34" hidden="1">
      <c r="A351" s="1" t="s">
        <v>85</v>
      </c>
      <c r="B351" s="16" t="s">
        <v>1031</v>
      </c>
      <c r="C351" s="16" t="s">
        <v>238</v>
      </c>
      <c r="D351" s="16">
        <v>166.4</v>
      </c>
      <c r="E351" s="16">
        <v>214.9</v>
      </c>
      <c r="F351" s="16">
        <v>171.9</v>
      </c>
      <c r="G351" s="16">
        <v>171</v>
      </c>
      <c r="H351" s="16">
        <v>177.7</v>
      </c>
      <c r="I351" s="16">
        <v>165.7</v>
      </c>
      <c r="J351" s="16">
        <v>228.6</v>
      </c>
      <c r="K351" s="16">
        <v>169.9</v>
      </c>
      <c r="L351" s="16">
        <v>123.4</v>
      </c>
      <c r="M351" s="16">
        <v>196.4</v>
      </c>
      <c r="N351" s="16">
        <v>161.6</v>
      </c>
      <c r="O351" s="16">
        <v>191.5</v>
      </c>
      <c r="P351" s="16">
        <v>183.3</v>
      </c>
      <c r="Q351" s="37">
        <f t="shared" si="20"/>
        <v>2139</v>
      </c>
      <c r="R351" s="16">
        <v>200.1</v>
      </c>
      <c r="S351" s="16">
        <v>175.5</v>
      </c>
      <c r="T351" s="16">
        <v>162.6</v>
      </c>
      <c r="U351" s="16">
        <v>173.6</v>
      </c>
      <c r="V351" s="41">
        <f t="shared" si="21"/>
        <v>338.1</v>
      </c>
      <c r="W351" s="16">
        <v>171.2</v>
      </c>
      <c r="X351" s="16">
        <v>180</v>
      </c>
      <c r="Y351" s="16">
        <v>166</v>
      </c>
      <c r="Z351" s="16">
        <v>174.7</v>
      </c>
      <c r="AA351" s="16">
        <v>158.80000000000001</v>
      </c>
      <c r="AB351" s="16">
        <v>166.3</v>
      </c>
      <c r="AC351" s="16">
        <v>171.2</v>
      </c>
      <c r="AD351" s="16">
        <v>172.3</v>
      </c>
      <c r="AE351" s="16">
        <v>166.8</v>
      </c>
      <c r="AF351" s="44">
        <f t="shared" si="22"/>
        <v>1009.3</v>
      </c>
      <c r="AG351" s="32">
        <v>175.3</v>
      </c>
      <c r="AH351" t="str">
        <f t="shared" si="23"/>
        <v>October-2022</v>
      </c>
    </row>
    <row r="352" spans="1:34" hidden="1">
      <c r="A352" s="2" t="s">
        <v>104</v>
      </c>
      <c r="B352" s="15" t="s">
        <v>1031</v>
      </c>
      <c r="C352" s="15" t="s">
        <v>238</v>
      </c>
      <c r="D352" s="15">
        <v>165.2</v>
      </c>
      <c r="E352" s="15">
        <v>210.9</v>
      </c>
      <c r="F352" s="15">
        <v>170.9</v>
      </c>
      <c r="G352" s="15">
        <v>170.9</v>
      </c>
      <c r="H352" s="15">
        <v>186.5</v>
      </c>
      <c r="I352" s="15">
        <v>163.80000000000001</v>
      </c>
      <c r="J352" s="15">
        <v>199.7</v>
      </c>
      <c r="K352" s="15">
        <v>169.8</v>
      </c>
      <c r="L352" s="15">
        <v>121.9</v>
      </c>
      <c r="M352" s="15">
        <v>199.9</v>
      </c>
      <c r="N352" s="15">
        <v>169.9</v>
      </c>
      <c r="O352" s="15">
        <v>188.3</v>
      </c>
      <c r="P352" s="15">
        <v>179.6</v>
      </c>
      <c r="Q352" s="37">
        <f t="shared" si="20"/>
        <v>2117.7000000000003</v>
      </c>
      <c r="R352" s="15">
        <v>196.3</v>
      </c>
      <c r="S352" s="15">
        <v>181.9</v>
      </c>
      <c r="T352" s="15">
        <v>175.3</v>
      </c>
      <c r="U352" s="15">
        <v>181</v>
      </c>
      <c r="V352" s="41">
        <f t="shared" si="21"/>
        <v>357.20000000000005</v>
      </c>
      <c r="W352" s="15">
        <v>171.2</v>
      </c>
      <c r="X352" s="15">
        <v>180.5</v>
      </c>
      <c r="Y352" s="15">
        <v>170.4</v>
      </c>
      <c r="Z352" s="15">
        <v>178.7</v>
      </c>
      <c r="AA352" s="15">
        <v>162.9</v>
      </c>
      <c r="AB352" s="15">
        <v>168.2</v>
      </c>
      <c r="AC352" s="15">
        <v>173.4</v>
      </c>
      <c r="AD352" s="15">
        <v>172.1</v>
      </c>
      <c r="AE352" s="15">
        <v>170.5</v>
      </c>
      <c r="AF352" s="44">
        <f t="shared" si="22"/>
        <v>1025.7</v>
      </c>
      <c r="AG352" s="31">
        <v>176.7</v>
      </c>
      <c r="AH352" t="str">
        <f t="shared" si="23"/>
        <v>October-2022</v>
      </c>
    </row>
    <row r="353" spans="1:34" hidden="1">
      <c r="A353" s="1" t="s">
        <v>60</v>
      </c>
      <c r="B353" s="16" t="s">
        <v>1031</v>
      </c>
      <c r="C353" s="16" t="s">
        <v>264</v>
      </c>
      <c r="D353" s="16">
        <v>166.9</v>
      </c>
      <c r="E353" s="16">
        <v>207.2</v>
      </c>
      <c r="F353" s="16">
        <v>180.2</v>
      </c>
      <c r="G353" s="16">
        <v>172.3</v>
      </c>
      <c r="H353" s="16">
        <v>194</v>
      </c>
      <c r="I353" s="16">
        <v>159.1</v>
      </c>
      <c r="J353" s="16">
        <v>171.6</v>
      </c>
      <c r="K353" s="16">
        <v>170.2</v>
      </c>
      <c r="L353" s="16">
        <v>121.5</v>
      </c>
      <c r="M353" s="16">
        <v>204.8</v>
      </c>
      <c r="N353" s="16">
        <v>176.4</v>
      </c>
      <c r="O353" s="16">
        <v>186.9</v>
      </c>
      <c r="P353" s="16">
        <v>176.6</v>
      </c>
      <c r="Q353" s="37">
        <f t="shared" si="20"/>
        <v>2111.1</v>
      </c>
      <c r="R353" s="16">
        <v>195.5</v>
      </c>
      <c r="S353" s="16">
        <v>187.2</v>
      </c>
      <c r="T353" s="16">
        <v>185.2</v>
      </c>
      <c r="U353" s="16">
        <v>186.9</v>
      </c>
      <c r="V353" s="41">
        <f t="shared" si="21"/>
        <v>372.4</v>
      </c>
      <c r="W353" s="15">
        <v>168</v>
      </c>
      <c r="X353" s="16">
        <v>181.9</v>
      </c>
      <c r="Y353" s="16">
        <v>175.5</v>
      </c>
      <c r="Z353" s="16">
        <v>182.3</v>
      </c>
      <c r="AA353" s="16">
        <v>167.5</v>
      </c>
      <c r="AB353" s="16">
        <v>170.8</v>
      </c>
      <c r="AC353" s="16">
        <v>176.9</v>
      </c>
      <c r="AD353" s="16">
        <v>173.4</v>
      </c>
      <c r="AE353" s="16">
        <v>174.6</v>
      </c>
      <c r="AF353" s="44">
        <f t="shared" si="22"/>
        <v>1046.3999999999999</v>
      </c>
      <c r="AG353" s="32">
        <v>177.8</v>
      </c>
      <c r="AH353" t="str">
        <f t="shared" si="23"/>
        <v>November-2022</v>
      </c>
    </row>
    <row r="354" spans="1:34" hidden="1">
      <c r="A354" s="2" t="s">
        <v>85</v>
      </c>
      <c r="B354" s="15" t="s">
        <v>1031</v>
      </c>
      <c r="C354" s="15" t="s">
        <v>264</v>
      </c>
      <c r="D354" s="15">
        <v>168.4</v>
      </c>
      <c r="E354" s="15">
        <v>213.4</v>
      </c>
      <c r="F354" s="15">
        <v>183.2</v>
      </c>
      <c r="G354" s="15">
        <v>172.3</v>
      </c>
      <c r="H354" s="15">
        <v>180</v>
      </c>
      <c r="I354" s="15">
        <v>162.6</v>
      </c>
      <c r="J354" s="15">
        <v>205.5</v>
      </c>
      <c r="K354" s="15">
        <v>171</v>
      </c>
      <c r="L354" s="15">
        <v>123.4</v>
      </c>
      <c r="M354" s="15">
        <v>198.8</v>
      </c>
      <c r="N354" s="15">
        <v>162.1</v>
      </c>
      <c r="O354" s="15">
        <v>192.4</v>
      </c>
      <c r="P354" s="15">
        <v>181.3</v>
      </c>
      <c r="Q354" s="37">
        <f t="shared" si="20"/>
        <v>2133.1</v>
      </c>
      <c r="R354" s="15">
        <v>200.6</v>
      </c>
      <c r="S354" s="15">
        <v>176.7</v>
      </c>
      <c r="T354" s="15">
        <v>163.5</v>
      </c>
      <c r="U354" s="15">
        <v>174.7</v>
      </c>
      <c r="V354" s="41">
        <f t="shared" si="21"/>
        <v>340.2</v>
      </c>
      <c r="W354" s="15">
        <v>171.8</v>
      </c>
      <c r="X354" s="15">
        <v>180.3</v>
      </c>
      <c r="Y354" s="15">
        <v>166.9</v>
      </c>
      <c r="Z354" s="15">
        <v>175.8</v>
      </c>
      <c r="AA354" s="15">
        <v>158.9</v>
      </c>
      <c r="AB354" s="15">
        <v>166.7</v>
      </c>
      <c r="AC354" s="15">
        <v>171.5</v>
      </c>
      <c r="AD354" s="15">
        <v>173.8</v>
      </c>
      <c r="AE354" s="15">
        <v>167.4</v>
      </c>
      <c r="AF354" s="44">
        <f t="shared" si="22"/>
        <v>1013.5999999999999</v>
      </c>
      <c r="AG354" s="31">
        <v>174.1</v>
      </c>
      <c r="AH354" t="str">
        <f t="shared" si="23"/>
        <v>November-2022</v>
      </c>
    </row>
    <row r="355" spans="1:34" hidden="1">
      <c r="A355" s="1" t="s">
        <v>104</v>
      </c>
      <c r="B355" s="16" t="s">
        <v>1031</v>
      </c>
      <c r="C355" s="16" t="s">
        <v>264</v>
      </c>
      <c r="D355" s="16">
        <v>167.4</v>
      </c>
      <c r="E355" s="16">
        <v>209.4</v>
      </c>
      <c r="F355" s="16">
        <v>181.4</v>
      </c>
      <c r="G355" s="16">
        <v>172.3</v>
      </c>
      <c r="H355" s="16">
        <v>188.9</v>
      </c>
      <c r="I355" s="16">
        <v>160.69999999999999</v>
      </c>
      <c r="J355" s="16">
        <v>183.1</v>
      </c>
      <c r="K355" s="16">
        <v>170.5</v>
      </c>
      <c r="L355" s="16">
        <v>122.1</v>
      </c>
      <c r="M355" s="16">
        <v>202.8</v>
      </c>
      <c r="N355" s="16">
        <v>170.4</v>
      </c>
      <c r="O355" s="16">
        <v>189.5</v>
      </c>
      <c r="P355" s="16">
        <v>178.3</v>
      </c>
      <c r="Q355" s="37">
        <f t="shared" si="20"/>
        <v>2118.5</v>
      </c>
      <c r="R355" s="16">
        <v>196.9</v>
      </c>
      <c r="S355" s="16">
        <v>183.1</v>
      </c>
      <c r="T355" s="16">
        <v>176.2</v>
      </c>
      <c r="U355" s="16">
        <v>182.1</v>
      </c>
      <c r="V355" s="41">
        <f t="shared" si="21"/>
        <v>359.29999999999995</v>
      </c>
      <c r="W355" s="16">
        <v>171.8</v>
      </c>
      <c r="X355" s="16">
        <v>181.3</v>
      </c>
      <c r="Y355" s="16">
        <v>171.4</v>
      </c>
      <c r="Z355" s="16">
        <v>179.8</v>
      </c>
      <c r="AA355" s="16">
        <v>163</v>
      </c>
      <c r="AB355" s="16">
        <v>168.5</v>
      </c>
      <c r="AC355" s="16">
        <v>173.7</v>
      </c>
      <c r="AD355" s="16">
        <v>173.6</v>
      </c>
      <c r="AE355" s="16">
        <v>171.1</v>
      </c>
      <c r="AF355" s="44">
        <f t="shared" si="22"/>
        <v>1030</v>
      </c>
      <c r="AG355" s="32">
        <v>176.5</v>
      </c>
      <c r="AH355" t="str">
        <f t="shared" si="23"/>
        <v>November-2022</v>
      </c>
    </row>
    <row r="356" spans="1:34" hidden="1">
      <c r="A356" s="2" t="s">
        <v>60</v>
      </c>
      <c r="B356" s="15" t="s">
        <v>1031</v>
      </c>
      <c r="C356" s="15" t="s">
        <v>273</v>
      </c>
      <c r="D356" s="15">
        <v>168.8</v>
      </c>
      <c r="E356" s="15">
        <v>206.9</v>
      </c>
      <c r="F356" s="15">
        <v>189.1</v>
      </c>
      <c r="G356" s="15">
        <v>173.4</v>
      </c>
      <c r="H356" s="15">
        <v>193.9</v>
      </c>
      <c r="I356" s="15">
        <v>156.69999999999999</v>
      </c>
      <c r="J356" s="15">
        <v>150.19999999999999</v>
      </c>
      <c r="K356" s="15">
        <v>170.5</v>
      </c>
      <c r="L356" s="15">
        <v>121.2</v>
      </c>
      <c r="M356" s="15">
        <v>207.5</v>
      </c>
      <c r="N356" s="15">
        <v>176.8</v>
      </c>
      <c r="O356" s="15">
        <v>187.7</v>
      </c>
      <c r="P356" s="15">
        <v>174.4</v>
      </c>
      <c r="Q356" s="37">
        <f t="shared" si="20"/>
        <v>2102.6999999999998</v>
      </c>
      <c r="R356" s="15">
        <v>195.9</v>
      </c>
      <c r="S356" s="15">
        <v>188.1</v>
      </c>
      <c r="T356" s="15">
        <v>185.9</v>
      </c>
      <c r="U356" s="15">
        <v>187.8</v>
      </c>
      <c r="V356" s="41">
        <f t="shared" si="21"/>
        <v>374</v>
      </c>
      <c r="W356" s="15">
        <v>168</v>
      </c>
      <c r="X356" s="15">
        <v>182.8</v>
      </c>
      <c r="Y356" s="15">
        <v>176.4</v>
      </c>
      <c r="Z356" s="15">
        <v>183.5</v>
      </c>
      <c r="AA356" s="15">
        <v>167.8</v>
      </c>
      <c r="AB356" s="15">
        <v>171.2</v>
      </c>
      <c r="AC356" s="15">
        <v>177.3</v>
      </c>
      <c r="AD356" s="15">
        <v>175.7</v>
      </c>
      <c r="AE356" s="15">
        <v>175.5</v>
      </c>
      <c r="AF356" s="44">
        <f t="shared" si="22"/>
        <v>1051.9000000000001</v>
      </c>
      <c r="AG356" s="31">
        <v>177.1</v>
      </c>
      <c r="AH356" t="str">
        <f t="shared" si="23"/>
        <v>December-2022</v>
      </c>
    </row>
    <row r="357" spans="1:34" hidden="1">
      <c r="A357" s="1" t="s">
        <v>85</v>
      </c>
      <c r="B357" s="16" t="s">
        <v>1031</v>
      </c>
      <c r="C357" s="16" t="s">
        <v>273</v>
      </c>
      <c r="D357" s="16">
        <v>170.2</v>
      </c>
      <c r="E357" s="16">
        <v>212.9</v>
      </c>
      <c r="F357" s="16">
        <v>191.9</v>
      </c>
      <c r="G357" s="16">
        <v>173.9</v>
      </c>
      <c r="H357" s="16">
        <v>179.1</v>
      </c>
      <c r="I357" s="16">
        <v>159.5</v>
      </c>
      <c r="J357" s="16">
        <v>178.7</v>
      </c>
      <c r="K357" s="16">
        <v>171.3</v>
      </c>
      <c r="L357" s="16">
        <v>123.1</v>
      </c>
      <c r="M357" s="16">
        <v>200.5</v>
      </c>
      <c r="N357" s="16">
        <v>162.80000000000001</v>
      </c>
      <c r="O357" s="16">
        <v>193.3</v>
      </c>
      <c r="P357" s="16">
        <v>178.6</v>
      </c>
      <c r="Q357" s="37">
        <f t="shared" si="20"/>
        <v>2117.1999999999998</v>
      </c>
      <c r="R357" s="16">
        <v>201.1</v>
      </c>
      <c r="S357" s="16">
        <v>177.7</v>
      </c>
      <c r="T357" s="16">
        <v>164.5</v>
      </c>
      <c r="U357" s="16">
        <v>175.7</v>
      </c>
      <c r="V357" s="41">
        <f t="shared" si="21"/>
        <v>342.2</v>
      </c>
      <c r="W357" s="16">
        <v>170.7</v>
      </c>
      <c r="X357" s="16">
        <v>180.6</v>
      </c>
      <c r="Y357" s="16">
        <v>167.3</v>
      </c>
      <c r="Z357" s="16">
        <v>177.2</v>
      </c>
      <c r="AA357" s="16">
        <v>159.4</v>
      </c>
      <c r="AB357" s="16">
        <v>167.1</v>
      </c>
      <c r="AC357" s="16">
        <v>171.8</v>
      </c>
      <c r="AD357" s="16">
        <v>176</v>
      </c>
      <c r="AE357" s="16">
        <v>168.2</v>
      </c>
      <c r="AF357" s="44">
        <f t="shared" si="22"/>
        <v>1018.8</v>
      </c>
      <c r="AG357" s="32">
        <v>174.1</v>
      </c>
      <c r="AH357" t="str">
        <f t="shared" si="23"/>
        <v>December-2022</v>
      </c>
    </row>
    <row r="358" spans="1:34" hidden="1">
      <c r="A358" s="2" t="s">
        <v>104</v>
      </c>
      <c r="B358" s="15" t="s">
        <v>1031</v>
      </c>
      <c r="C358" s="15" t="s">
        <v>273</v>
      </c>
      <c r="D358" s="15">
        <v>169.2</v>
      </c>
      <c r="E358" s="15">
        <v>209</v>
      </c>
      <c r="F358" s="15">
        <v>190.2</v>
      </c>
      <c r="G358" s="15">
        <v>173.6</v>
      </c>
      <c r="H358" s="15">
        <v>188.5</v>
      </c>
      <c r="I358" s="15">
        <v>158</v>
      </c>
      <c r="J358" s="15">
        <v>159.9</v>
      </c>
      <c r="K358" s="15">
        <v>170.8</v>
      </c>
      <c r="L358" s="15">
        <v>121.8</v>
      </c>
      <c r="M358" s="15">
        <v>205.2</v>
      </c>
      <c r="N358" s="15">
        <v>171</v>
      </c>
      <c r="O358" s="15">
        <v>190.3</v>
      </c>
      <c r="P358" s="15">
        <v>175.9</v>
      </c>
      <c r="Q358" s="37">
        <f t="shared" si="20"/>
        <v>2107.5</v>
      </c>
      <c r="R358" s="15">
        <v>197.3</v>
      </c>
      <c r="S358" s="15">
        <v>184</v>
      </c>
      <c r="T358" s="15">
        <v>177</v>
      </c>
      <c r="U358" s="15">
        <v>183</v>
      </c>
      <c r="V358" s="41">
        <f t="shared" si="21"/>
        <v>361</v>
      </c>
      <c r="W358" s="15">
        <v>170.7</v>
      </c>
      <c r="X358" s="15">
        <v>182</v>
      </c>
      <c r="Y358" s="15">
        <v>172.1</v>
      </c>
      <c r="Z358" s="15">
        <v>181.1</v>
      </c>
      <c r="AA358" s="15">
        <v>163.4</v>
      </c>
      <c r="AB358" s="15">
        <v>168.9</v>
      </c>
      <c r="AC358" s="15">
        <v>174.1</v>
      </c>
      <c r="AD358" s="15">
        <v>175.8</v>
      </c>
      <c r="AE358" s="15">
        <v>172</v>
      </c>
      <c r="AF358" s="44">
        <f t="shared" si="22"/>
        <v>1035.4000000000001</v>
      </c>
      <c r="AG358" s="31">
        <v>175.7</v>
      </c>
      <c r="AH358" t="str">
        <f t="shared" si="23"/>
        <v>December-2022</v>
      </c>
    </row>
    <row r="359" spans="1:34" hidden="1">
      <c r="A359" s="1" t="s">
        <v>60</v>
      </c>
      <c r="B359" s="16" t="s">
        <v>1161</v>
      </c>
      <c r="C359" s="16" t="s">
        <v>62</v>
      </c>
      <c r="D359" s="16">
        <v>174</v>
      </c>
      <c r="E359" s="16">
        <v>208.3</v>
      </c>
      <c r="F359" s="16">
        <v>192.9</v>
      </c>
      <c r="G359" s="16">
        <v>174.3</v>
      </c>
      <c r="H359" s="16">
        <v>192.6</v>
      </c>
      <c r="I359" s="16">
        <v>156.30000000000001</v>
      </c>
      <c r="J359" s="16">
        <v>142.9</v>
      </c>
      <c r="K359" s="16">
        <v>170.7</v>
      </c>
      <c r="L359" s="16">
        <v>120.3</v>
      </c>
      <c r="M359" s="16">
        <v>210.5</v>
      </c>
      <c r="N359" s="16">
        <v>176.9</v>
      </c>
      <c r="O359" s="16">
        <v>188.5</v>
      </c>
      <c r="P359" s="16">
        <v>175</v>
      </c>
      <c r="Q359" s="37">
        <f t="shared" si="20"/>
        <v>2108.2000000000003</v>
      </c>
      <c r="R359" s="16">
        <v>196.9</v>
      </c>
      <c r="S359" s="16">
        <v>189</v>
      </c>
      <c r="T359" s="16">
        <v>186.3</v>
      </c>
      <c r="U359" s="16">
        <v>188.6</v>
      </c>
      <c r="V359" s="41">
        <f t="shared" si="21"/>
        <v>375.3</v>
      </c>
      <c r="W359" s="15">
        <v>174</v>
      </c>
      <c r="X359" s="16">
        <v>183.2</v>
      </c>
      <c r="Y359" s="16">
        <v>177.2</v>
      </c>
      <c r="Z359" s="16">
        <v>184.7</v>
      </c>
      <c r="AA359" s="16">
        <v>168.2</v>
      </c>
      <c r="AB359" s="16">
        <v>171.8</v>
      </c>
      <c r="AC359" s="16">
        <v>177.8</v>
      </c>
      <c r="AD359" s="16">
        <v>178.4</v>
      </c>
      <c r="AE359" s="16">
        <v>176.5</v>
      </c>
      <c r="AF359" s="44">
        <f t="shared" si="22"/>
        <v>1058.0999999999999</v>
      </c>
      <c r="AG359" s="32">
        <v>177.8</v>
      </c>
      <c r="AH359" t="str">
        <f t="shared" si="23"/>
        <v>January-2023</v>
      </c>
    </row>
    <row r="360" spans="1:34" hidden="1">
      <c r="A360" s="2" t="s">
        <v>85</v>
      </c>
      <c r="B360" s="15" t="s">
        <v>1161</v>
      </c>
      <c r="C360" s="15" t="s">
        <v>62</v>
      </c>
      <c r="D360" s="15">
        <v>173.3</v>
      </c>
      <c r="E360" s="15">
        <v>215.2</v>
      </c>
      <c r="F360" s="15">
        <v>197</v>
      </c>
      <c r="G360" s="15">
        <v>175.2</v>
      </c>
      <c r="H360" s="15">
        <v>178</v>
      </c>
      <c r="I360" s="15">
        <v>160.5</v>
      </c>
      <c r="J360" s="15">
        <v>175.3</v>
      </c>
      <c r="K360" s="15">
        <v>171.2</v>
      </c>
      <c r="L360" s="15">
        <v>122.7</v>
      </c>
      <c r="M360" s="15">
        <v>204.3</v>
      </c>
      <c r="N360" s="15">
        <v>163.69999999999999</v>
      </c>
      <c r="O360" s="15">
        <v>194.3</v>
      </c>
      <c r="P360" s="15">
        <v>179.5</v>
      </c>
      <c r="Q360" s="37">
        <f t="shared" si="20"/>
        <v>2130.7000000000003</v>
      </c>
      <c r="R360" s="15">
        <v>201.6</v>
      </c>
      <c r="S360" s="15">
        <v>178.7</v>
      </c>
      <c r="T360" s="15">
        <v>165.3</v>
      </c>
      <c r="U360" s="15">
        <v>176.6</v>
      </c>
      <c r="V360" s="41">
        <f t="shared" si="21"/>
        <v>344</v>
      </c>
      <c r="W360" s="15">
        <v>172.1</v>
      </c>
      <c r="X360" s="15">
        <v>180.1</v>
      </c>
      <c r="Y360" s="15">
        <v>168</v>
      </c>
      <c r="Z360" s="15">
        <v>178.5</v>
      </c>
      <c r="AA360" s="15">
        <v>159.5</v>
      </c>
      <c r="AB360" s="15">
        <v>167.8</v>
      </c>
      <c r="AC360" s="15">
        <v>171.8</v>
      </c>
      <c r="AD360" s="15">
        <v>178.8</v>
      </c>
      <c r="AE360" s="15">
        <v>168.9</v>
      </c>
      <c r="AF360" s="44">
        <f t="shared" si="22"/>
        <v>1024.3999999999999</v>
      </c>
      <c r="AG360" s="31">
        <v>174.9</v>
      </c>
      <c r="AH360" t="str">
        <f t="shared" si="23"/>
        <v>January-2023</v>
      </c>
    </row>
    <row r="361" spans="1:34">
      <c r="A361" s="1" t="s">
        <v>104</v>
      </c>
      <c r="B361" s="16" t="s">
        <v>1161</v>
      </c>
      <c r="C361" s="16" t="s">
        <v>62</v>
      </c>
      <c r="D361" s="16">
        <v>173.8</v>
      </c>
      <c r="E361" s="16">
        <v>210.7</v>
      </c>
      <c r="F361" s="16">
        <v>194.5</v>
      </c>
      <c r="G361" s="16">
        <v>174.6</v>
      </c>
      <c r="H361" s="16">
        <v>187.2</v>
      </c>
      <c r="I361" s="16">
        <v>158.30000000000001</v>
      </c>
      <c r="J361" s="16">
        <v>153.9</v>
      </c>
      <c r="K361" s="16">
        <v>170.9</v>
      </c>
      <c r="L361" s="16">
        <v>121.1</v>
      </c>
      <c r="M361" s="16">
        <v>208.4</v>
      </c>
      <c r="N361" s="16">
        <v>171.4</v>
      </c>
      <c r="O361" s="16">
        <v>191.2</v>
      </c>
      <c r="P361" s="16">
        <v>176.7</v>
      </c>
      <c r="Q361" s="37">
        <f t="shared" si="20"/>
        <v>2116</v>
      </c>
      <c r="R361" s="16">
        <v>198.2</v>
      </c>
      <c r="S361" s="16">
        <v>184.9</v>
      </c>
      <c r="T361" s="16">
        <v>177.6</v>
      </c>
      <c r="U361" s="16">
        <v>183.8</v>
      </c>
      <c r="V361" s="41">
        <f t="shared" si="21"/>
        <v>362.5</v>
      </c>
      <c r="W361" s="16">
        <v>172.1</v>
      </c>
      <c r="X361" s="16">
        <v>182</v>
      </c>
      <c r="Y361" s="16">
        <v>172.9</v>
      </c>
      <c r="Z361" s="16">
        <v>182.3</v>
      </c>
      <c r="AA361" s="16">
        <v>163.6</v>
      </c>
      <c r="AB361" s="16">
        <v>169.5</v>
      </c>
      <c r="AC361" s="16">
        <v>174.3</v>
      </c>
      <c r="AD361" s="16">
        <v>178.6</v>
      </c>
      <c r="AE361" s="16">
        <v>172.8</v>
      </c>
      <c r="AF361" s="44">
        <f t="shared" si="22"/>
        <v>1041.2</v>
      </c>
      <c r="AG361" s="32">
        <v>176.5</v>
      </c>
      <c r="AH361" t="str">
        <f t="shared" si="23"/>
        <v>January-2023</v>
      </c>
    </row>
    <row r="362" spans="1:34" hidden="1">
      <c r="A362" s="2" t="s">
        <v>60</v>
      </c>
      <c r="B362" s="15" t="s">
        <v>1161</v>
      </c>
      <c r="C362" s="15" t="s">
        <v>116</v>
      </c>
      <c r="D362" s="15">
        <v>174.2</v>
      </c>
      <c r="E362" s="15">
        <v>205.2</v>
      </c>
      <c r="F362" s="15">
        <v>173.9</v>
      </c>
      <c r="G362" s="15">
        <v>177</v>
      </c>
      <c r="H362" s="15">
        <v>183.4</v>
      </c>
      <c r="I362" s="15">
        <v>167.2</v>
      </c>
      <c r="J362" s="15">
        <v>140.9</v>
      </c>
      <c r="K362" s="15">
        <v>170.4</v>
      </c>
      <c r="L362" s="15">
        <v>119.1</v>
      </c>
      <c r="M362" s="15">
        <v>212.1</v>
      </c>
      <c r="N362" s="15">
        <v>177.6</v>
      </c>
      <c r="O362" s="15">
        <v>189.9</v>
      </c>
      <c r="P362" s="15">
        <v>174.8</v>
      </c>
      <c r="Q362" s="37">
        <f t="shared" si="20"/>
        <v>2090.8999999999996</v>
      </c>
      <c r="R362" s="15">
        <v>198.3</v>
      </c>
      <c r="S362" s="15">
        <v>190</v>
      </c>
      <c r="T362" s="15">
        <v>187</v>
      </c>
      <c r="U362" s="15">
        <v>189.6</v>
      </c>
      <c r="V362" s="41">
        <f t="shared" si="21"/>
        <v>377</v>
      </c>
      <c r="W362" s="15">
        <v>174</v>
      </c>
      <c r="X362" s="15">
        <v>181.6</v>
      </c>
      <c r="Y362" s="15">
        <v>178.6</v>
      </c>
      <c r="Z362" s="15">
        <v>186.6</v>
      </c>
      <c r="AA362" s="15">
        <v>169</v>
      </c>
      <c r="AB362" s="15">
        <v>172.8</v>
      </c>
      <c r="AC362" s="15">
        <v>178.5</v>
      </c>
      <c r="AD362" s="15">
        <v>180.7</v>
      </c>
      <c r="AE362" s="15">
        <v>177.9</v>
      </c>
      <c r="AF362" s="44">
        <f t="shared" si="22"/>
        <v>1066.2</v>
      </c>
      <c r="AG362" s="31">
        <v>178</v>
      </c>
      <c r="AH362" t="str">
        <f t="shared" si="23"/>
        <v>February-2023</v>
      </c>
    </row>
    <row r="363" spans="1:34" hidden="1">
      <c r="A363" s="1" t="s">
        <v>85</v>
      </c>
      <c r="B363" s="16" t="s">
        <v>1161</v>
      </c>
      <c r="C363" s="16" t="s">
        <v>116</v>
      </c>
      <c r="D363" s="16">
        <v>174.7</v>
      </c>
      <c r="E363" s="16">
        <v>212.2</v>
      </c>
      <c r="F363" s="16">
        <v>177.2</v>
      </c>
      <c r="G363" s="16">
        <v>177.9</v>
      </c>
      <c r="H363" s="16">
        <v>172.2</v>
      </c>
      <c r="I363" s="16">
        <v>172.1</v>
      </c>
      <c r="J363" s="16">
        <v>175.8</v>
      </c>
      <c r="K363" s="16">
        <v>172.2</v>
      </c>
      <c r="L363" s="16">
        <v>121.9</v>
      </c>
      <c r="M363" s="16">
        <v>204.8</v>
      </c>
      <c r="N363" s="16">
        <v>164.9</v>
      </c>
      <c r="O363" s="16">
        <v>196.6</v>
      </c>
      <c r="P363" s="16">
        <v>180.7</v>
      </c>
      <c r="Q363" s="37">
        <f t="shared" si="20"/>
        <v>2122.5</v>
      </c>
      <c r="R363" s="16">
        <v>202.7</v>
      </c>
      <c r="S363" s="16">
        <v>180.3</v>
      </c>
      <c r="T363" s="16">
        <v>167</v>
      </c>
      <c r="U363" s="16">
        <v>178.2</v>
      </c>
      <c r="V363" s="41">
        <f t="shared" si="21"/>
        <v>347.3</v>
      </c>
      <c r="W363" s="16">
        <v>173.5</v>
      </c>
      <c r="X363" s="16">
        <v>182.8</v>
      </c>
      <c r="Y363" s="16">
        <v>169.2</v>
      </c>
      <c r="Z363" s="16">
        <v>180.8</v>
      </c>
      <c r="AA363" s="16">
        <v>159.80000000000001</v>
      </c>
      <c r="AB363" s="16">
        <v>168.4</v>
      </c>
      <c r="AC363" s="16">
        <v>172.5</v>
      </c>
      <c r="AD363" s="16">
        <v>181.4</v>
      </c>
      <c r="AE363" s="16">
        <v>170</v>
      </c>
      <c r="AF363" s="44">
        <f t="shared" si="22"/>
        <v>1032.1000000000001</v>
      </c>
      <c r="AG363" s="32">
        <v>176.3</v>
      </c>
      <c r="AH363" t="str">
        <f t="shared" si="23"/>
        <v>February-2023</v>
      </c>
    </row>
    <row r="364" spans="1:34">
      <c r="A364" s="2" t="s">
        <v>104</v>
      </c>
      <c r="B364" s="15" t="s">
        <v>1161</v>
      </c>
      <c r="C364" s="15" t="s">
        <v>116</v>
      </c>
      <c r="D364" s="15">
        <v>174.4</v>
      </c>
      <c r="E364" s="15">
        <v>207.7</v>
      </c>
      <c r="F364" s="15">
        <v>175.2</v>
      </c>
      <c r="G364" s="15">
        <v>177.3</v>
      </c>
      <c r="H364" s="15">
        <v>179.3</v>
      </c>
      <c r="I364" s="15">
        <v>169.5</v>
      </c>
      <c r="J364" s="15">
        <v>152.69999999999999</v>
      </c>
      <c r="K364" s="15">
        <v>171</v>
      </c>
      <c r="L364" s="15">
        <v>120</v>
      </c>
      <c r="M364" s="15">
        <v>209.7</v>
      </c>
      <c r="N364" s="15">
        <v>172.3</v>
      </c>
      <c r="O364" s="15">
        <v>193</v>
      </c>
      <c r="P364" s="15">
        <v>177</v>
      </c>
      <c r="Q364" s="37">
        <f t="shared" si="20"/>
        <v>2102.1</v>
      </c>
      <c r="R364" s="15">
        <v>199.5</v>
      </c>
      <c r="S364" s="15">
        <v>186.2</v>
      </c>
      <c r="T364" s="15">
        <v>178.7</v>
      </c>
      <c r="U364" s="15">
        <v>185.1</v>
      </c>
      <c r="V364" s="41">
        <f t="shared" si="21"/>
        <v>364.9</v>
      </c>
      <c r="W364" s="15">
        <v>173.5</v>
      </c>
      <c r="X364" s="15">
        <v>182.1</v>
      </c>
      <c r="Y364" s="15">
        <v>174.2</v>
      </c>
      <c r="Z364" s="15">
        <v>184.4</v>
      </c>
      <c r="AA364" s="15">
        <v>164.2</v>
      </c>
      <c r="AB364" s="15">
        <v>170.3</v>
      </c>
      <c r="AC364" s="15">
        <v>175</v>
      </c>
      <c r="AD364" s="15">
        <v>181</v>
      </c>
      <c r="AE364" s="15">
        <v>174.1</v>
      </c>
      <c r="AF364" s="44">
        <f t="shared" si="22"/>
        <v>1049.0999999999999</v>
      </c>
      <c r="AG364" s="31">
        <v>177.2</v>
      </c>
      <c r="AH364" t="str">
        <f t="shared" si="23"/>
        <v>February-2023</v>
      </c>
    </row>
    <row r="365" spans="1:34" hidden="1">
      <c r="A365" s="1" t="s">
        <v>60</v>
      </c>
      <c r="B365" s="16" t="s">
        <v>1161</v>
      </c>
      <c r="C365" s="16" t="s">
        <v>138</v>
      </c>
      <c r="D365" s="16">
        <v>174.3</v>
      </c>
      <c r="E365" s="16">
        <v>205.2</v>
      </c>
      <c r="F365" s="16">
        <v>173.9</v>
      </c>
      <c r="G365" s="16">
        <v>177</v>
      </c>
      <c r="H365" s="16">
        <v>183.3</v>
      </c>
      <c r="I365" s="16">
        <v>167.2</v>
      </c>
      <c r="J365" s="16">
        <v>140.9</v>
      </c>
      <c r="K365" s="16">
        <v>170.5</v>
      </c>
      <c r="L365" s="16">
        <v>119.1</v>
      </c>
      <c r="M365" s="16">
        <v>212.1</v>
      </c>
      <c r="N365" s="16">
        <v>177.6</v>
      </c>
      <c r="O365" s="16">
        <v>189.9</v>
      </c>
      <c r="P365" s="16">
        <v>174.8</v>
      </c>
      <c r="Q365" s="37">
        <f t="shared" si="20"/>
        <v>2091</v>
      </c>
      <c r="R365" s="16">
        <v>198.4</v>
      </c>
      <c r="S365" s="16">
        <v>190</v>
      </c>
      <c r="T365" s="16">
        <v>187</v>
      </c>
      <c r="U365" s="16">
        <v>189.6</v>
      </c>
      <c r="V365" s="41">
        <f t="shared" si="21"/>
        <v>377</v>
      </c>
      <c r="W365" s="15">
        <v>174</v>
      </c>
      <c r="X365" s="16">
        <v>181.4</v>
      </c>
      <c r="Y365" s="16">
        <v>178.6</v>
      </c>
      <c r="Z365" s="16">
        <v>186.6</v>
      </c>
      <c r="AA365" s="16">
        <v>169</v>
      </c>
      <c r="AB365" s="16">
        <v>172.8</v>
      </c>
      <c r="AC365" s="16">
        <v>178.5</v>
      </c>
      <c r="AD365" s="16">
        <v>180.7</v>
      </c>
      <c r="AE365" s="16">
        <v>177.9</v>
      </c>
      <c r="AF365" s="44">
        <f t="shared" si="22"/>
        <v>1066.2</v>
      </c>
      <c r="AG365" s="32">
        <v>178</v>
      </c>
      <c r="AH365" t="str">
        <f t="shared" si="23"/>
        <v>March-2023</v>
      </c>
    </row>
    <row r="366" spans="1:34" hidden="1">
      <c r="A366" s="2" t="s">
        <v>85</v>
      </c>
      <c r="B366" s="15" t="s">
        <v>1161</v>
      </c>
      <c r="C366" s="15" t="s">
        <v>138</v>
      </c>
      <c r="D366" s="15">
        <v>174.7</v>
      </c>
      <c r="E366" s="15">
        <v>212.2</v>
      </c>
      <c r="F366" s="15">
        <v>177.2</v>
      </c>
      <c r="G366" s="15">
        <v>177.9</v>
      </c>
      <c r="H366" s="15">
        <v>172.2</v>
      </c>
      <c r="I366" s="15">
        <v>172.1</v>
      </c>
      <c r="J366" s="15">
        <v>175.9</v>
      </c>
      <c r="K366" s="15">
        <v>172.2</v>
      </c>
      <c r="L366" s="15">
        <v>121.9</v>
      </c>
      <c r="M366" s="15">
        <v>204.8</v>
      </c>
      <c r="N366" s="15">
        <v>164.9</v>
      </c>
      <c r="O366" s="15">
        <v>196.6</v>
      </c>
      <c r="P366" s="15">
        <v>180.8</v>
      </c>
      <c r="Q366" s="37">
        <f t="shared" si="20"/>
        <v>2122.6</v>
      </c>
      <c r="R366" s="15">
        <v>202.7</v>
      </c>
      <c r="S366" s="15">
        <v>180.2</v>
      </c>
      <c r="T366" s="15">
        <v>167</v>
      </c>
      <c r="U366" s="15">
        <v>178.2</v>
      </c>
      <c r="V366" s="41">
        <f t="shared" si="21"/>
        <v>347.2</v>
      </c>
      <c r="W366" s="15">
        <v>173.5</v>
      </c>
      <c r="X366" s="15">
        <v>182.6</v>
      </c>
      <c r="Y366" s="15">
        <v>169.2</v>
      </c>
      <c r="Z366" s="15">
        <v>180.8</v>
      </c>
      <c r="AA366" s="15">
        <v>159.80000000000001</v>
      </c>
      <c r="AB366" s="15">
        <v>168.4</v>
      </c>
      <c r="AC366" s="15">
        <v>172.5</v>
      </c>
      <c r="AD366" s="15">
        <v>181.5</v>
      </c>
      <c r="AE366" s="15">
        <v>170</v>
      </c>
      <c r="AF366" s="44">
        <f t="shared" si="22"/>
        <v>1032.2</v>
      </c>
      <c r="AG366" s="31">
        <v>176.3</v>
      </c>
      <c r="AH366" t="str">
        <f t="shared" si="23"/>
        <v>March-2023</v>
      </c>
    </row>
    <row r="367" spans="1:34">
      <c r="A367" s="1" t="s">
        <v>104</v>
      </c>
      <c r="B367" s="16" t="s">
        <v>1161</v>
      </c>
      <c r="C367" s="16" t="s">
        <v>138</v>
      </c>
      <c r="D367" s="16">
        <v>174.4</v>
      </c>
      <c r="E367" s="16">
        <v>207.7</v>
      </c>
      <c r="F367" s="16">
        <v>175.2</v>
      </c>
      <c r="G367" s="16">
        <v>177.3</v>
      </c>
      <c r="H367" s="16">
        <v>179.2</v>
      </c>
      <c r="I367" s="16">
        <v>169.5</v>
      </c>
      <c r="J367" s="16">
        <v>152.80000000000001</v>
      </c>
      <c r="K367" s="16">
        <v>171.1</v>
      </c>
      <c r="L367" s="16">
        <v>120</v>
      </c>
      <c r="M367" s="16">
        <v>209.7</v>
      </c>
      <c r="N367" s="16">
        <v>172.3</v>
      </c>
      <c r="O367" s="16">
        <v>193</v>
      </c>
      <c r="P367" s="16">
        <v>177</v>
      </c>
      <c r="Q367" s="37">
        <f t="shared" si="20"/>
        <v>2102.1999999999998</v>
      </c>
      <c r="R367" s="16">
        <v>199.5</v>
      </c>
      <c r="S367" s="16">
        <v>186.1</v>
      </c>
      <c r="T367" s="16">
        <v>178.7</v>
      </c>
      <c r="U367" s="16">
        <v>185.1</v>
      </c>
      <c r="V367" s="41">
        <f t="shared" si="21"/>
        <v>364.79999999999995</v>
      </c>
      <c r="W367" s="16">
        <v>173.5</v>
      </c>
      <c r="X367" s="16">
        <v>181.9</v>
      </c>
      <c r="Y367" s="16">
        <v>174.2</v>
      </c>
      <c r="Z367" s="16">
        <v>184.4</v>
      </c>
      <c r="AA367" s="16">
        <v>164.2</v>
      </c>
      <c r="AB367" s="16">
        <v>170.3</v>
      </c>
      <c r="AC367" s="16">
        <v>175</v>
      </c>
      <c r="AD367" s="16">
        <v>181</v>
      </c>
      <c r="AE367" s="16">
        <v>174.1</v>
      </c>
      <c r="AF367" s="44">
        <f t="shared" si="22"/>
        <v>1049.0999999999999</v>
      </c>
      <c r="AG367" s="32">
        <v>177.2</v>
      </c>
      <c r="AH367" t="str">
        <f t="shared" si="23"/>
        <v>March-2023</v>
      </c>
    </row>
    <row r="368" spans="1:34" hidden="1">
      <c r="A368" s="2" t="s">
        <v>60</v>
      </c>
      <c r="B368" s="15" t="s">
        <v>1161</v>
      </c>
      <c r="C368" s="15" t="s">
        <v>154</v>
      </c>
      <c r="D368" s="15">
        <v>173.3</v>
      </c>
      <c r="E368" s="15">
        <v>206.9</v>
      </c>
      <c r="F368" s="15">
        <v>167.9</v>
      </c>
      <c r="G368" s="15">
        <v>178.2</v>
      </c>
      <c r="H368" s="15">
        <v>178.5</v>
      </c>
      <c r="I368" s="15">
        <v>173.7</v>
      </c>
      <c r="J368" s="15">
        <v>142.80000000000001</v>
      </c>
      <c r="K368" s="15">
        <v>172.8</v>
      </c>
      <c r="L368" s="15">
        <v>120.4</v>
      </c>
      <c r="M368" s="15">
        <v>215.5</v>
      </c>
      <c r="N368" s="15">
        <v>178.2</v>
      </c>
      <c r="O368" s="15">
        <v>190.5</v>
      </c>
      <c r="P368" s="15">
        <v>175.5</v>
      </c>
      <c r="Q368" s="37">
        <f t="shared" si="20"/>
        <v>2098.6999999999998</v>
      </c>
      <c r="R368" s="15">
        <v>199.5</v>
      </c>
      <c r="S368" s="15">
        <v>190.7</v>
      </c>
      <c r="T368" s="15">
        <v>187.3</v>
      </c>
      <c r="U368" s="15">
        <v>190.2</v>
      </c>
      <c r="V368" s="41">
        <f t="shared" si="21"/>
        <v>378</v>
      </c>
      <c r="W368" s="15">
        <v>174</v>
      </c>
      <c r="X368" s="15">
        <v>181.5</v>
      </c>
      <c r="Y368" s="15">
        <v>179.1</v>
      </c>
      <c r="Z368" s="15">
        <v>187.2</v>
      </c>
      <c r="AA368" s="15">
        <v>169.4</v>
      </c>
      <c r="AB368" s="15">
        <v>173.2</v>
      </c>
      <c r="AC368" s="15">
        <v>179.4</v>
      </c>
      <c r="AD368" s="15">
        <v>183.8</v>
      </c>
      <c r="AE368" s="15">
        <v>178.9</v>
      </c>
      <c r="AF368" s="44">
        <f t="shared" si="22"/>
        <v>1072.0999999999999</v>
      </c>
      <c r="AG368" s="31">
        <v>178.8</v>
      </c>
      <c r="AH368" t="str">
        <f t="shared" si="23"/>
        <v>April-2023</v>
      </c>
    </row>
    <row r="369" spans="1:34" hidden="1">
      <c r="A369" s="1" t="s">
        <v>85</v>
      </c>
      <c r="B369" s="16" t="s">
        <v>1161</v>
      </c>
      <c r="C369" s="16" t="s">
        <v>154</v>
      </c>
      <c r="D369" s="16">
        <v>174.8</v>
      </c>
      <c r="E369" s="16">
        <v>213.7</v>
      </c>
      <c r="F369" s="16">
        <v>172.4</v>
      </c>
      <c r="G369" s="16">
        <v>178.8</v>
      </c>
      <c r="H369" s="16">
        <v>168.7</v>
      </c>
      <c r="I369" s="16">
        <v>179.2</v>
      </c>
      <c r="J369" s="16">
        <v>179.9</v>
      </c>
      <c r="K369" s="16">
        <v>174.7</v>
      </c>
      <c r="L369" s="16">
        <v>123.1</v>
      </c>
      <c r="M369" s="16">
        <v>207.8</v>
      </c>
      <c r="N369" s="16">
        <v>165.5</v>
      </c>
      <c r="O369" s="16">
        <v>197</v>
      </c>
      <c r="P369" s="16">
        <v>182.1</v>
      </c>
      <c r="Q369" s="37">
        <f t="shared" si="20"/>
        <v>2135.6000000000004</v>
      </c>
      <c r="R369" s="16">
        <v>203.5</v>
      </c>
      <c r="S369" s="16">
        <v>181</v>
      </c>
      <c r="T369" s="16">
        <v>167.7</v>
      </c>
      <c r="U369" s="16">
        <v>178.9</v>
      </c>
      <c r="V369" s="41">
        <f t="shared" si="21"/>
        <v>348.7</v>
      </c>
      <c r="W369" s="16">
        <v>175.2</v>
      </c>
      <c r="X369" s="16">
        <v>182.1</v>
      </c>
      <c r="Y369" s="16">
        <v>169.6</v>
      </c>
      <c r="Z369" s="16">
        <v>181.5</v>
      </c>
      <c r="AA369" s="16">
        <v>160.1</v>
      </c>
      <c r="AB369" s="16">
        <v>168.8</v>
      </c>
      <c r="AC369" s="16">
        <v>174.2</v>
      </c>
      <c r="AD369" s="16">
        <v>184.4</v>
      </c>
      <c r="AE369" s="16">
        <v>170.9</v>
      </c>
      <c r="AF369" s="44">
        <f t="shared" si="22"/>
        <v>1038.6000000000001</v>
      </c>
      <c r="AG369" s="32">
        <v>177.4</v>
      </c>
      <c r="AH369" t="str">
        <f t="shared" si="23"/>
        <v>April-2023</v>
      </c>
    </row>
    <row r="370" spans="1:34">
      <c r="A370" s="2" t="s">
        <v>104</v>
      </c>
      <c r="B370" s="15" t="s">
        <v>1161</v>
      </c>
      <c r="C370" s="15" t="s">
        <v>154</v>
      </c>
      <c r="D370" s="15">
        <v>173.8</v>
      </c>
      <c r="E370" s="15">
        <v>209.3</v>
      </c>
      <c r="F370" s="15">
        <v>169.6</v>
      </c>
      <c r="G370" s="15">
        <v>178.4</v>
      </c>
      <c r="H370" s="15">
        <v>174.9</v>
      </c>
      <c r="I370" s="15">
        <v>176.3</v>
      </c>
      <c r="J370" s="15">
        <v>155.4</v>
      </c>
      <c r="K370" s="15">
        <v>173.4</v>
      </c>
      <c r="L370" s="15">
        <v>121.3</v>
      </c>
      <c r="M370" s="15">
        <v>212.9</v>
      </c>
      <c r="N370" s="15">
        <v>172.9</v>
      </c>
      <c r="O370" s="15">
        <v>193.5</v>
      </c>
      <c r="P370" s="15">
        <v>177.9</v>
      </c>
      <c r="Q370" s="37">
        <f t="shared" si="20"/>
        <v>2111.7000000000003</v>
      </c>
      <c r="R370" s="15">
        <v>200.6</v>
      </c>
      <c r="S370" s="15">
        <v>186.9</v>
      </c>
      <c r="T370" s="15">
        <v>179.2</v>
      </c>
      <c r="U370" s="15">
        <v>185.7</v>
      </c>
      <c r="V370" s="41">
        <f t="shared" si="21"/>
        <v>366.1</v>
      </c>
      <c r="W370" s="15">
        <v>175.2</v>
      </c>
      <c r="X370" s="15">
        <v>181.7</v>
      </c>
      <c r="Y370" s="15">
        <v>174.6</v>
      </c>
      <c r="Z370" s="15">
        <v>185</v>
      </c>
      <c r="AA370" s="15">
        <v>164.5</v>
      </c>
      <c r="AB370" s="15">
        <v>170.7</v>
      </c>
      <c r="AC370" s="15">
        <v>176.4</v>
      </c>
      <c r="AD370" s="15">
        <v>184</v>
      </c>
      <c r="AE370" s="15">
        <v>175</v>
      </c>
      <c r="AF370" s="44">
        <f t="shared" si="22"/>
        <v>1055.1999999999998</v>
      </c>
      <c r="AG370" s="31">
        <v>178.1</v>
      </c>
      <c r="AH370" t="str">
        <f t="shared" si="23"/>
        <v>April-2023</v>
      </c>
    </row>
    <row r="371" spans="1:34" hidden="1">
      <c r="A371" s="1" t="s">
        <v>60</v>
      </c>
      <c r="B371" s="16" t="s">
        <v>1161</v>
      </c>
      <c r="C371" s="16" t="s">
        <v>167</v>
      </c>
      <c r="D371" s="16">
        <v>173.2</v>
      </c>
      <c r="E371" s="16">
        <v>211.5</v>
      </c>
      <c r="F371" s="16">
        <v>171</v>
      </c>
      <c r="G371" s="16">
        <v>179.6</v>
      </c>
      <c r="H371" s="16">
        <v>173.3</v>
      </c>
      <c r="I371" s="16">
        <v>169</v>
      </c>
      <c r="J371" s="16">
        <v>148.69999999999999</v>
      </c>
      <c r="K371" s="16">
        <v>174.9</v>
      </c>
      <c r="L371" s="16">
        <v>121.9</v>
      </c>
      <c r="M371" s="16">
        <v>221</v>
      </c>
      <c r="N371" s="16">
        <v>178.7</v>
      </c>
      <c r="O371" s="16">
        <v>191.1</v>
      </c>
      <c r="P371" s="16">
        <v>176.8</v>
      </c>
      <c r="Q371" s="37">
        <f t="shared" si="20"/>
        <v>2113.9000000000005</v>
      </c>
      <c r="R371" s="16">
        <v>199.9</v>
      </c>
      <c r="S371" s="16">
        <v>191.2</v>
      </c>
      <c r="T371" s="16">
        <v>187.9</v>
      </c>
      <c r="U371" s="16">
        <v>190.8</v>
      </c>
      <c r="V371" s="41">
        <f t="shared" si="21"/>
        <v>379.1</v>
      </c>
      <c r="W371" s="15">
        <v>174</v>
      </c>
      <c r="X371" s="16">
        <v>182.5</v>
      </c>
      <c r="Y371" s="16">
        <v>179.8</v>
      </c>
      <c r="Z371" s="16">
        <v>187.8</v>
      </c>
      <c r="AA371" s="16">
        <v>169.7</v>
      </c>
      <c r="AB371" s="16">
        <v>173.8</v>
      </c>
      <c r="AC371" s="16">
        <v>180.3</v>
      </c>
      <c r="AD371" s="16">
        <v>184.9</v>
      </c>
      <c r="AE371" s="16">
        <v>179.5</v>
      </c>
      <c r="AF371" s="44">
        <f t="shared" si="22"/>
        <v>1076.3</v>
      </c>
      <c r="AG371" s="32">
        <v>179.8</v>
      </c>
      <c r="AH371" t="str">
        <f t="shared" si="23"/>
        <v>May-2023</v>
      </c>
    </row>
    <row r="372" spans="1:34" hidden="1">
      <c r="A372" s="2" t="s">
        <v>85</v>
      </c>
      <c r="B372" s="15" t="s">
        <v>1161</v>
      </c>
      <c r="C372" s="15" t="s">
        <v>167</v>
      </c>
      <c r="D372" s="15">
        <v>174.7</v>
      </c>
      <c r="E372" s="15">
        <v>219.4</v>
      </c>
      <c r="F372" s="15">
        <v>176.7</v>
      </c>
      <c r="G372" s="15">
        <v>179.4</v>
      </c>
      <c r="H372" s="15">
        <v>164.4</v>
      </c>
      <c r="I372" s="15">
        <v>175.8</v>
      </c>
      <c r="J372" s="15">
        <v>185</v>
      </c>
      <c r="K372" s="15">
        <v>176.9</v>
      </c>
      <c r="L372" s="15">
        <v>124.2</v>
      </c>
      <c r="M372" s="15">
        <v>211.9</v>
      </c>
      <c r="N372" s="15">
        <v>165.9</v>
      </c>
      <c r="O372" s="15">
        <v>197.7</v>
      </c>
      <c r="P372" s="15">
        <v>183.1</v>
      </c>
      <c r="Q372" s="37">
        <f t="shared" si="20"/>
        <v>2152</v>
      </c>
      <c r="R372" s="15">
        <v>204.2</v>
      </c>
      <c r="S372" s="15">
        <v>181.3</v>
      </c>
      <c r="T372" s="15">
        <v>168.1</v>
      </c>
      <c r="U372" s="15">
        <v>179.3</v>
      </c>
      <c r="V372" s="41">
        <f t="shared" si="21"/>
        <v>349.4</v>
      </c>
      <c r="W372" s="15">
        <v>175.6</v>
      </c>
      <c r="X372" s="15">
        <v>183.4</v>
      </c>
      <c r="Y372" s="15">
        <v>170.1</v>
      </c>
      <c r="Z372" s="15">
        <v>182.2</v>
      </c>
      <c r="AA372" s="15">
        <v>160.4</v>
      </c>
      <c r="AB372" s="15">
        <v>169.2</v>
      </c>
      <c r="AC372" s="15">
        <v>174.8</v>
      </c>
      <c r="AD372" s="15">
        <v>185.6</v>
      </c>
      <c r="AE372" s="15">
        <v>171.6</v>
      </c>
      <c r="AF372" s="44">
        <f t="shared" si="22"/>
        <v>1042.2999999999997</v>
      </c>
      <c r="AG372" s="31">
        <v>178.2</v>
      </c>
      <c r="AH372" t="str">
        <f t="shared" si="23"/>
        <v>May-2023</v>
      </c>
    </row>
    <row r="373" spans="1:34">
      <c r="A373" s="1" t="s">
        <v>104</v>
      </c>
      <c r="B373" s="16" t="s">
        <v>1161</v>
      </c>
      <c r="C373" s="16" t="s">
        <v>167</v>
      </c>
      <c r="D373" s="16">
        <v>173.7</v>
      </c>
      <c r="E373" s="16">
        <v>214.3</v>
      </c>
      <c r="F373" s="16">
        <v>173.2</v>
      </c>
      <c r="G373" s="16">
        <v>179.5</v>
      </c>
      <c r="H373" s="16">
        <v>170</v>
      </c>
      <c r="I373" s="16">
        <v>172.2</v>
      </c>
      <c r="J373" s="16">
        <v>161</v>
      </c>
      <c r="K373" s="16">
        <v>175.6</v>
      </c>
      <c r="L373" s="16">
        <v>122.7</v>
      </c>
      <c r="M373" s="16">
        <v>218</v>
      </c>
      <c r="N373" s="16">
        <v>173.4</v>
      </c>
      <c r="O373" s="16">
        <v>194.2</v>
      </c>
      <c r="P373" s="16">
        <v>179.1</v>
      </c>
      <c r="Q373" s="37">
        <f t="shared" si="20"/>
        <v>2127.8000000000002</v>
      </c>
      <c r="R373" s="16">
        <v>201</v>
      </c>
      <c r="S373" s="16">
        <v>187.3</v>
      </c>
      <c r="T373" s="16">
        <v>179.7</v>
      </c>
      <c r="U373" s="16">
        <v>186.2</v>
      </c>
      <c r="V373" s="41">
        <f t="shared" si="21"/>
        <v>367</v>
      </c>
      <c r="W373" s="16">
        <v>175.6</v>
      </c>
      <c r="X373" s="16">
        <v>182.8</v>
      </c>
      <c r="Y373" s="16">
        <v>175.2</v>
      </c>
      <c r="Z373" s="16">
        <v>185.7</v>
      </c>
      <c r="AA373" s="16">
        <v>164.8</v>
      </c>
      <c r="AB373" s="16">
        <v>171.2</v>
      </c>
      <c r="AC373" s="16">
        <v>177.1</v>
      </c>
      <c r="AD373" s="16">
        <v>185.2</v>
      </c>
      <c r="AE373" s="16">
        <v>175.7</v>
      </c>
      <c r="AF373" s="44">
        <f t="shared" si="22"/>
        <v>1059.2</v>
      </c>
      <c r="AG373" s="32">
        <v>179.1</v>
      </c>
      <c r="AH373" t="str">
        <f t="shared" si="23"/>
        <v>May-2023</v>
      </c>
    </row>
    <row r="378" spans="1:34">
      <c r="W378" s="16"/>
    </row>
    <row r="379" spans="1:34">
      <c r="W379" s="15"/>
    </row>
    <row r="380" spans="1:34">
      <c r="W380" s="15"/>
    </row>
    <row r="381" spans="1:34">
      <c r="W381" s="16"/>
    </row>
    <row r="382" spans="1:34">
      <c r="W382" s="16"/>
    </row>
    <row r="383" spans="1:34">
      <c r="W383" s="15"/>
    </row>
    <row r="384" spans="1:34">
      <c r="W384" s="15"/>
    </row>
    <row r="385" spans="23:23">
      <c r="W385" s="16"/>
    </row>
    <row r="386" spans="23:23">
      <c r="W386" s="16"/>
    </row>
    <row r="387" spans="23:23">
      <c r="W387" s="15"/>
    </row>
    <row r="388" spans="23:23">
      <c r="W388" s="15"/>
    </row>
    <row r="389" spans="23:23">
      <c r="W389" s="16"/>
    </row>
    <row r="390" spans="23:23">
      <c r="W390" s="16"/>
    </row>
    <row r="391" spans="23:23">
      <c r="W391" s="15"/>
    </row>
    <row r="392" spans="23:23">
      <c r="W392" s="15"/>
    </row>
    <row r="393" spans="23:23">
      <c r="W393" s="16"/>
    </row>
    <row r="394" spans="23:23">
      <c r="W394" s="16"/>
    </row>
    <row r="395" spans="23:23">
      <c r="W395" s="15"/>
    </row>
    <row r="396" spans="23:23">
      <c r="W396" s="15"/>
    </row>
    <row r="397" spans="23:23">
      <c r="W397" s="16"/>
    </row>
    <row r="398" spans="23:23">
      <c r="W398" s="16"/>
    </row>
    <row r="399" spans="23:23">
      <c r="W399" s="15"/>
    </row>
    <row r="400" spans="23:23">
      <c r="W400" s="15"/>
    </row>
    <row r="401" spans="23:23">
      <c r="W401" s="16"/>
    </row>
    <row r="402" spans="23:23">
      <c r="W402" s="16"/>
    </row>
    <row r="403" spans="23:23">
      <c r="W403" s="15"/>
    </row>
    <row r="404" spans="23:23">
      <c r="W404" s="15"/>
    </row>
    <row r="405" spans="23:23">
      <c r="W405" s="16"/>
    </row>
    <row r="406" spans="23:23">
      <c r="W406" s="16"/>
    </row>
    <row r="407" spans="23:23">
      <c r="W407" s="15"/>
    </row>
    <row r="408" spans="23:23">
      <c r="W408" s="15"/>
    </row>
    <row r="409" spans="23:23">
      <c r="W409" s="16"/>
    </row>
    <row r="410" spans="23:23">
      <c r="W410" s="16"/>
    </row>
    <row r="411" spans="23:23">
      <c r="W411" s="15"/>
    </row>
    <row r="412" spans="23:23">
      <c r="W412" s="15"/>
    </row>
    <row r="413" spans="23:23">
      <c r="W413" s="16"/>
    </row>
    <row r="414" spans="23:23">
      <c r="W414" s="16"/>
    </row>
    <row r="415" spans="23:23">
      <c r="W415" s="15"/>
    </row>
    <row r="416" spans="23:23">
      <c r="W416" s="15"/>
    </row>
    <row r="417" spans="23:23">
      <c r="W417" s="16"/>
    </row>
    <row r="418" spans="23:23">
      <c r="W418" s="16"/>
    </row>
    <row r="419" spans="23:23">
      <c r="W419" s="15"/>
    </row>
    <row r="420" spans="23:23">
      <c r="W420" s="15"/>
    </row>
    <row r="421" spans="23:23">
      <c r="W421" s="16"/>
    </row>
    <row r="422" spans="23:23">
      <c r="W422" s="16"/>
    </row>
    <row r="423" spans="23:23">
      <c r="W423" s="15"/>
    </row>
    <row r="424" spans="23:23">
      <c r="W424" s="15"/>
    </row>
    <row r="425" spans="23:23">
      <c r="W425" s="16"/>
    </row>
    <row r="426" spans="23:23">
      <c r="W426" s="16"/>
    </row>
    <row r="427" spans="23:23">
      <c r="W427" s="15"/>
    </row>
    <row r="428" spans="23:23">
      <c r="W428" s="15"/>
    </row>
    <row r="429" spans="23:23">
      <c r="W429" s="16"/>
    </row>
    <row r="430" spans="23:23">
      <c r="W430" s="16"/>
    </row>
    <row r="431" spans="23:23">
      <c r="W431" s="15"/>
    </row>
    <row r="432" spans="23:23">
      <c r="W432" s="15"/>
    </row>
    <row r="433" spans="23:23">
      <c r="W433" s="16"/>
    </row>
    <row r="434" spans="23:23">
      <c r="W434" s="16"/>
    </row>
    <row r="435" spans="23:23">
      <c r="W435" s="15"/>
    </row>
    <row r="436" spans="23:23">
      <c r="W436" s="15"/>
    </row>
    <row r="437" spans="23:23">
      <c r="W437" s="16"/>
    </row>
    <row r="438" spans="23:23">
      <c r="W438" s="16"/>
    </row>
    <row r="439" spans="23:23">
      <c r="W439" s="15"/>
    </row>
    <row r="440" spans="23:23">
      <c r="W440" s="15"/>
    </row>
    <row r="441" spans="23:23">
      <c r="W441" s="16"/>
    </row>
    <row r="442" spans="23:23">
      <c r="W442" s="16"/>
    </row>
    <row r="443" spans="23:23">
      <c r="W443" s="15"/>
    </row>
    <row r="444" spans="23:23">
      <c r="W444" s="15"/>
    </row>
    <row r="445" spans="23:23">
      <c r="W445" s="16"/>
    </row>
    <row r="446" spans="23:23">
      <c r="W446" s="16"/>
    </row>
    <row r="447" spans="23:23">
      <c r="W447" s="15"/>
    </row>
    <row r="448" spans="23:23">
      <c r="W448" s="15"/>
    </row>
    <row r="449" spans="23:23">
      <c r="W449" s="16"/>
    </row>
    <row r="450" spans="23:23">
      <c r="W450" s="16"/>
    </row>
    <row r="451" spans="23:23">
      <c r="W451" s="15"/>
    </row>
    <row r="452" spans="23:23">
      <c r="W452" s="15"/>
    </row>
    <row r="453" spans="23:23">
      <c r="W453" s="16"/>
    </row>
    <row r="454" spans="23:23">
      <c r="W454" s="16"/>
    </row>
    <row r="455" spans="23:23">
      <c r="W455" s="15"/>
    </row>
    <row r="456" spans="23:23">
      <c r="W456" s="15"/>
    </row>
    <row r="457" spans="23:23">
      <c r="W457" s="16"/>
    </row>
    <row r="458" spans="23:23">
      <c r="W458" s="16"/>
    </row>
    <row r="459" spans="23:23">
      <c r="W459" s="15"/>
    </row>
    <row r="460" spans="23:23">
      <c r="W460" s="15"/>
    </row>
    <row r="461" spans="23:23">
      <c r="W461" s="16"/>
    </row>
    <row r="462" spans="23:23">
      <c r="W462" s="16"/>
    </row>
    <row r="463" spans="23:23">
      <c r="W463" s="15"/>
    </row>
    <row r="464" spans="23:23">
      <c r="W464" s="15"/>
    </row>
    <row r="465" spans="23:23">
      <c r="W465" s="16"/>
    </row>
    <row r="466" spans="23:23">
      <c r="W466" s="16"/>
    </row>
    <row r="467" spans="23:23">
      <c r="W467" s="15"/>
    </row>
    <row r="468" spans="23:23">
      <c r="W468" s="15"/>
    </row>
    <row r="469" spans="23:23">
      <c r="W469" s="16"/>
    </row>
    <row r="470" spans="23:23">
      <c r="W470" s="16"/>
    </row>
    <row r="471" spans="23:23">
      <c r="W471" s="15"/>
    </row>
    <row r="472" spans="23:23">
      <c r="W472" s="15"/>
    </row>
    <row r="473" spans="23:23">
      <c r="W473" s="16"/>
    </row>
    <row r="474" spans="23:23">
      <c r="W474" s="16"/>
    </row>
    <row r="475" spans="23:23">
      <c r="W475" s="15"/>
    </row>
    <row r="476" spans="23:23">
      <c r="W476" s="15"/>
    </row>
    <row r="477" spans="23:23">
      <c r="W477" s="16"/>
    </row>
    <row r="478" spans="23:23">
      <c r="W478" s="16"/>
    </row>
    <row r="479" spans="23:23">
      <c r="W479" s="15"/>
    </row>
    <row r="480" spans="23:23">
      <c r="W480" s="15"/>
    </row>
    <row r="481" spans="23:23">
      <c r="W481" s="16"/>
    </row>
    <row r="482" spans="23:23">
      <c r="W482" s="16"/>
    </row>
    <row r="483" spans="23:23">
      <c r="W483" s="15"/>
    </row>
    <row r="484" spans="23:23">
      <c r="W484" s="15"/>
    </row>
    <row r="485" spans="23:23">
      <c r="W485" s="16"/>
    </row>
    <row r="486" spans="23:23">
      <c r="W486" s="16"/>
    </row>
    <row r="487" spans="23:23">
      <c r="W487" s="15"/>
    </row>
    <row r="488" spans="23:23">
      <c r="W488" s="15"/>
    </row>
    <row r="489" spans="23:23">
      <c r="W489" s="16"/>
    </row>
    <row r="490" spans="23:23">
      <c r="W490" s="16"/>
    </row>
    <row r="491" spans="23:23">
      <c r="W491" s="15"/>
    </row>
    <row r="492" spans="23:23">
      <c r="W492" s="15"/>
    </row>
    <row r="493" spans="23:23">
      <c r="W493" s="16"/>
    </row>
    <row r="494" spans="23:23">
      <c r="W494" s="16"/>
    </row>
    <row r="495" spans="23:23">
      <c r="W495" s="15"/>
    </row>
    <row r="496" spans="23:23">
      <c r="W496" s="15"/>
    </row>
    <row r="497" spans="23:23">
      <c r="W497" s="16"/>
    </row>
    <row r="498" spans="23:23">
      <c r="W498" s="16"/>
    </row>
    <row r="499" spans="23:23">
      <c r="W499" s="15"/>
    </row>
    <row r="500" spans="23:23">
      <c r="W500" s="15"/>
    </row>
    <row r="501" spans="23:23">
      <c r="W501" s="16"/>
    </row>
    <row r="502" spans="23:23">
      <c r="W502" s="16"/>
    </row>
    <row r="503" spans="23:23">
      <c r="W503" s="15"/>
    </row>
    <row r="504" spans="23:23">
      <c r="W504" s="15"/>
    </row>
    <row r="505" spans="23:23">
      <c r="W505" s="16"/>
    </row>
    <row r="506" spans="23:23">
      <c r="W506" s="16"/>
    </row>
    <row r="507" spans="23:23">
      <c r="W507" s="15"/>
    </row>
    <row r="508" spans="23:23">
      <c r="W508" s="15"/>
    </row>
    <row r="509" spans="23:23">
      <c r="W509" s="16"/>
    </row>
    <row r="510" spans="23:23">
      <c r="W510" s="16"/>
    </row>
    <row r="511" spans="23:23">
      <c r="W511" s="15"/>
    </row>
    <row r="512" spans="23:23">
      <c r="W512" s="15"/>
    </row>
    <row r="513" spans="23:23">
      <c r="W513" s="16"/>
    </row>
    <row r="514" spans="23:23">
      <c r="W514" s="16"/>
    </row>
    <row r="515" spans="23:23">
      <c r="W515" s="15"/>
    </row>
    <row r="516" spans="23:23">
      <c r="W516" s="15"/>
    </row>
    <row r="517" spans="23:23">
      <c r="W517" s="16"/>
    </row>
    <row r="518" spans="23:23">
      <c r="W518" s="16"/>
    </row>
    <row r="519" spans="23:23">
      <c r="W519" s="15"/>
    </row>
    <row r="520" spans="23:23">
      <c r="W520" s="15"/>
    </row>
    <row r="521" spans="23:23">
      <c r="W521" s="16"/>
    </row>
    <row r="522" spans="23:23">
      <c r="W522" s="16"/>
    </row>
    <row r="523" spans="23:23">
      <c r="W523" s="15"/>
    </row>
    <row r="524" spans="23:23">
      <c r="W524" s="15"/>
    </row>
    <row r="525" spans="23:23">
      <c r="W525" s="16"/>
    </row>
    <row r="526" spans="23:23">
      <c r="W526" s="16"/>
    </row>
    <row r="527" spans="23:23">
      <c r="W527" s="15"/>
    </row>
    <row r="528" spans="23:23">
      <c r="W528" s="15"/>
    </row>
    <row r="529" spans="23:23">
      <c r="W529" s="16"/>
    </row>
    <row r="530" spans="23:23">
      <c r="W530" s="16"/>
    </row>
    <row r="531" spans="23:23">
      <c r="W531" s="15"/>
    </row>
    <row r="532" spans="23:23">
      <c r="W532" s="15"/>
    </row>
    <row r="533" spans="23:23">
      <c r="W533" s="16"/>
    </row>
    <row r="534" spans="23:23">
      <c r="W534" s="16"/>
    </row>
    <row r="535" spans="23:23">
      <c r="W535" s="15"/>
    </row>
    <row r="536" spans="23:23">
      <c r="W536" s="15"/>
    </row>
    <row r="537" spans="23:23">
      <c r="W537" s="16"/>
    </row>
    <row r="538" spans="23:23">
      <c r="W538" s="16"/>
    </row>
    <row r="539" spans="23:23">
      <c r="W539" s="15"/>
    </row>
    <row r="540" spans="23:23">
      <c r="W540" s="15"/>
    </row>
    <row r="541" spans="23:23">
      <c r="W541" s="16"/>
    </row>
    <row r="542" spans="23:23">
      <c r="W542" s="16"/>
    </row>
    <row r="543" spans="23:23">
      <c r="W543" s="15"/>
    </row>
    <row r="544" spans="23:23">
      <c r="W544" s="15"/>
    </row>
    <row r="545" spans="23:23">
      <c r="W545" s="16"/>
    </row>
    <row r="546" spans="23:23">
      <c r="W546" s="16"/>
    </row>
    <row r="547" spans="23:23">
      <c r="W547" s="15"/>
    </row>
    <row r="548" spans="23:23">
      <c r="W548" s="15"/>
    </row>
    <row r="549" spans="23:23">
      <c r="W549" s="16"/>
    </row>
    <row r="550" spans="23:23">
      <c r="W550" s="16"/>
    </row>
    <row r="551" spans="23:23">
      <c r="W551" s="15"/>
    </row>
    <row r="552" spans="23:23">
      <c r="W552" s="16"/>
    </row>
    <row r="553" spans="23:23">
      <c r="W553" s="15"/>
    </row>
    <row r="554" spans="23:23">
      <c r="W554" s="15"/>
    </row>
    <row r="555" spans="23:23">
      <c r="W555" s="16"/>
    </row>
    <row r="556" spans="23:23">
      <c r="W556" s="16"/>
    </row>
    <row r="557" spans="23:23">
      <c r="W557" s="15"/>
    </row>
    <row r="558" spans="23:23">
      <c r="W558" s="15"/>
    </row>
    <row r="559" spans="23:23">
      <c r="W559" s="16"/>
    </row>
    <row r="560" spans="23:23">
      <c r="W560" s="16"/>
    </row>
    <row r="561" spans="23:23">
      <c r="W561" s="15"/>
    </row>
    <row r="562" spans="23:23">
      <c r="W562" s="15"/>
    </row>
    <row r="563" spans="23:23">
      <c r="W563" s="16"/>
    </row>
    <row r="564" spans="23:23">
      <c r="W564" s="16"/>
    </row>
    <row r="565" spans="23:23">
      <c r="W565" s="15"/>
    </row>
    <row r="566" spans="23:23">
      <c r="W566" s="15"/>
    </row>
    <row r="567" spans="23:23">
      <c r="W567" s="16"/>
    </row>
    <row r="568" spans="23:23">
      <c r="W568" s="16"/>
    </row>
    <row r="569" spans="23:23">
      <c r="W569" s="15"/>
    </row>
    <row r="570" spans="23:23">
      <c r="W570" s="15"/>
    </row>
    <row r="571" spans="23:23">
      <c r="W571" s="16"/>
    </row>
    <row r="572" spans="23:23">
      <c r="W572" s="16"/>
    </row>
    <row r="573" spans="23:23">
      <c r="W573" s="15"/>
    </row>
    <row r="574" spans="23:23">
      <c r="W574" s="15"/>
    </row>
    <row r="575" spans="23:23">
      <c r="W575" s="16"/>
    </row>
    <row r="576" spans="23:23">
      <c r="W576" s="16"/>
    </row>
    <row r="577" spans="23:23">
      <c r="W577" s="15"/>
    </row>
    <row r="578" spans="23:23">
      <c r="W578" s="15"/>
    </row>
    <row r="579" spans="23:23">
      <c r="W579" s="16"/>
    </row>
    <row r="580" spans="23:23">
      <c r="W580" s="16"/>
    </row>
    <row r="581" spans="23:23">
      <c r="W581" s="15"/>
    </row>
    <row r="582" spans="23:23">
      <c r="W582" s="15"/>
    </row>
    <row r="583" spans="23:23">
      <c r="W583" s="16"/>
    </row>
    <row r="584" spans="23:23">
      <c r="W584" s="16"/>
    </row>
    <row r="585" spans="23:23">
      <c r="W585" s="15"/>
    </row>
    <row r="586" spans="23:23">
      <c r="W586" s="15"/>
    </row>
    <row r="587" spans="23:23">
      <c r="W587" s="16"/>
    </row>
    <row r="588" spans="23:23">
      <c r="W588" s="16"/>
    </row>
    <row r="589" spans="23:23">
      <c r="W589" s="15"/>
    </row>
    <row r="590" spans="23:23">
      <c r="W590" s="15"/>
    </row>
    <row r="591" spans="23:23">
      <c r="W591" s="16"/>
    </row>
    <row r="592" spans="23:23">
      <c r="W592" s="16"/>
    </row>
    <row r="593" spans="23:23">
      <c r="W593" s="15"/>
    </row>
    <row r="594" spans="23:23">
      <c r="W594" s="15"/>
    </row>
    <row r="595" spans="23:23">
      <c r="W595" s="16"/>
    </row>
    <row r="596" spans="23:23">
      <c r="W596" s="16"/>
    </row>
    <row r="597" spans="23:23">
      <c r="W597" s="15"/>
    </row>
    <row r="598" spans="23:23">
      <c r="W598" s="15"/>
    </row>
    <row r="599" spans="23:23">
      <c r="W599" s="16"/>
    </row>
    <row r="600" spans="23:23">
      <c r="W600" s="16"/>
    </row>
    <row r="601" spans="23:23">
      <c r="W601" s="15"/>
    </row>
    <row r="602" spans="23:23">
      <c r="W602" s="15"/>
    </row>
    <row r="603" spans="23:23">
      <c r="W603" s="16"/>
    </row>
    <row r="604" spans="23:23">
      <c r="W604" s="16"/>
    </row>
    <row r="605" spans="23:23">
      <c r="W605" s="15"/>
    </row>
    <row r="606" spans="23:23">
      <c r="W606" s="15"/>
    </row>
    <row r="607" spans="23:23">
      <c r="W607" s="16"/>
    </row>
    <row r="608" spans="23:23">
      <c r="W608" s="16"/>
    </row>
    <row r="609" spans="23:23">
      <c r="W609" s="15"/>
    </row>
    <row r="610" spans="23:23">
      <c r="W610" s="15"/>
    </row>
    <row r="611" spans="23:23">
      <c r="W611" s="16"/>
    </row>
    <row r="612" spans="23:23">
      <c r="W612" s="16"/>
    </row>
    <row r="613" spans="23:23">
      <c r="W613" s="15"/>
    </row>
    <row r="614" spans="23:23">
      <c r="W614" s="15"/>
    </row>
    <row r="615" spans="23:23">
      <c r="W615" s="16"/>
    </row>
    <row r="616" spans="23:23">
      <c r="W616" s="16"/>
    </row>
    <row r="617" spans="23:23">
      <c r="W617" s="15"/>
    </row>
    <row r="618" spans="23:23">
      <c r="W618" s="15"/>
    </row>
    <row r="619" spans="23:23">
      <c r="W619" s="16"/>
    </row>
    <row r="620" spans="23:23">
      <c r="W620" s="16"/>
    </row>
    <row r="621" spans="23:23">
      <c r="W621" s="15"/>
    </row>
    <row r="622" spans="23:23">
      <c r="W622" s="15"/>
    </row>
    <row r="623" spans="23:23">
      <c r="W623" s="16"/>
    </row>
  </sheetData>
  <autoFilter ref="A1:AH373" xr:uid="{1AC368A4-0FEC-4445-A3E2-4A17E0C913A9}">
    <filterColumn colId="0">
      <filters>
        <filter val="Rural+Urban"/>
      </filters>
    </filterColumn>
    <filterColumn colId="1">
      <filters>
        <filter val="202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C56C1-2621-4F4A-B38A-A13ACB4015E4}">
  <dimension ref="A1:V41"/>
  <sheetViews>
    <sheetView zoomScale="50" workbookViewId="0">
      <selection activeCell="B39" sqref="B39:C41"/>
    </sheetView>
  </sheetViews>
  <sheetFormatPr defaultColWidth="10.6640625" defaultRowHeight="18"/>
  <sheetData>
    <row r="1" spans="1:22">
      <c r="A1" s="3"/>
      <c r="B1" s="30" t="s">
        <v>1358</v>
      </c>
      <c r="C1" s="5"/>
    </row>
    <row r="2" spans="1:22">
      <c r="A2" s="2"/>
      <c r="B2" s="143" t="s">
        <v>1273</v>
      </c>
      <c r="C2" s="72" t="s">
        <v>1356</v>
      </c>
      <c r="D2" t="s">
        <v>1305</v>
      </c>
      <c r="E2" t="s">
        <v>1359</v>
      </c>
      <c r="G2" t="s">
        <v>1360</v>
      </c>
    </row>
    <row r="3" spans="1:22">
      <c r="A3" s="1"/>
      <c r="B3" s="31">
        <v>170.1</v>
      </c>
      <c r="C3" t="s">
        <v>1331</v>
      </c>
      <c r="E3" s="15">
        <v>170.8</v>
      </c>
    </row>
    <row r="4" spans="1:22">
      <c r="A4" s="2"/>
      <c r="B4" s="32">
        <v>171.7</v>
      </c>
      <c r="C4" t="s">
        <v>1280</v>
      </c>
      <c r="E4" s="16">
        <v>173.3</v>
      </c>
      <c r="F4" t="s">
        <v>1357</v>
      </c>
      <c r="G4" s="37">
        <v>2065.6000000000004</v>
      </c>
      <c r="J4" s="15" t="s">
        <v>154</v>
      </c>
      <c r="K4" s="15">
        <v>152.9</v>
      </c>
      <c r="L4" s="15">
        <v>211.8</v>
      </c>
      <c r="M4" s="15">
        <v>164.5</v>
      </c>
      <c r="N4" s="15">
        <v>163.9</v>
      </c>
      <c r="O4" s="15">
        <v>199.5</v>
      </c>
      <c r="P4" s="15">
        <v>172.6</v>
      </c>
      <c r="Q4" s="15">
        <v>166.2</v>
      </c>
      <c r="R4" s="15">
        <v>164.7</v>
      </c>
      <c r="S4" s="15">
        <v>119</v>
      </c>
      <c r="T4" s="15">
        <v>181.3</v>
      </c>
      <c r="U4" s="15">
        <v>166.2</v>
      </c>
      <c r="V4" s="15">
        <v>180.9</v>
      </c>
    </row>
    <row r="5" spans="1:22">
      <c r="A5" s="2"/>
      <c r="B5" s="31">
        <v>172.6</v>
      </c>
      <c r="C5" t="s">
        <v>1281</v>
      </c>
      <c r="D5" s="89">
        <f>(B5-B4)/B4</f>
        <v>5.2417006406523343E-3</v>
      </c>
      <c r="E5" s="15">
        <v>174.9</v>
      </c>
      <c r="F5" s="89">
        <f>(E5-E4)/E4</f>
        <v>9.2325447201384546E-3</v>
      </c>
      <c r="G5" s="37">
        <v>2087</v>
      </c>
      <c r="H5" s="89">
        <f>(G5-G4)/G4</f>
        <v>1.0360185902401061E-2</v>
      </c>
      <c r="J5" s="16" t="s">
        <v>167</v>
      </c>
      <c r="K5" s="16">
        <v>154.1</v>
      </c>
      <c r="L5" s="16">
        <v>217</v>
      </c>
      <c r="M5" s="16">
        <v>162.4</v>
      </c>
      <c r="N5" s="16">
        <v>164.9</v>
      </c>
      <c r="O5" s="16">
        <v>202.4</v>
      </c>
      <c r="P5" s="16">
        <v>171</v>
      </c>
      <c r="Q5" s="16">
        <v>174.9</v>
      </c>
      <c r="R5" s="16">
        <v>164.7</v>
      </c>
      <c r="S5" s="16">
        <v>119.7</v>
      </c>
      <c r="T5" s="16">
        <v>184.9</v>
      </c>
      <c r="U5" s="16">
        <v>167.1</v>
      </c>
      <c r="V5" s="16">
        <v>182.5</v>
      </c>
    </row>
    <row r="6" spans="1:22">
      <c r="A6" s="1"/>
      <c r="B6" s="32">
        <v>173.4</v>
      </c>
      <c r="C6" t="s">
        <v>1282</v>
      </c>
      <c r="D6" s="89">
        <f t="shared" ref="D6:D16" si="0">(B6-B5)/B5</f>
        <v>4.634994206257308E-3</v>
      </c>
      <c r="E6" s="16">
        <v>175</v>
      </c>
      <c r="F6" s="89">
        <f t="shared" ref="F6:F16" si="1">(E6-E5)/E5</f>
        <v>5.7175528873638828E-4</v>
      </c>
      <c r="G6" s="37">
        <v>2091.3000000000002</v>
      </c>
      <c r="H6" s="89">
        <f t="shared" ref="H6:H16" si="2">(G6-G5)/G5</f>
        <v>2.0603737422137912E-3</v>
      </c>
      <c r="J6" s="15" t="s">
        <v>177</v>
      </c>
      <c r="K6" s="15">
        <v>155</v>
      </c>
      <c r="L6" s="15">
        <v>219.4</v>
      </c>
      <c r="M6" s="15">
        <v>170.8</v>
      </c>
      <c r="N6" s="15">
        <v>165.8</v>
      </c>
      <c r="O6" s="15">
        <v>200.9</v>
      </c>
      <c r="P6" s="15">
        <v>169.7</v>
      </c>
      <c r="Q6" s="15">
        <v>182.3</v>
      </c>
      <c r="R6" s="15">
        <v>164.3</v>
      </c>
      <c r="S6" s="15">
        <v>119.9</v>
      </c>
      <c r="T6" s="15">
        <v>187.1</v>
      </c>
      <c r="U6" s="15">
        <v>167.9</v>
      </c>
      <c r="V6" s="15">
        <v>183.9</v>
      </c>
    </row>
    <row r="7" spans="1:22">
      <c r="A7" s="2"/>
      <c r="B7" s="31">
        <v>174.3</v>
      </c>
      <c r="C7" t="s">
        <v>1283</v>
      </c>
      <c r="D7" s="89">
        <f t="shared" si="0"/>
        <v>5.1903114186851538E-3</v>
      </c>
      <c r="E7" s="15">
        <v>176.3</v>
      </c>
      <c r="F7" s="89">
        <f t="shared" si="1"/>
        <v>7.4285714285714935E-3</v>
      </c>
      <c r="G7" s="37">
        <v>2092.9</v>
      </c>
      <c r="H7" s="89">
        <f t="shared" si="2"/>
        <v>7.6507435566389756E-4</v>
      </c>
      <c r="J7" s="16" t="s">
        <v>194</v>
      </c>
      <c r="K7" s="16">
        <v>156.5</v>
      </c>
      <c r="L7" s="16">
        <v>213</v>
      </c>
      <c r="M7" s="16">
        <v>175.2</v>
      </c>
      <c r="N7" s="16">
        <v>166.6</v>
      </c>
      <c r="O7" s="16">
        <v>195.8</v>
      </c>
      <c r="P7" s="16">
        <v>174.2</v>
      </c>
      <c r="Q7" s="16">
        <v>182.1</v>
      </c>
      <c r="R7" s="16">
        <v>164.3</v>
      </c>
      <c r="S7" s="16">
        <v>120</v>
      </c>
      <c r="T7" s="16">
        <v>190</v>
      </c>
      <c r="U7" s="16">
        <v>168.4</v>
      </c>
      <c r="V7" s="16">
        <v>185.2</v>
      </c>
    </row>
    <row r="8" spans="1:22">
      <c r="A8" s="2"/>
      <c r="B8" s="32">
        <v>175.3</v>
      </c>
      <c r="C8" t="s">
        <v>1284</v>
      </c>
      <c r="D8" s="89">
        <f t="shared" si="0"/>
        <v>5.737234652897303E-3</v>
      </c>
      <c r="E8" s="16">
        <v>177.8</v>
      </c>
      <c r="F8" s="89">
        <f t="shared" si="1"/>
        <v>8.5082246171298923E-3</v>
      </c>
      <c r="G8" s="37">
        <v>2103.1</v>
      </c>
      <c r="H8" s="89">
        <f t="shared" si="2"/>
        <v>4.8736203354196655E-3</v>
      </c>
      <c r="J8" s="15" t="s">
        <v>213</v>
      </c>
      <c r="K8" s="15">
        <v>160.30000000000001</v>
      </c>
      <c r="L8" s="15">
        <v>206.5</v>
      </c>
      <c r="M8" s="15">
        <v>169.2</v>
      </c>
      <c r="N8" s="15">
        <v>168.1</v>
      </c>
      <c r="O8" s="15">
        <v>192.4</v>
      </c>
      <c r="P8" s="15">
        <v>172.9</v>
      </c>
      <c r="Q8" s="15">
        <v>186.7</v>
      </c>
      <c r="R8" s="15">
        <v>167.2</v>
      </c>
      <c r="S8" s="15">
        <v>120.9</v>
      </c>
      <c r="T8" s="15">
        <v>193.6</v>
      </c>
      <c r="U8" s="15">
        <v>168.8</v>
      </c>
      <c r="V8" s="15">
        <v>186.3</v>
      </c>
    </row>
    <row r="9" spans="1:22">
      <c r="A9" s="1"/>
      <c r="B9" s="31">
        <v>176.7</v>
      </c>
      <c r="C9" t="s">
        <v>1285</v>
      </c>
      <c r="D9" s="89">
        <f t="shared" si="0"/>
        <v>7.9863091842554308E-3</v>
      </c>
      <c r="E9" s="15">
        <v>179.6</v>
      </c>
      <c r="F9" s="89">
        <f t="shared" si="1"/>
        <v>1.0123734533183255E-2</v>
      </c>
      <c r="G9" s="37">
        <v>2117.7000000000003</v>
      </c>
      <c r="H9" s="89">
        <f t="shared" si="2"/>
        <v>6.9421330417005203E-3</v>
      </c>
      <c r="J9" s="16" t="s">
        <v>228</v>
      </c>
      <c r="K9" s="16">
        <v>163.5</v>
      </c>
      <c r="L9" s="16">
        <v>209.2</v>
      </c>
      <c r="M9" s="16">
        <v>169.7</v>
      </c>
      <c r="N9" s="16">
        <v>169.7</v>
      </c>
      <c r="O9" s="16">
        <v>188.7</v>
      </c>
      <c r="P9" s="16">
        <v>165.7</v>
      </c>
      <c r="Q9" s="16">
        <v>191.8</v>
      </c>
      <c r="R9" s="16">
        <v>169.1</v>
      </c>
      <c r="S9" s="16">
        <v>121.6</v>
      </c>
      <c r="T9" s="16">
        <v>197.3</v>
      </c>
      <c r="U9" s="16">
        <v>169.4</v>
      </c>
      <c r="V9" s="16">
        <v>187.4</v>
      </c>
    </row>
    <row r="10" spans="1:22">
      <c r="A10" s="2"/>
      <c r="B10" s="32">
        <v>176.5</v>
      </c>
      <c r="C10" t="s">
        <v>1286</v>
      </c>
      <c r="D10" s="89">
        <f t="shared" si="0"/>
        <v>-1.1318619128465684E-3</v>
      </c>
      <c r="E10" s="16">
        <v>178.3</v>
      </c>
      <c r="F10" s="89">
        <f t="shared" si="1"/>
        <v>-7.2383073496658295E-3</v>
      </c>
      <c r="G10" s="37">
        <v>2118.5</v>
      </c>
      <c r="H10" s="89">
        <f t="shared" si="2"/>
        <v>3.7776833356930966E-4</v>
      </c>
      <c r="J10" s="15" t="s">
        <v>238</v>
      </c>
      <c r="K10" s="15">
        <v>165.2</v>
      </c>
      <c r="L10" s="15">
        <v>210.9</v>
      </c>
      <c r="M10" s="15">
        <v>170.9</v>
      </c>
      <c r="N10" s="15">
        <v>170.9</v>
      </c>
      <c r="O10" s="15">
        <v>186.5</v>
      </c>
      <c r="P10" s="15">
        <v>163.80000000000001</v>
      </c>
      <c r="Q10" s="15">
        <v>199.7</v>
      </c>
      <c r="R10" s="15">
        <v>169.8</v>
      </c>
      <c r="S10" s="15">
        <v>121.9</v>
      </c>
      <c r="T10" s="15">
        <v>199.9</v>
      </c>
      <c r="U10" s="15">
        <v>169.9</v>
      </c>
      <c r="V10" s="15">
        <v>188.3</v>
      </c>
    </row>
    <row r="11" spans="1:22">
      <c r="A11" s="2"/>
      <c r="B11" s="31">
        <v>175.7</v>
      </c>
      <c r="C11" t="s">
        <v>1287</v>
      </c>
      <c r="D11" s="89">
        <f t="shared" si="0"/>
        <v>-4.5325779036827843E-3</v>
      </c>
      <c r="E11" s="15">
        <v>175.9</v>
      </c>
      <c r="F11" s="89">
        <f t="shared" si="1"/>
        <v>-1.3460459899046581E-2</v>
      </c>
      <c r="G11" s="37">
        <v>2107.5</v>
      </c>
      <c r="H11" s="89">
        <f t="shared" si="2"/>
        <v>-5.1923530800094403E-3</v>
      </c>
      <c r="J11" s="16" t="s">
        <v>264</v>
      </c>
      <c r="K11" s="16">
        <v>167.4</v>
      </c>
      <c r="L11" s="16">
        <v>209.4</v>
      </c>
      <c r="M11" s="16">
        <v>181.4</v>
      </c>
      <c r="N11" s="16">
        <v>172.3</v>
      </c>
      <c r="O11" s="16">
        <v>188.9</v>
      </c>
      <c r="P11" s="16">
        <v>160.69999999999999</v>
      </c>
      <c r="Q11" s="16">
        <v>183.1</v>
      </c>
      <c r="R11" s="16">
        <v>170.5</v>
      </c>
      <c r="S11" s="16">
        <v>122.1</v>
      </c>
      <c r="T11" s="16">
        <v>202.8</v>
      </c>
      <c r="U11" s="16">
        <v>170.4</v>
      </c>
      <c r="V11" s="16">
        <v>189.5</v>
      </c>
    </row>
    <row r="12" spans="1:22">
      <c r="A12" s="1"/>
      <c r="B12" s="32">
        <v>176.5</v>
      </c>
      <c r="C12" t="s">
        <v>1288</v>
      </c>
      <c r="D12" s="89">
        <f t="shared" si="0"/>
        <v>4.5532157085942599E-3</v>
      </c>
      <c r="E12" s="16">
        <v>176.7</v>
      </c>
      <c r="F12" s="89">
        <f t="shared" si="1"/>
        <v>4.5480386583284984E-3</v>
      </c>
      <c r="G12" s="37">
        <v>2116</v>
      </c>
      <c r="H12" s="89">
        <f t="shared" si="2"/>
        <v>4.0332147093712929E-3</v>
      </c>
      <c r="J12" s="15" t="s">
        <v>273</v>
      </c>
      <c r="K12" s="15">
        <v>169.2</v>
      </c>
      <c r="L12" s="15">
        <v>209</v>
      </c>
      <c r="M12" s="15">
        <v>190.2</v>
      </c>
      <c r="N12" s="15">
        <v>173.6</v>
      </c>
      <c r="O12" s="15">
        <v>188.5</v>
      </c>
      <c r="P12" s="15">
        <v>158</v>
      </c>
      <c r="Q12" s="15">
        <v>159.9</v>
      </c>
      <c r="R12" s="15">
        <v>170.8</v>
      </c>
      <c r="S12" s="15">
        <v>121.8</v>
      </c>
      <c r="T12" s="15">
        <v>205.2</v>
      </c>
      <c r="U12" s="15">
        <v>171</v>
      </c>
      <c r="V12" s="15">
        <v>190.3</v>
      </c>
    </row>
    <row r="13" spans="1:22">
      <c r="A13" s="2"/>
      <c r="B13" s="31">
        <v>177.2</v>
      </c>
      <c r="C13" t="s">
        <v>1289</v>
      </c>
      <c r="D13" s="89">
        <f t="shared" si="0"/>
        <v>3.9660056657223148E-3</v>
      </c>
      <c r="E13" s="15">
        <v>177</v>
      </c>
      <c r="F13" s="89">
        <f t="shared" si="1"/>
        <v>1.6977928692700134E-3</v>
      </c>
      <c r="G13" s="37">
        <v>2102.1</v>
      </c>
      <c r="H13" s="89">
        <f t="shared" si="2"/>
        <v>-6.5689981096408749E-3</v>
      </c>
      <c r="J13" s="16" t="s">
        <v>62</v>
      </c>
      <c r="K13" s="16">
        <v>173.8</v>
      </c>
      <c r="L13" s="16">
        <v>210.7</v>
      </c>
      <c r="M13" s="16">
        <v>194.5</v>
      </c>
      <c r="N13" s="16">
        <v>174.6</v>
      </c>
      <c r="O13" s="16">
        <v>187.2</v>
      </c>
      <c r="P13" s="16">
        <v>158.30000000000001</v>
      </c>
      <c r="Q13" s="16">
        <v>153.9</v>
      </c>
      <c r="R13" s="16">
        <v>170.9</v>
      </c>
      <c r="S13" s="16">
        <v>121.1</v>
      </c>
      <c r="T13" s="16">
        <v>208.4</v>
      </c>
      <c r="U13" s="16">
        <v>171.4</v>
      </c>
      <c r="V13" s="16">
        <v>191.2</v>
      </c>
    </row>
    <row r="14" spans="1:22">
      <c r="A14" s="2"/>
      <c r="B14" s="32">
        <v>177.2</v>
      </c>
      <c r="C14" t="s">
        <v>1290</v>
      </c>
      <c r="D14" s="89">
        <f t="shared" si="0"/>
        <v>0</v>
      </c>
      <c r="E14" s="16">
        <v>177</v>
      </c>
      <c r="F14" s="89">
        <f t="shared" si="1"/>
        <v>0</v>
      </c>
      <c r="G14" s="37">
        <v>2102.1999999999998</v>
      </c>
      <c r="H14" s="89">
        <f t="shared" si="2"/>
        <v>4.7571476142861449E-5</v>
      </c>
      <c r="J14" s="15" t="s">
        <v>116</v>
      </c>
      <c r="K14" s="15">
        <v>174.4</v>
      </c>
      <c r="L14" s="15">
        <v>207.7</v>
      </c>
      <c r="M14" s="15">
        <v>175.2</v>
      </c>
      <c r="N14" s="15">
        <v>177.3</v>
      </c>
      <c r="O14" s="15">
        <v>179.3</v>
      </c>
      <c r="P14" s="15">
        <v>169.5</v>
      </c>
      <c r="Q14" s="15">
        <v>152.69999999999999</v>
      </c>
      <c r="R14" s="15">
        <v>171</v>
      </c>
      <c r="S14" s="15">
        <v>120</v>
      </c>
      <c r="T14" s="15">
        <v>209.7</v>
      </c>
      <c r="U14" s="15">
        <v>172.3</v>
      </c>
      <c r="V14" s="15">
        <v>193</v>
      </c>
    </row>
    <row r="15" spans="1:22">
      <c r="A15" s="1"/>
      <c r="B15" s="31">
        <v>178.1</v>
      </c>
      <c r="C15" t="s">
        <v>1291</v>
      </c>
      <c r="D15" s="89">
        <f t="shared" si="0"/>
        <v>5.0790067720090613E-3</v>
      </c>
      <c r="E15" s="15">
        <v>177.9</v>
      </c>
      <c r="F15" s="89">
        <f t="shared" si="1"/>
        <v>5.0847457627118961E-3</v>
      </c>
      <c r="G15" s="37">
        <v>2111.7000000000003</v>
      </c>
      <c r="H15" s="89">
        <f t="shared" si="2"/>
        <v>4.5190752544955071E-3</v>
      </c>
      <c r="J15" s="16" t="s">
        <v>138</v>
      </c>
      <c r="K15" s="16">
        <v>174.4</v>
      </c>
      <c r="L15" s="16">
        <v>207.7</v>
      </c>
      <c r="M15" s="16">
        <v>175.2</v>
      </c>
      <c r="N15" s="16">
        <v>177.3</v>
      </c>
      <c r="O15" s="16">
        <v>179.2</v>
      </c>
      <c r="P15" s="16">
        <v>169.5</v>
      </c>
      <c r="Q15" s="16">
        <v>152.80000000000001</v>
      </c>
      <c r="R15" s="16">
        <v>171.1</v>
      </c>
      <c r="S15" s="16">
        <v>120</v>
      </c>
      <c r="T15" s="16">
        <v>209.7</v>
      </c>
      <c r="U15" s="16">
        <v>172.3</v>
      </c>
      <c r="V15" s="16">
        <v>193</v>
      </c>
    </row>
    <row r="16" spans="1:22">
      <c r="A16" s="2"/>
      <c r="B16" s="32">
        <v>179.1</v>
      </c>
      <c r="C16" t="s">
        <v>1292</v>
      </c>
      <c r="D16" s="89">
        <f t="shared" si="0"/>
        <v>5.614823133071308E-3</v>
      </c>
      <c r="E16" s="16">
        <v>179.1</v>
      </c>
      <c r="F16" s="89">
        <f t="shared" si="1"/>
        <v>6.7453625632377095E-3</v>
      </c>
      <c r="G16" s="37">
        <v>2127.8000000000002</v>
      </c>
      <c r="H16" s="89">
        <f t="shared" si="2"/>
        <v>7.6241890420040287E-3</v>
      </c>
      <c r="J16" s="15" t="s">
        <v>154</v>
      </c>
      <c r="K16" s="15">
        <v>173.8</v>
      </c>
      <c r="L16" s="15">
        <v>209.3</v>
      </c>
      <c r="M16" s="15">
        <v>169.6</v>
      </c>
      <c r="N16" s="15">
        <v>178.4</v>
      </c>
      <c r="O16" s="15">
        <v>174.9</v>
      </c>
      <c r="P16" s="15">
        <v>176.3</v>
      </c>
      <c r="Q16" s="15">
        <v>155.4</v>
      </c>
      <c r="R16" s="15">
        <v>173.4</v>
      </c>
      <c r="S16" s="15">
        <v>121.3</v>
      </c>
      <c r="T16" s="15">
        <v>212.9</v>
      </c>
      <c r="U16" s="15">
        <v>172.9</v>
      </c>
      <c r="V16" s="15">
        <v>193.5</v>
      </c>
    </row>
    <row r="17" spans="1:22">
      <c r="A17" s="2"/>
      <c r="B17" s="31"/>
      <c r="J17" s="16" t="s">
        <v>167</v>
      </c>
      <c r="K17" s="16">
        <v>173.7</v>
      </c>
      <c r="L17" s="16">
        <v>214.3</v>
      </c>
      <c r="M17" s="16">
        <v>173.2</v>
      </c>
      <c r="N17" s="16">
        <v>179.5</v>
      </c>
      <c r="O17" s="16">
        <v>170</v>
      </c>
      <c r="P17" s="16">
        <v>172.2</v>
      </c>
      <c r="Q17" s="16">
        <v>161</v>
      </c>
      <c r="R17" s="16">
        <v>175.6</v>
      </c>
      <c r="S17" s="16">
        <v>122.7</v>
      </c>
      <c r="T17" s="16">
        <v>218</v>
      </c>
      <c r="U17" s="16">
        <v>173.4</v>
      </c>
      <c r="V17" s="16">
        <v>194.2</v>
      </c>
    </row>
    <row r="18" spans="1:22">
      <c r="A18" s="2"/>
      <c r="B18" s="31"/>
      <c r="J18" s="140"/>
      <c r="K18" s="140"/>
      <c r="L18" s="140"/>
      <c r="M18" s="140"/>
      <c r="N18" s="140"/>
      <c r="O18" s="140"/>
      <c r="P18" s="140"/>
      <c r="Q18" s="140"/>
      <c r="R18" s="140"/>
      <c r="S18" s="140"/>
      <c r="T18" s="140"/>
      <c r="U18" s="140"/>
      <c r="V18" s="140"/>
    </row>
    <row r="19" spans="1:22">
      <c r="A19" s="1"/>
      <c r="B19" s="32"/>
    </row>
    <row r="20" spans="1:22">
      <c r="A20" s="2"/>
      <c r="B20" s="31"/>
      <c r="J20" s="140" t="s">
        <v>32</v>
      </c>
      <c r="K20" t="s">
        <v>33</v>
      </c>
      <c r="L20" t="s">
        <v>34</v>
      </c>
      <c r="M20" t="s">
        <v>35</v>
      </c>
      <c r="N20" t="s">
        <v>36</v>
      </c>
      <c r="O20" t="s">
        <v>37</v>
      </c>
      <c r="P20" t="s">
        <v>38</v>
      </c>
      <c r="Q20" t="s">
        <v>39</v>
      </c>
      <c r="R20" t="s">
        <v>40</v>
      </c>
      <c r="S20" t="s">
        <v>41</v>
      </c>
      <c r="T20" t="s">
        <v>42</v>
      </c>
      <c r="U20" t="s">
        <v>43</v>
      </c>
      <c r="V20" t="s">
        <v>44</v>
      </c>
    </row>
    <row r="21" spans="1:22">
      <c r="A21" s="2"/>
      <c r="B21" s="31"/>
      <c r="J21" s="15" t="s">
        <v>177</v>
      </c>
      <c r="K21" s="144">
        <f>(K6-K5)/K5</f>
        <v>5.8403634003893947E-3</v>
      </c>
      <c r="L21" s="144">
        <f t="shared" ref="L21:V21" si="3">(L6-L5)/L5</f>
        <v>1.1059907834101408E-2</v>
      </c>
      <c r="M21" s="144">
        <f t="shared" si="3"/>
        <v>5.1724137931034517E-2</v>
      </c>
      <c r="N21" s="144">
        <f t="shared" si="3"/>
        <v>5.4578532443905741E-3</v>
      </c>
      <c r="O21" s="144">
        <f t="shared" si="3"/>
        <v>-7.411067193675889E-3</v>
      </c>
      <c r="P21" s="144">
        <f t="shared" si="3"/>
        <v>-7.6023391812866164E-3</v>
      </c>
      <c r="Q21" s="144">
        <f t="shared" si="3"/>
        <v>4.230989136649517E-2</v>
      </c>
      <c r="R21" s="144">
        <f t="shared" si="3"/>
        <v>-2.4286581663629466E-3</v>
      </c>
      <c r="S21" s="144">
        <f t="shared" si="3"/>
        <v>1.6708437761069578E-3</v>
      </c>
      <c r="T21" s="144">
        <f t="shared" si="3"/>
        <v>1.1898323418063756E-2</v>
      </c>
      <c r="U21" s="144">
        <f t="shared" si="3"/>
        <v>4.7875523638540481E-3</v>
      </c>
      <c r="V21" s="144">
        <f t="shared" si="3"/>
        <v>7.6712328767123599E-3</v>
      </c>
    </row>
    <row r="22" spans="1:22">
      <c r="A22" s="1"/>
      <c r="B22" s="32"/>
      <c r="C22" t="s">
        <v>33</v>
      </c>
      <c r="D22" s="89">
        <v>0.12085220029035372</v>
      </c>
      <c r="J22" s="16" t="s">
        <v>194</v>
      </c>
      <c r="K22" s="144">
        <f t="shared" ref="K22:V22" si="4">(K7-K6)/K6</f>
        <v>9.6774193548387101E-3</v>
      </c>
      <c r="L22" s="144">
        <f t="shared" si="4"/>
        <v>-2.9170464904284436E-2</v>
      </c>
      <c r="M22" s="144">
        <f t="shared" si="4"/>
        <v>2.5761124121779725E-2</v>
      </c>
      <c r="N22" s="144">
        <f t="shared" si="4"/>
        <v>4.8250904704462173E-3</v>
      </c>
      <c r="O22" s="144">
        <f t="shared" si="4"/>
        <v>-2.5385764061722219E-2</v>
      </c>
      <c r="P22" s="144">
        <f t="shared" si="4"/>
        <v>2.6517383618149679E-2</v>
      </c>
      <c r="Q22" s="144">
        <f t="shared" si="4"/>
        <v>-1.0970927043336097E-3</v>
      </c>
      <c r="R22" s="144">
        <f t="shared" si="4"/>
        <v>0</v>
      </c>
      <c r="S22" s="144">
        <f t="shared" si="4"/>
        <v>8.3402835696408937E-4</v>
      </c>
      <c r="T22" s="144">
        <f t="shared" si="4"/>
        <v>1.5499732763228252E-2</v>
      </c>
      <c r="U22" s="144">
        <f t="shared" si="4"/>
        <v>2.9779630732578916E-3</v>
      </c>
      <c r="V22" s="144">
        <f t="shared" si="4"/>
        <v>7.0690592713430287E-3</v>
      </c>
    </row>
    <row r="23" spans="1:22">
      <c r="A23" s="2"/>
      <c r="B23" s="31"/>
      <c r="C23" t="s">
        <v>34</v>
      </c>
      <c r="D23" s="89">
        <v>-1.0960038075584964E-2</v>
      </c>
      <c r="J23" s="15" t="s">
        <v>213</v>
      </c>
      <c r="K23" s="144">
        <f t="shared" ref="K23:V23" si="5">(K8-K7)/K7</f>
        <v>2.4281150159744483E-2</v>
      </c>
      <c r="L23" s="144">
        <f t="shared" si="5"/>
        <v>-3.0516431924882629E-2</v>
      </c>
      <c r="M23" s="144">
        <f t="shared" si="5"/>
        <v>-3.4246575342465758E-2</v>
      </c>
      <c r="N23" s="144">
        <f t="shared" si="5"/>
        <v>9.00360144057623E-3</v>
      </c>
      <c r="O23" s="144">
        <f t="shared" si="5"/>
        <v>-1.7364657814096043E-2</v>
      </c>
      <c r="P23" s="144">
        <f t="shared" si="5"/>
        <v>-7.4626865671640818E-3</v>
      </c>
      <c r="Q23" s="144">
        <f t="shared" si="5"/>
        <v>2.5260845689181737E-2</v>
      </c>
      <c r="R23" s="144">
        <f t="shared" si="5"/>
        <v>1.7650639074862917E-2</v>
      </c>
      <c r="S23" s="144">
        <f t="shared" si="5"/>
        <v>7.5000000000000474E-3</v>
      </c>
      <c r="T23" s="144">
        <f t="shared" si="5"/>
        <v>1.8947368421052602E-2</v>
      </c>
      <c r="U23" s="144">
        <f t="shared" si="5"/>
        <v>2.3752969121140478E-3</v>
      </c>
      <c r="V23" s="144">
        <f t="shared" si="5"/>
        <v>5.9395248380130824E-3</v>
      </c>
    </row>
    <row r="24" spans="1:22">
      <c r="A24" s="1"/>
      <c r="B24" s="32"/>
      <c r="C24" t="s">
        <v>35</v>
      </c>
      <c r="D24" s="89">
        <v>7.5858020928857975E-2</v>
      </c>
      <c r="J24" s="16" t="s">
        <v>228</v>
      </c>
      <c r="K24" s="144">
        <f t="shared" ref="K24:V24" si="6">(K9-K8)/K8</f>
        <v>1.9962570180910719E-2</v>
      </c>
      <c r="L24" s="144">
        <f t="shared" si="6"/>
        <v>1.3075060532687597E-2</v>
      </c>
      <c r="M24" s="144">
        <f t="shared" si="6"/>
        <v>2.9550827423167852E-3</v>
      </c>
      <c r="N24" s="144">
        <f t="shared" si="6"/>
        <v>9.5181439619273899E-3</v>
      </c>
      <c r="O24" s="144">
        <f t="shared" si="6"/>
        <v>-1.9230769230769319E-2</v>
      </c>
      <c r="P24" s="144">
        <f t="shared" si="6"/>
        <v>-4.1642567958357531E-2</v>
      </c>
      <c r="Q24" s="144">
        <f t="shared" si="6"/>
        <v>2.7316550615961558E-2</v>
      </c>
      <c r="R24" s="144">
        <f t="shared" si="6"/>
        <v>1.1363636363636399E-2</v>
      </c>
      <c r="S24" s="144">
        <f t="shared" si="6"/>
        <v>5.7899090157153728E-3</v>
      </c>
      <c r="T24" s="144">
        <f t="shared" si="6"/>
        <v>1.9111570247933973E-2</v>
      </c>
      <c r="U24" s="144">
        <f t="shared" si="6"/>
        <v>3.5545023696682125E-3</v>
      </c>
      <c r="V24" s="144">
        <f t="shared" si="6"/>
        <v>5.9044551798174676E-3</v>
      </c>
    </row>
    <row r="25" spans="1:22">
      <c r="A25" s="2"/>
      <c r="B25" s="31"/>
      <c r="C25" t="s">
        <v>36</v>
      </c>
      <c r="D25" s="89">
        <v>8.5207275393248891E-2</v>
      </c>
      <c r="J25" s="15" t="s">
        <v>238</v>
      </c>
      <c r="K25" s="144">
        <f t="shared" ref="K25:V25" si="7">(K10-K9)/K9</f>
        <v>1.0397553516819502E-2</v>
      </c>
      <c r="L25" s="144">
        <f t="shared" si="7"/>
        <v>8.1261950286807706E-3</v>
      </c>
      <c r="M25" s="144">
        <f t="shared" si="7"/>
        <v>7.0713022981733478E-3</v>
      </c>
      <c r="N25" s="144">
        <f t="shared" si="7"/>
        <v>7.0713022981733478E-3</v>
      </c>
      <c r="O25" s="144">
        <f t="shared" si="7"/>
        <v>-1.1658717541070422E-2</v>
      </c>
      <c r="P25" s="144">
        <f t="shared" si="7"/>
        <v>-1.1466505733252729E-2</v>
      </c>
      <c r="Q25" s="144">
        <f t="shared" si="7"/>
        <v>4.118873826903012E-2</v>
      </c>
      <c r="R25" s="144">
        <f t="shared" si="7"/>
        <v>4.1395623891189656E-3</v>
      </c>
      <c r="S25" s="144">
        <f t="shared" si="7"/>
        <v>2.4671052631579883E-3</v>
      </c>
      <c r="T25" s="144">
        <f t="shared" si="7"/>
        <v>1.3177901672579798E-2</v>
      </c>
      <c r="U25" s="144">
        <f t="shared" si="7"/>
        <v>2.9515938606847697E-3</v>
      </c>
      <c r="V25" s="144">
        <f t="shared" si="7"/>
        <v>4.8025613660619302E-3</v>
      </c>
    </row>
    <row r="26" spans="1:22">
      <c r="A26" s="1"/>
      <c r="B26" s="32"/>
      <c r="C26" t="s">
        <v>37</v>
      </c>
      <c r="D26" s="89">
        <v>-0.17196654140370343</v>
      </c>
      <c r="J26" s="16" t="s">
        <v>264</v>
      </c>
      <c r="K26" s="144">
        <f t="shared" ref="K26:V26" si="8">(K11-K10)/K10</f>
        <v>1.3317191283293082E-2</v>
      </c>
      <c r="L26" s="144">
        <f t="shared" si="8"/>
        <v>-7.1123755334281651E-3</v>
      </c>
      <c r="M26" s="144">
        <f t="shared" si="8"/>
        <v>6.1439438267992974E-2</v>
      </c>
      <c r="N26" s="144">
        <f t="shared" si="8"/>
        <v>8.1919251023990971E-3</v>
      </c>
      <c r="O26" s="144">
        <f t="shared" si="8"/>
        <v>1.286863270777483E-2</v>
      </c>
      <c r="P26" s="144">
        <f t="shared" si="8"/>
        <v>-1.8925518925519063E-2</v>
      </c>
      <c r="Q26" s="144">
        <f t="shared" si="8"/>
        <v>-8.3124687030545791E-2</v>
      </c>
      <c r="R26" s="144">
        <f t="shared" si="8"/>
        <v>4.1224970553591792E-3</v>
      </c>
      <c r="S26" s="144">
        <f t="shared" si="8"/>
        <v>1.640689089417462E-3</v>
      </c>
      <c r="T26" s="144">
        <f t="shared" si="8"/>
        <v>1.4507253626813434E-2</v>
      </c>
      <c r="U26" s="144">
        <f t="shared" si="8"/>
        <v>2.942907592701589E-3</v>
      </c>
      <c r="V26" s="144">
        <f t="shared" si="8"/>
        <v>6.3728093467869812E-3</v>
      </c>
    </row>
    <row r="27" spans="1:22">
      <c r="A27" s="1"/>
      <c r="B27" s="32"/>
      <c r="C27" t="s">
        <v>38</v>
      </c>
      <c r="D27" s="89">
        <v>1.212892331833881E-2</v>
      </c>
      <c r="J27" s="15" t="s">
        <v>273</v>
      </c>
      <c r="K27" s="144">
        <f t="shared" ref="K27:V27" si="9">(K12-K11)/K11</f>
        <v>1.0752688172042909E-2</v>
      </c>
      <c r="L27" s="144">
        <f t="shared" si="9"/>
        <v>-1.9102196752626823E-3</v>
      </c>
      <c r="M27" s="144">
        <f t="shared" si="9"/>
        <v>4.8511576626240255E-2</v>
      </c>
      <c r="N27" s="144">
        <f t="shared" si="9"/>
        <v>7.5449796865930518E-3</v>
      </c>
      <c r="O27" s="144">
        <f t="shared" si="9"/>
        <v>-2.1175224986765785E-3</v>
      </c>
      <c r="P27" s="144">
        <f t="shared" si="9"/>
        <v>-1.6801493466085806E-2</v>
      </c>
      <c r="Q27" s="144">
        <f t="shared" si="9"/>
        <v>-0.12670671764063349</v>
      </c>
      <c r="R27" s="144">
        <f t="shared" si="9"/>
        <v>1.7595307917889231E-3</v>
      </c>
      <c r="S27" s="144">
        <f t="shared" si="9"/>
        <v>-2.457002457002434E-3</v>
      </c>
      <c r="T27" s="144">
        <f t="shared" si="9"/>
        <v>1.1834319526627106E-2</v>
      </c>
      <c r="U27" s="144">
        <f t="shared" si="9"/>
        <v>3.521126760563347E-3</v>
      </c>
      <c r="V27" s="144">
        <f t="shared" si="9"/>
        <v>4.2216358839050729E-3</v>
      </c>
    </row>
    <row r="28" spans="1:22">
      <c r="A28" s="2"/>
      <c r="B28" s="31"/>
      <c r="C28" t="s">
        <v>39</v>
      </c>
      <c r="D28" s="89">
        <v>-6.6466572857876549E-2</v>
      </c>
      <c r="J28" s="16" t="s">
        <v>62</v>
      </c>
      <c r="K28" s="144">
        <f t="shared" ref="K28:V28" si="10">(K13-K12)/K12</f>
        <v>2.7186761229314557E-2</v>
      </c>
      <c r="L28" s="144">
        <f t="shared" si="10"/>
        <v>8.1339712918659744E-3</v>
      </c>
      <c r="M28" s="144">
        <f t="shared" si="10"/>
        <v>2.2607781282860208E-2</v>
      </c>
      <c r="N28" s="144">
        <f t="shared" si="10"/>
        <v>5.7603686635944703E-3</v>
      </c>
      <c r="O28" s="144">
        <f t="shared" si="10"/>
        <v>-6.8965517241379917E-3</v>
      </c>
      <c r="P28" s="144">
        <f t="shared" si="10"/>
        <v>1.8987341772152618E-3</v>
      </c>
      <c r="Q28" s="144">
        <f t="shared" si="10"/>
        <v>-3.7523452157598496E-2</v>
      </c>
      <c r="R28" s="144">
        <f t="shared" si="10"/>
        <v>5.854800936767817E-4</v>
      </c>
      <c r="S28" s="144">
        <f t="shared" si="10"/>
        <v>-5.7471264367816325E-3</v>
      </c>
      <c r="T28" s="144">
        <f t="shared" si="10"/>
        <v>1.5594541910331468E-2</v>
      </c>
      <c r="U28" s="144">
        <f t="shared" si="10"/>
        <v>2.339181286549741E-3</v>
      </c>
      <c r="V28" s="144">
        <f t="shared" si="10"/>
        <v>4.7293746715710832E-3</v>
      </c>
    </row>
    <row r="29" spans="1:22">
      <c r="A29" s="1"/>
      <c r="B29" s="32"/>
      <c r="C29" t="s">
        <v>40</v>
      </c>
      <c r="D29" s="89">
        <v>6.4492479670082731E-2</v>
      </c>
      <c r="J29" s="15" t="s">
        <v>116</v>
      </c>
      <c r="K29" s="144">
        <f t="shared" ref="K29:V29" si="11">(K14-K13)/K13</f>
        <v>3.4522439585730398E-3</v>
      </c>
      <c r="L29" s="144">
        <f t="shared" si="11"/>
        <v>-1.423825344091125E-2</v>
      </c>
      <c r="M29" s="144">
        <f t="shared" si="11"/>
        <v>-9.9228791773778982E-2</v>
      </c>
      <c r="N29" s="144">
        <f t="shared" si="11"/>
        <v>1.5463917525773294E-2</v>
      </c>
      <c r="O29" s="144">
        <f t="shared" si="11"/>
        <v>-4.2200854700854579E-2</v>
      </c>
      <c r="P29" s="144">
        <f t="shared" si="11"/>
        <v>7.0751737207833149E-2</v>
      </c>
      <c r="Q29" s="144">
        <f t="shared" si="11"/>
        <v>-7.7972709551658026E-3</v>
      </c>
      <c r="R29" s="144">
        <f t="shared" si="11"/>
        <v>5.8513750731418557E-4</v>
      </c>
      <c r="S29" s="144">
        <f t="shared" si="11"/>
        <v>-9.0834021469859156E-3</v>
      </c>
      <c r="T29" s="144">
        <f t="shared" si="11"/>
        <v>6.2380038387715112E-3</v>
      </c>
      <c r="U29" s="144">
        <f t="shared" si="11"/>
        <v>5.2508751458576761E-3</v>
      </c>
      <c r="V29" s="144">
        <f t="shared" si="11"/>
        <v>9.4142259414226534E-3</v>
      </c>
    </row>
    <row r="30" spans="1:22">
      <c r="A30" s="1"/>
      <c r="B30" s="32"/>
      <c r="C30" t="s">
        <v>41</v>
      </c>
      <c r="D30" s="89">
        <v>2.4990010110495772E-2</v>
      </c>
      <c r="J30" s="16" t="s">
        <v>138</v>
      </c>
      <c r="K30" s="144">
        <f t="shared" ref="K30:V30" si="12">(K15-K14)/K14</f>
        <v>0</v>
      </c>
      <c r="L30" s="144">
        <f t="shared" si="12"/>
        <v>0</v>
      </c>
      <c r="M30" s="144">
        <f t="shared" si="12"/>
        <v>0</v>
      </c>
      <c r="N30" s="144">
        <f t="shared" si="12"/>
        <v>0</v>
      </c>
      <c r="O30" s="144">
        <f t="shared" si="12"/>
        <v>-5.5772448410497898E-4</v>
      </c>
      <c r="P30" s="144">
        <f t="shared" si="12"/>
        <v>0</v>
      </c>
      <c r="Q30" s="144">
        <f t="shared" si="12"/>
        <v>6.5487884741337755E-4</v>
      </c>
      <c r="R30" s="144">
        <f t="shared" si="12"/>
        <v>5.8479532163739363E-4</v>
      </c>
      <c r="S30" s="144">
        <f t="shared" si="12"/>
        <v>0</v>
      </c>
      <c r="T30" s="144">
        <f t="shared" si="12"/>
        <v>0</v>
      </c>
      <c r="U30" s="144">
        <f t="shared" si="12"/>
        <v>0</v>
      </c>
      <c r="V30" s="144">
        <f t="shared" si="12"/>
        <v>0</v>
      </c>
    </row>
    <row r="31" spans="1:22">
      <c r="A31" s="2"/>
      <c r="B31" s="31"/>
      <c r="C31" t="s">
        <v>42</v>
      </c>
      <c r="D31" s="89">
        <v>0.16602381892132637</v>
      </c>
      <c r="J31" s="15" t="s">
        <v>154</v>
      </c>
      <c r="K31" s="144">
        <f t="shared" ref="K31:V31" si="13">(K16-K15)/K15</f>
        <v>-3.4403669724770315E-3</v>
      </c>
      <c r="L31" s="144">
        <f t="shared" si="13"/>
        <v>7.7034183919115207E-3</v>
      </c>
      <c r="M31" s="144">
        <f t="shared" si="13"/>
        <v>-3.1963470319634674E-2</v>
      </c>
      <c r="N31" s="144">
        <f t="shared" si="13"/>
        <v>6.2041737168640398E-3</v>
      </c>
      <c r="O31" s="144">
        <f t="shared" si="13"/>
        <v>-2.3995535714285622E-2</v>
      </c>
      <c r="P31" s="144">
        <f t="shared" si="13"/>
        <v>4.0117994100295054E-2</v>
      </c>
      <c r="Q31" s="144">
        <f t="shared" si="13"/>
        <v>1.7015706806282685E-2</v>
      </c>
      <c r="R31" s="144">
        <f t="shared" si="13"/>
        <v>1.3442431326709593E-2</v>
      </c>
      <c r="S31" s="144">
        <f t="shared" si="13"/>
        <v>1.0833333333333309E-2</v>
      </c>
      <c r="T31" s="144">
        <f t="shared" si="13"/>
        <v>1.5259895088221351E-2</v>
      </c>
      <c r="U31" s="144">
        <f t="shared" si="13"/>
        <v>3.4822983168891135E-3</v>
      </c>
      <c r="V31" s="144">
        <f t="shared" si="13"/>
        <v>2.5906735751295338E-3</v>
      </c>
    </row>
    <row r="32" spans="1:22">
      <c r="A32" s="1"/>
      <c r="B32" s="32"/>
      <c r="C32" t="s">
        <v>43</v>
      </c>
      <c r="D32" s="89">
        <v>3.7075142679248593E-2</v>
      </c>
      <c r="J32" s="16" t="s">
        <v>167</v>
      </c>
      <c r="K32" s="144">
        <f t="shared" ref="K32:V32" si="14">(K17-K16)/K16</f>
        <v>-5.7537399309564284E-4</v>
      </c>
      <c r="L32" s="144">
        <f t="shared" si="14"/>
        <v>2.3889154323936932E-2</v>
      </c>
      <c r="M32" s="144">
        <f t="shared" si="14"/>
        <v>2.122641509433959E-2</v>
      </c>
      <c r="N32" s="144">
        <f t="shared" si="14"/>
        <v>6.1659192825111791E-3</v>
      </c>
      <c r="O32" s="144">
        <f t="shared" si="14"/>
        <v>-2.801600914808465E-2</v>
      </c>
      <c r="P32" s="144">
        <f t="shared" si="14"/>
        <v>-2.32558139534885E-2</v>
      </c>
      <c r="Q32" s="144">
        <f t="shared" si="14"/>
        <v>3.6036036036036001E-2</v>
      </c>
      <c r="R32" s="144">
        <f t="shared" si="14"/>
        <v>1.2687427912341341E-2</v>
      </c>
      <c r="S32" s="144">
        <f t="shared" si="14"/>
        <v>1.1541632316570533E-2</v>
      </c>
      <c r="T32" s="144">
        <f t="shared" si="14"/>
        <v>2.3954908407703118E-2</v>
      </c>
      <c r="U32" s="144">
        <f t="shared" si="14"/>
        <v>2.8918449971081549E-3</v>
      </c>
      <c r="V32" s="144">
        <f t="shared" si="14"/>
        <v>3.6175710594314658E-3</v>
      </c>
    </row>
    <row r="33" spans="1:22">
      <c r="A33" s="1"/>
      <c r="B33" s="32"/>
      <c r="C33" t="s">
        <v>44</v>
      </c>
      <c r="D33" s="89">
        <v>6.2333124010194668E-2</v>
      </c>
      <c r="J33" s="139" t="s">
        <v>1308</v>
      </c>
      <c r="K33" s="7">
        <f>SUM(K21:K32)</f>
        <v>0.12085220029035372</v>
      </c>
      <c r="L33" s="7">
        <f t="shared" ref="L33:V33" si="15">SUM(L21:L32)</f>
        <v>-1.0960038075584964E-2</v>
      </c>
      <c r="M33" s="7">
        <f t="shared" si="15"/>
        <v>7.5858020928857975E-2</v>
      </c>
      <c r="N33" s="7">
        <f t="shared" si="15"/>
        <v>8.5207275393248891E-2</v>
      </c>
      <c r="O33" s="7">
        <f t="shared" si="15"/>
        <v>-0.17196654140370343</v>
      </c>
      <c r="P33" s="7">
        <f t="shared" si="15"/>
        <v>1.212892331833881E-2</v>
      </c>
      <c r="Q33" s="7">
        <f t="shared" si="15"/>
        <v>-6.6466572857876549E-2</v>
      </c>
      <c r="R33" s="7">
        <f t="shared" si="15"/>
        <v>6.4492479670082731E-2</v>
      </c>
      <c r="S33" s="7">
        <f t="shared" si="15"/>
        <v>2.4990010110495772E-2</v>
      </c>
      <c r="T33" s="7">
        <f t="shared" si="15"/>
        <v>0.16602381892132637</v>
      </c>
      <c r="U33" s="7">
        <f t="shared" si="15"/>
        <v>3.7075142679248593E-2</v>
      </c>
      <c r="V33" s="7">
        <f t="shared" si="15"/>
        <v>6.2333124010194668E-2</v>
      </c>
    </row>
    <row r="34" spans="1:22">
      <c r="A34" s="2"/>
      <c r="B34" s="31"/>
    </row>
    <row r="35" spans="1:22">
      <c r="A35" s="1"/>
      <c r="B35" s="32"/>
    </row>
    <row r="39" spans="1:22">
      <c r="B39" t="s">
        <v>1227</v>
      </c>
      <c r="C39" s="146" t="s">
        <v>1368</v>
      </c>
    </row>
    <row r="40" spans="1:22">
      <c r="B40" t="s">
        <v>1226</v>
      </c>
      <c r="C40" t="s">
        <v>1369</v>
      </c>
    </row>
    <row r="41" spans="1:22">
      <c r="C41" t="s">
        <v>1370</v>
      </c>
    </row>
  </sheetData>
  <conditionalFormatting sqref="K21:V3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190AB-FE9B-7845-B647-1F17098C8563}">
  <dimension ref="B3:Q18"/>
  <sheetViews>
    <sheetView workbookViewId="0">
      <selection activeCell="I22" sqref="I22"/>
    </sheetView>
  </sheetViews>
  <sheetFormatPr defaultColWidth="10.6640625" defaultRowHeight="18"/>
  <cols>
    <col min="4" max="4" width="13.1640625" customWidth="1"/>
  </cols>
  <sheetData>
    <row r="3" spans="2:17">
      <c r="B3" s="72" t="s">
        <v>1264</v>
      </c>
      <c r="C3" s="163" t="s">
        <v>1265</v>
      </c>
      <c r="D3" s="163"/>
      <c r="E3" s="163"/>
      <c r="F3" s="163"/>
      <c r="G3" s="163"/>
      <c r="H3" s="163"/>
      <c r="I3" s="163"/>
      <c r="J3" s="163"/>
      <c r="K3" s="163"/>
      <c r="L3" s="163"/>
      <c r="M3" s="163"/>
      <c r="N3" s="163"/>
    </row>
    <row r="4" spans="2:17">
      <c r="C4" s="163"/>
      <c r="D4" s="163"/>
      <c r="E4" s="163"/>
      <c r="F4" s="163"/>
      <c r="G4" s="163"/>
      <c r="H4" s="163"/>
      <c r="I4" s="163"/>
      <c r="J4" s="163"/>
      <c r="K4" s="163"/>
      <c r="L4" s="163"/>
      <c r="M4" s="163"/>
      <c r="N4" s="163"/>
    </row>
    <row r="7" spans="2:17">
      <c r="B7" s="55" t="s">
        <v>31</v>
      </c>
      <c r="C7" s="55" t="s">
        <v>1273</v>
      </c>
      <c r="D7" s="3" t="s">
        <v>30</v>
      </c>
      <c r="E7" s="4" t="s">
        <v>31</v>
      </c>
      <c r="F7" s="4" t="s">
        <v>32</v>
      </c>
      <c r="G7" s="4" t="s">
        <v>60</v>
      </c>
      <c r="H7" s="4" t="s">
        <v>85</v>
      </c>
      <c r="I7" s="30" t="s">
        <v>1353</v>
      </c>
      <c r="J7" s="138"/>
      <c r="K7" s="138"/>
      <c r="L7" s="164" t="s">
        <v>1276</v>
      </c>
      <c r="M7" s="164"/>
      <c r="N7" s="164"/>
    </row>
    <row r="8" spans="2:17">
      <c r="B8" s="34" t="s">
        <v>61</v>
      </c>
      <c r="C8" s="36">
        <v>105.5</v>
      </c>
      <c r="D8" s="2" t="s">
        <v>104</v>
      </c>
      <c r="E8" s="15" t="s">
        <v>61</v>
      </c>
      <c r="F8" s="15" t="s">
        <v>138</v>
      </c>
      <c r="G8" s="15">
        <v>106</v>
      </c>
      <c r="H8" s="15">
        <v>105</v>
      </c>
      <c r="I8" s="31">
        <v>105.5</v>
      </c>
      <c r="J8" s="139"/>
      <c r="K8" s="55" t="s">
        <v>31</v>
      </c>
      <c r="L8" s="141" t="s">
        <v>1353</v>
      </c>
      <c r="M8" s="72" t="s">
        <v>1310</v>
      </c>
      <c r="N8" s="72" t="s">
        <v>1311</v>
      </c>
    </row>
    <row r="9" spans="2:17">
      <c r="B9" s="34" t="s">
        <v>288</v>
      </c>
      <c r="C9" s="36">
        <v>114.15</v>
      </c>
      <c r="D9" s="2" t="s">
        <v>104</v>
      </c>
      <c r="E9" s="15" t="s">
        <v>288</v>
      </c>
      <c r="F9" s="15" t="s">
        <v>138</v>
      </c>
      <c r="G9" s="15">
        <v>114.6</v>
      </c>
      <c r="H9" s="15">
        <v>113.7</v>
      </c>
      <c r="I9" s="31">
        <v>114.2</v>
      </c>
      <c r="J9" s="139"/>
      <c r="K9" s="34">
        <v>2014</v>
      </c>
      <c r="L9" s="89">
        <f>(I9-I8)/I8</f>
        <v>8.246445497630335E-2</v>
      </c>
      <c r="M9" s="89">
        <f>(G9-G8)/G8</f>
        <v>8.1132075471698054E-2</v>
      </c>
      <c r="N9" s="89">
        <f>(H9-H8)/H8</f>
        <v>8.2857142857142879E-2</v>
      </c>
      <c r="P9" s="89"/>
      <c r="Q9" s="89"/>
    </row>
    <row r="10" spans="2:17">
      <c r="B10" s="34" t="s">
        <v>407</v>
      </c>
      <c r="C10" s="36">
        <v>120.13333333333333</v>
      </c>
      <c r="D10" s="2" t="s">
        <v>104</v>
      </c>
      <c r="E10" s="15" t="s">
        <v>407</v>
      </c>
      <c r="F10" s="15" t="s">
        <v>138</v>
      </c>
      <c r="G10" s="15">
        <v>121.1</v>
      </c>
      <c r="H10" s="15">
        <v>119.1</v>
      </c>
      <c r="I10" s="31">
        <v>120.2</v>
      </c>
      <c r="J10" s="139"/>
      <c r="K10" s="34">
        <v>2015</v>
      </c>
      <c r="L10" s="89">
        <f t="shared" ref="L10:L18" si="0">(I10-I9)/I9</f>
        <v>5.2539404553415062E-2</v>
      </c>
      <c r="M10" s="89">
        <f t="shared" ref="M10:M18" si="1">(G10-G9)/G9</f>
        <v>5.6719022687609075E-2</v>
      </c>
      <c r="N10" s="89">
        <f t="shared" ref="N10:N18" si="2">(H10-H9)/H9</f>
        <v>4.7493403693931326E-2</v>
      </c>
      <c r="P10" s="89"/>
      <c r="Q10" s="89"/>
    </row>
    <row r="11" spans="2:17">
      <c r="B11" s="34" t="s">
        <v>534</v>
      </c>
      <c r="C11" s="36">
        <v>125.93333333333334</v>
      </c>
      <c r="D11" s="2" t="s">
        <v>104</v>
      </c>
      <c r="E11" s="15" t="s">
        <v>534</v>
      </c>
      <c r="F11" s="15" t="s">
        <v>138</v>
      </c>
      <c r="G11" s="15">
        <v>128</v>
      </c>
      <c r="H11" s="15">
        <v>123.8</v>
      </c>
      <c r="I11" s="31">
        <v>126</v>
      </c>
      <c r="J11" s="139"/>
      <c r="K11" s="34">
        <v>2016</v>
      </c>
      <c r="L11" s="89">
        <f t="shared" si="0"/>
        <v>4.8252911813643905E-2</v>
      </c>
      <c r="M11" s="89">
        <f t="shared" si="1"/>
        <v>5.6977704376548359E-2</v>
      </c>
      <c r="N11" s="89">
        <f t="shared" si="2"/>
        <v>3.9462636439966441E-2</v>
      </c>
      <c r="P11" s="89"/>
      <c r="Q11" s="89"/>
    </row>
    <row r="12" spans="2:17">
      <c r="B12" s="34" t="s">
        <v>658</v>
      </c>
      <c r="C12" s="36">
        <v>130.80000000000001</v>
      </c>
      <c r="D12" s="2" t="s">
        <v>104</v>
      </c>
      <c r="E12" s="15" t="s">
        <v>658</v>
      </c>
      <c r="F12" s="15" t="s">
        <v>138</v>
      </c>
      <c r="G12" s="15">
        <v>132.80000000000001</v>
      </c>
      <c r="H12" s="15">
        <v>128.69999999999999</v>
      </c>
      <c r="I12" s="31">
        <v>130.9</v>
      </c>
      <c r="J12" s="139"/>
      <c r="K12" s="34">
        <v>2017</v>
      </c>
      <c r="L12" s="89">
        <f t="shared" si="0"/>
        <v>3.8888888888888931E-2</v>
      </c>
      <c r="M12" s="89">
        <f t="shared" si="1"/>
        <v>3.7500000000000089E-2</v>
      </c>
      <c r="N12" s="89">
        <f t="shared" si="2"/>
        <v>3.9579967689822228E-2</v>
      </c>
      <c r="P12" s="89"/>
      <c r="Q12" s="89"/>
    </row>
    <row r="13" spans="2:17">
      <c r="B13" s="34" t="s">
        <v>725</v>
      </c>
      <c r="C13" s="36">
        <v>136.4</v>
      </c>
      <c r="D13" s="2" t="s">
        <v>104</v>
      </c>
      <c r="E13" s="15" t="s">
        <v>725</v>
      </c>
      <c r="F13" s="15" t="s">
        <v>138</v>
      </c>
      <c r="G13" s="15">
        <v>138.69999999999999</v>
      </c>
      <c r="H13" s="15">
        <v>134</v>
      </c>
      <c r="I13" s="31">
        <v>136.5</v>
      </c>
      <c r="J13" s="139"/>
      <c r="K13" s="34">
        <v>2018</v>
      </c>
      <c r="L13" s="89">
        <f t="shared" si="0"/>
        <v>4.278074866310156E-2</v>
      </c>
      <c r="M13" s="89">
        <f t="shared" si="1"/>
        <v>4.4427710843373318E-2</v>
      </c>
      <c r="N13" s="89">
        <f t="shared" si="2"/>
        <v>4.1181041181041274E-2</v>
      </c>
      <c r="P13" s="89"/>
      <c r="Q13" s="89"/>
    </row>
    <row r="14" spans="2:17">
      <c r="B14" s="34" t="s">
        <v>776</v>
      </c>
      <c r="C14" s="36">
        <v>140.36666666666665</v>
      </c>
      <c r="D14" s="2" t="s">
        <v>104</v>
      </c>
      <c r="E14" s="15" t="s">
        <v>776</v>
      </c>
      <c r="F14" s="15" t="s">
        <v>138</v>
      </c>
      <c r="G14" s="15">
        <v>141.19999999999999</v>
      </c>
      <c r="H14" s="15">
        <v>139.5</v>
      </c>
      <c r="I14" s="31">
        <v>140.4</v>
      </c>
      <c r="J14" s="139"/>
      <c r="K14" s="34">
        <v>2019</v>
      </c>
      <c r="L14" s="89">
        <f t="shared" si="0"/>
        <v>2.8571428571428612E-2</v>
      </c>
      <c r="M14" s="89">
        <f t="shared" si="1"/>
        <v>1.8024513338139873E-2</v>
      </c>
      <c r="N14" s="89">
        <f t="shared" si="2"/>
        <v>4.1044776119402986E-2</v>
      </c>
      <c r="P14" s="89"/>
      <c r="Q14" s="89"/>
    </row>
    <row r="15" spans="2:17">
      <c r="B15" s="34" t="s">
        <v>834</v>
      </c>
      <c r="C15" s="36">
        <v>148.56666666666666</v>
      </c>
      <c r="D15" s="1" t="s">
        <v>104</v>
      </c>
      <c r="E15" s="16" t="s">
        <v>834</v>
      </c>
      <c r="F15" s="16" t="s">
        <v>138</v>
      </c>
      <c r="G15" s="16">
        <v>149.80000000000001</v>
      </c>
      <c r="H15" s="16">
        <v>147.30000000000001</v>
      </c>
      <c r="I15" s="32">
        <v>148.6</v>
      </c>
      <c r="J15" s="140"/>
      <c r="K15" s="34">
        <v>2020</v>
      </c>
      <c r="L15" s="89">
        <f t="shared" si="0"/>
        <v>5.840455840455832E-2</v>
      </c>
      <c r="M15" s="89">
        <f t="shared" si="1"/>
        <v>6.090651558073671E-2</v>
      </c>
      <c r="N15" s="89">
        <f t="shared" si="2"/>
        <v>5.5913978494623741E-2</v>
      </c>
      <c r="P15" s="89"/>
      <c r="Q15" s="89"/>
    </row>
    <row r="16" spans="2:17">
      <c r="B16" s="34" t="s">
        <v>912</v>
      </c>
      <c r="C16" s="36">
        <v>156.80000000000001</v>
      </c>
      <c r="D16" s="1" t="s">
        <v>104</v>
      </c>
      <c r="E16" s="16" t="s">
        <v>912</v>
      </c>
      <c r="F16" s="16" t="s">
        <v>138</v>
      </c>
      <c r="G16" s="16">
        <v>156.69999999999999</v>
      </c>
      <c r="H16" s="16">
        <v>156.9</v>
      </c>
      <c r="I16" s="32">
        <v>156.80000000000001</v>
      </c>
      <c r="J16" s="140"/>
      <c r="K16" s="34">
        <v>2021</v>
      </c>
      <c r="L16" s="89">
        <f t="shared" si="0"/>
        <v>5.5181695827725558E-2</v>
      </c>
      <c r="M16" s="89">
        <f t="shared" si="1"/>
        <v>4.6061415220293569E-2</v>
      </c>
      <c r="N16" s="89">
        <f t="shared" si="2"/>
        <v>6.5173116089612987E-2</v>
      </c>
      <c r="P16" s="89"/>
      <c r="Q16" s="89"/>
    </row>
    <row r="17" spans="2:17">
      <c r="B17" s="34" t="s">
        <v>1031</v>
      </c>
      <c r="C17" s="36">
        <v>167.63333333333333</v>
      </c>
      <c r="D17" s="1" t="s">
        <v>104</v>
      </c>
      <c r="E17" s="16" t="s">
        <v>1031</v>
      </c>
      <c r="F17" s="16" t="s">
        <v>138</v>
      </c>
      <c r="G17" s="16">
        <v>168.7</v>
      </c>
      <c r="H17" s="16">
        <v>166.5</v>
      </c>
      <c r="I17" s="32">
        <v>167.7</v>
      </c>
      <c r="J17" s="140"/>
      <c r="K17" s="34">
        <v>2022</v>
      </c>
      <c r="L17" s="89">
        <f t="shared" si="0"/>
        <v>6.9515306122448828E-2</v>
      </c>
      <c r="M17" s="89">
        <f t="shared" si="1"/>
        <v>7.6579451180599875E-2</v>
      </c>
      <c r="N17" s="89">
        <f t="shared" si="2"/>
        <v>6.1185468451242793E-2</v>
      </c>
      <c r="P17" s="89"/>
      <c r="Q17" s="89"/>
    </row>
    <row r="18" spans="2:17">
      <c r="B18" s="34" t="s">
        <v>1161</v>
      </c>
      <c r="C18" s="36">
        <v>177.16666666666666</v>
      </c>
      <c r="D18" s="1" t="s">
        <v>104</v>
      </c>
      <c r="E18" s="16" t="s">
        <v>1161</v>
      </c>
      <c r="F18" s="16" t="s">
        <v>138</v>
      </c>
      <c r="G18" s="16">
        <v>178</v>
      </c>
      <c r="H18" s="16">
        <v>176.3</v>
      </c>
      <c r="I18" s="32">
        <v>177.2</v>
      </c>
      <c r="J18" s="140"/>
      <c r="K18" s="34">
        <v>2023</v>
      </c>
      <c r="L18" s="89">
        <f t="shared" si="0"/>
        <v>5.6648777579010143E-2</v>
      </c>
      <c r="M18" s="89">
        <f t="shared" si="1"/>
        <v>5.5127445168939013E-2</v>
      </c>
      <c r="N18" s="89">
        <f t="shared" si="2"/>
        <v>5.8858858858858928E-2</v>
      </c>
      <c r="P18" s="89"/>
      <c r="Q18" s="89"/>
    </row>
  </sheetData>
  <mergeCells count="2">
    <mergeCell ref="C3:N4"/>
    <mergeCell ref="L7:N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4 4 9 9 a c 1 - e 8 e 3 - 4 d 9 7 - 8 d 6 8 - 2 0 7 4 5 e 5 9 c 5 a 2 "   x m l n s = " h t t p : / / s c h e m a s . m i c r o s o f t . c o m / D a t a M a s h u p " > A A A A A G M D A A B Q S w M E F A A A C A g A J L H F W H n 2 d L G k A A A A 9 g A A A B I A A A B D b 2 5 m a W c v U G F j a 2 F n Z S 5 4 b W y F j 7 0 O g j A c x F + F d K d f O h B S y u A q i Q n R u D a l Y i P 8 M b R Y 3 s 3 B R / I V x C j q 5 n h 3 v 0 v u 7 t e b y M e 2 i S 6 m d 7 a D D D F M U W R A d 5 W F O k O D P 8 Q J y q X Y K H 1 S t Y k m G F w 6 O p u h o / f n l J A Q A g 4 L 3 P U 1 4 Z Q y s i / W p T 6 a V s U W n F e g D f q 0 q v 8 t J M X u N U Z y z H i C W b L E V J D Z F I W F L 8 C n v c / 0 x x S r o f F D b 6 S B e F s K M k t B 3 h / k A 1 B L A w Q U A A A I C A A k s c V Y t I a R x b E A A A D y A A A A E w A A A E Z v c m 1 1 b G F z L 1 N l Y 3 R p b 2 4 x L m 2 F j j 0 L w k A Q R P u A / 2 E 5 m w R C P h R t x E I S B W u x E g n h b t G D y 6 7 c X q I / 3 x P B 1 m a G 1 8 w b Q R 0 s E 5 y + X W 9 m y S y R e + / R w F z t n O u O Z G z / S X x 1 5 0 f g b v f w 1 i 2 W k N a Z g i 0 4 D A n A i U e v M W I j U 9 G y H g e k k B 6 s w 6 J h C h E k V e V Z 0 E t p c E L y v V i 6 3 c u W n + S 4 N 1 L + k x V a J p X l c G n R 2 c E G 9 F G n c p V D w 2 4 c S C I u q x z 2 p N n E 7 Y j r V V X V 1 y y x 9 L u 4 e Q N Q S w M E F A A A C A g A J L H F 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A k s c V Y e f Z 0 s a Q A A A D 2 A A A A E g A A A A A A A A A A A A A A p I E A A A A A Q 2 9 u Z m l n L 1 B h Y 2 t h Z 2 U u e G 1 s U E s B A h Q D F A A A C A g A J L H F W L S G k c W x A A A A 8 g A A A B M A A A A A A A A A A A A A A K S B 1 A A A A E Z v c m 1 1 b G F z L 1 N l Y 3 R p b 2 4 x L m 1 Q S w E C F A M U A A A I C A A k s c V Y D 8 r p q 6 Q A A A D p A A A A E w A A A A A A A A A A A A A A p I G 2 A Q A A W 0 N v b n R l b n R f V H l w Z X N d L n h t b F B L B Q Y A A A A A A w A D A M I A A A C L 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5 H g A A A A A A A J c 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F s b F 9 J b m R p Y V 9 J b m R l e F 9 V c H R v X 0 F w c m l s M j M l M j A l M j g x J T I 5 P C 9 J d G V t U G F 0 a D 4 8 L 0 l 0 Z W 1 M b 2 N h d G l v b j 4 8 U 3 R h Y m x l R W 5 0 c m l l c z 4 8 R W 5 0 c n k g V H l w Z T 0 i S X N Q c m l 2 Y X R l I i B W Y W x 1 Z T 0 i b D A i I C 8 + P E V u d H J 5 I F R 5 c G U 9 I k x v Y W R U b 1 J l c G 9 y d E R p c 2 F i b G V k I i B W Y W x 1 Z T 0 i b D A i I C 8 + P E V u d H J 5 I F R 5 c G U 9 I l F 1 Z X J 5 S U Q i I F Z h b H V l P S J z Z T h h M 2 M 3 Y T c t Y z B k M i 0 0 M W V l L T k 0 Y T k t N G V h O T h h O W M 2 M W U 1 I i A v P j x F b n R y e S B U e X B l P S J O Y W 1 l V X B k Y X R l Z E F m d G V y R m l s b C I g V m F s d W U 9 I m w w I i A v P j x F b n R y e S B U e X B l P S J S Z X N 1 b H R U e X B l I i B W Y W x 1 Z T 0 i c 1 R h Y m x l I i A v P j x F b n R y e S B U e X B l P S J C d W Z m Z X J O Z X h 0 U m V m c m V z a C I g V m F s d W U 9 I m w x 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X S I g L z 4 8 R W 5 0 c n k g V H l w Z T 0 i R m l s b G V k Q 2 9 t c G x l d G V S Z X N 1 b H R U b 1 d v c m t z a G V l d C I g V m F s d W U 9 I m w x I i A v P j x F b n R y e S B U e X B l P S J G a W x s V G F y Z 2 V 0 I i B W Y W x 1 Z T 0 i c 0 F s b F 9 J b m R p Y V 9 J b m R l e F 9 V c H R v X 0 F w c m l s M j N f X z E i I C 8 + P E V u d H J 5 I F R 5 c G U 9 I k Z p b G x M Y X N 0 V X B k Y X R l Z C I g V m F s d W U 9 I m Q y M D I 0 L T A 2 L T A 1 V D E 2 O j M 5 O j A 5 L j k 3 N D k 1 O D B a I i A v P j x F b n R y e S B U e X B l P S J G a W x s Q 2 9 s d W 1 u V H l w Z X M i I F Z h b H V l P S J z Q m d Z R 0 J n W U d C Z 1 l H Q m d Z R 0 J n W U d C Z 1 l H Q m d Z R 0 J n W U d C Z 1 l H Q m d Z R y I g L z 4 8 R W 5 0 c n k g V H l w Z T 0 i R m l s b F R v R G F 0 Y U 1 v Z G V s R W 5 h Y m x l Z C I g V m F s d W U 9 I m w w I i A v P j x F b n R y e S B U e X B l P S J G a W x s T 2 J q Z W N 0 V H l w Z S I g V m F s d W U 9 I n N U Y W J s Z S I g L z 4 8 R W 5 0 c n k g V H l w Z T 0 i R m l s b E V u Y W J s Z W Q i I F Z h b H V l P S J s M S I g L z 4 8 R W 5 0 c n k g V H l w Z T 0 i R m l s b E V y c m 9 y Q 2 9 1 b n Q i I F Z h b H V l P S J s M C I g L z 4 8 R W 5 0 c n k g V H l w Z T 0 i R m l s b E V y c m 9 y Q 2 9 k Z S I g V m F s d W U 9 I n N V b m t u b 3 d u I i A v P j x F b n R y e S B U e X B l P S J G a W x s Q 2 9 1 b n Q i I F Z h b H V l P S J s M z c z I i A v P j x F b n R y e S B U e X B l P S J G a W x s U 3 R h d H V z I i B W Y W x 1 Z T 0 i c 0 N v b X B s Z X R l I i A v P j x F b n R y e S B U e X B l P S J B Z G R l Z F R v R G F 0 Y U 1 v Z G V s I i B W Y W x 1 Z T 0 i b D A 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B d X R v U m V t b 3 Z l Z E N v b H V t b n M x L n t D b 2 x 1 b W 4 x L D B 9 J n F 1 b 3 Q 7 L C Z x d W 9 0 O 1 N l Y 3 R p b 2 4 x L 0 F s b F 9 J b m R p Y V 9 J b m R l e F 9 V c H R v X 0 F w c m l s M j M g K D E p L 0 F 1 d G 9 S Z W 1 v d m V k Q 2 9 s d W 1 u c z E u e 0 N v b H V t b j I s M X 0 m c X V v d D s s J n F 1 b 3 Q 7 U 2 V j d G l v b j E v Q W x s X 0 l u Z G l h X 0 l u Z G V 4 X 1 V w d G 9 f Q X B y a W w y M y A o M S k v Q X V 0 b 1 J l b W 9 2 Z W R D b 2 x 1 b W 5 z M S 5 7 Q 2 9 s d W 1 u M y w y f S Z x d W 9 0 O y w m c X V v d D t T Z W N 0 a W 9 u M S 9 B b G x f S W 5 k a W F f S W 5 k Z X h f V X B 0 b 1 9 B c H J p b D I z I C g x K S 9 B d X R v U m V t b 3 Z l Z E N v b H V t b n M x L n t D b 2 x 1 b W 4 0 L D N 9 J n F 1 b 3 Q 7 L C Z x d W 9 0 O 1 N l Y 3 R p b 2 4 x L 0 F s b F 9 J b m R p Y V 9 J b m R l e F 9 V c H R v X 0 F w c m l s M j M g K D E p L 0 F 1 d G 9 S Z W 1 v d m V k Q 2 9 s d W 1 u c z E u e 0 N v b H V t b j U s N H 0 m c X V v d D s s J n F 1 b 3 Q 7 U 2 V j d G l v b j E v Q W x s X 0 l u Z G l h X 0 l u Z G V 4 X 1 V w d G 9 f Q X B y a W w y M y A o M S k v Q X V 0 b 1 J l b W 9 2 Z W R D b 2 x 1 b W 5 z M S 5 7 Q 2 9 s d W 1 u N i w 1 f S Z x d W 9 0 O y w m c X V v d D t T Z W N 0 a W 9 u M S 9 B b G x f S W 5 k a W F f S W 5 k Z X h f V X B 0 b 1 9 B c H J p b D I z I C g x K S 9 B d X R v U m V t b 3 Z l Z E N v b H V t b n M x L n t D b 2 x 1 b W 4 3 L D Z 9 J n F 1 b 3 Q 7 L C Z x d W 9 0 O 1 N l Y 3 R p b 2 4 x L 0 F s b F 9 J b m R p Y V 9 J b m R l e F 9 V c H R v X 0 F w c m l s M j M g K D E p L 0 F 1 d G 9 S Z W 1 v d m V k Q 2 9 s d W 1 u c z E u e 0 N v b H V t b j g s N 3 0 m c X V v d D s s J n F 1 b 3 Q 7 U 2 V j d G l v b j E v Q W x s X 0 l u Z G l h X 0 l u Z G V 4 X 1 V w d G 9 f Q X B y a W w y M y A o M S k v Q X V 0 b 1 J l b W 9 2 Z W R D b 2 x 1 b W 5 z M S 5 7 Q 2 9 s d W 1 u O S w 4 f S Z x d W 9 0 O y w m c X V v d D t T Z W N 0 a W 9 u M S 9 B b G x f S W 5 k a W F f S W 5 k Z X h f V X B 0 b 1 9 B c H J p b D I z I C g x K S 9 B d X R v U m V t b 3 Z l Z E N v b H V t b n M x L n t D b 2 x 1 b W 4 x M C w 5 f S Z x d W 9 0 O y w m c X V v d D t T Z W N 0 a W 9 u M S 9 B b G x f S W 5 k a W F f S W 5 k Z X h f V X B 0 b 1 9 B c H J p b D I z I C g x K S 9 B d X R v U m V t b 3 Z l Z E N v b H V t b n M x L n t D b 2 x 1 b W 4 x M S w x M H 0 m c X V v d D s s J n F 1 b 3 Q 7 U 2 V j d G l v b j E v Q W x s X 0 l u Z G l h X 0 l u Z G V 4 X 1 V w d G 9 f Q X B y a W w y M y A o M S k v Q X V 0 b 1 J l b W 9 2 Z W R D b 2 x 1 b W 5 z M S 5 7 Q 2 9 s d W 1 u M T I s M T F 9 J n F 1 b 3 Q 7 L C Z x d W 9 0 O 1 N l Y 3 R p b 2 4 x L 0 F s b F 9 J b m R p Y V 9 J b m R l e F 9 V c H R v X 0 F w c m l s M j M g K D E p L 0 F 1 d G 9 S Z W 1 v d m V k Q 2 9 s d W 1 u c z E u e 0 N v b H V t b j E z L D E y f S Z x d W 9 0 O y w m c X V v d D t T Z W N 0 a W 9 u M S 9 B b G x f S W 5 k a W F f S W 5 k Z X h f V X B 0 b 1 9 B c H J p b D I z I C g x K S 9 B d X R v U m V t b 3 Z l Z E N v b H V t b n M x L n t D b 2 x 1 b W 4 x N C w x M 3 0 m c X V v d D s s J n F 1 b 3 Q 7 U 2 V j d G l v b j E v Q W x s X 0 l u Z G l h X 0 l u Z G V 4 X 1 V w d G 9 f Q X B y a W w y M y A o M S k v Q X V 0 b 1 J l b W 9 2 Z W R D b 2 x 1 b W 5 z M S 5 7 Q 2 9 s d W 1 u M T U s M T R 9 J n F 1 b 3 Q 7 L C Z x d W 9 0 O 1 N l Y 3 R p b 2 4 x L 0 F s b F 9 J b m R p Y V 9 J b m R l e F 9 V c H R v X 0 F w c m l s M j M g K D E p L 0 F 1 d G 9 S Z W 1 v d m V k Q 2 9 s d W 1 u c z E u e 0 N v b H V t b j E 2 L D E 1 f S Z x d W 9 0 O y w m c X V v d D t T Z W N 0 a W 9 u M S 9 B b G x f S W 5 k a W F f S W 5 k Z X h f V X B 0 b 1 9 B c H J p b D I z I C g x K S 9 B d X R v U m V t b 3 Z l Z E N v b H V t b n M x L n t D b 2 x 1 b W 4 x N y w x N n 0 m c X V v d D s s J n F 1 b 3 Q 7 U 2 V j d G l v b j E v Q W x s X 0 l u Z G l h X 0 l u Z G V 4 X 1 V w d G 9 f Q X B y a W w y M y A o M S k v Q X V 0 b 1 J l b W 9 2 Z W R D b 2 x 1 b W 5 z M S 5 7 Q 2 9 s d W 1 u M T g s M T d 9 J n F 1 b 3 Q 7 L C Z x d W 9 0 O 1 N l Y 3 R p b 2 4 x L 0 F s b F 9 J b m R p Y V 9 J b m R l e F 9 V c H R v X 0 F w c m l s M j M g K D E p L 0 F 1 d G 9 S Z W 1 v d m V k Q 2 9 s d W 1 u c z E u e 0 N v b H V t b j E 5 L D E 4 f S Z x d W 9 0 O y w m c X V v d D t T Z W N 0 a W 9 u M S 9 B b G x f S W 5 k a W F f S W 5 k Z X h f V X B 0 b 1 9 B c H J p b D I z I C g x K S 9 B d X R v U m V t b 3 Z l Z E N v b H V t b n M x L n t D b 2 x 1 b W 4 y M C w x O X 0 m c X V v d D s s J n F 1 b 3 Q 7 U 2 V j d G l v b j E v Q W x s X 0 l u Z G l h X 0 l u Z G V 4 X 1 V w d G 9 f Q X B y a W w y M y A o M S k v Q X V 0 b 1 J l b W 9 2 Z W R D b 2 x 1 b W 5 z M S 5 7 Q 2 9 s d W 1 u M j E s M j B 9 J n F 1 b 3 Q 7 L C Z x d W 9 0 O 1 N l Y 3 R p b 2 4 x L 0 F s b F 9 J b m R p Y V 9 J b m R l e F 9 V c H R v X 0 F w c m l s M j M g K D E p L 0 F 1 d G 9 S Z W 1 v d m V k Q 2 9 s d W 1 u c z E u e 0 N v b H V t b j I y L D I x f S Z x d W 9 0 O y w m c X V v d D t T Z W N 0 a W 9 u M S 9 B b G x f S W 5 k a W F f S W 5 k Z X h f V X B 0 b 1 9 B c H J p b D I z I C g x K S 9 B d X R v U m V t b 3 Z l Z E N v b H V t b n M x L n t D b 2 x 1 b W 4 y M y w y M n 0 m c X V v d D s s J n F 1 b 3 Q 7 U 2 V j d G l v b j E v Q W x s X 0 l u Z G l h X 0 l u Z G V 4 X 1 V w d G 9 f Q X B y a W w y M y A o M S k v Q X V 0 b 1 J l b W 9 2 Z W R D b 2 x 1 b W 5 z M S 5 7 Q 2 9 s d W 1 u M j Q s M j N 9 J n F 1 b 3 Q 7 L C Z x d W 9 0 O 1 N l Y 3 R p b 2 4 x L 0 F s b F 9 J b m R p Y V 9 J b m R l e F 9 V c H R v X 0 F w c m l s M j M g K D E p L 0 F 1 d G 9 S Z W 1 v d m V k Q 2 9 s d W 1 u c z E u e 0 N v b H V t b j I 1 L D I 0 f S Z x d W 9 0 O y w m c X V v d D t T Z W N 0 a W 9 u M S 9 B b G x f S W 5 k a W F f S W 5 k Z X h f V X B 0 b 1 9 B c H J p b D I z I C g x K S 9 B d X R v U m V t b 3 Z l Z E N v b H V t b n M x L n t D b 2 x 1 b W 4 y N i w y N X 0 m c X V v d D s s J n F 1 b 3 Q 7 U 2 V j d G l v b j E v Q W x s X 0 l u Z G l h X 0 l u Z G V 4 X 1 V w d G 9 f Q X B y a W w y M y A o M S k v Q X V 0 b 1 J l b W 9 2 Z W R D b 2 x 1 b W 5 z M S 5 7 Q 2 9 s d W 1 u M j c s M j Z 9 J n F 1 b 3 Q 7 L C Z x d W 9 0 O 1 N l Y 3 R p b 2 4 x L 0 F s b F 9 J b m R p Y V 9 J b m R l e F 9 V c H R v X 0 F w c m l s M j M g K D E p L 0 F 1 d G 9 S Z W 1 v d m V k Q 2 9 s d W 1 u c z E u e 0 N v b H V t b j I 4 L D I 3 f S Z x d W 9 0 O y w m c X V v d D t T Z W N 0 a W 9 u M S 9 B b G x f S W 5 k a W F f S W 5 k Z X h f V X B 0 b 1 9 B c H J p b D I z I C g x K S 9 B d X R v U m V t b 3 Z l Z E N v b H V t b n M x L n t D b 2 x 1 b W 4 y O S w y O H 0 m c X V v d D s s J n F 1 b 3 Q 7 U 2 V j d G l v b j E v Q W x s X 0 l u Z G l h X 0 l u Z G V 4 X 1 V w d G 9 f Q X B y a W w y M y A o M S k v Q X V 0 b 1 J l b W 9 2 Z W R D b 2 x 1 b W 5 z M S 5 7 Q 2 9 s d W 1 u M z A s M j l 9 J n F 1 b 3 Q 7 X S w m c X V v d D t D b 2 x 1 b W 5 D b 3 V u d C Z x d W 9 0 O z o z M C w m c X V v d D t L Z X l D b 2 x 1 b W 5 O Y W 1 l c y Z x d W 9 0 O z p b X S w m c X V v d D t D b 2 x 1 b W 5 J Z G V u d G l 0 a W V z J n F 1 b 3 Q 7 O l s m c X V v d D t T Z W N 0 a W 9 u M S 9 B b G x f S W 5 k a W F f S W 5 k Z X h f V X B 0 b 1 9 B c H J p b D I z I C g x K S 9 B d X R v U m V t b 3 Z l Z E N v b H V t b n M x L n t D b 2 x 1 b W 4 x L D B 9 J n F 1 b 3 Q 7 L C Z x d W 9 0 O 1 N l Y 3 R p b 2 4 x L 0 F s b F 9 J b m R p Y V 9 J b m R l e F 9 V c H R v X 0 F w c m l s M j M g K D E p L 0 F 1 d G 9 S Z W 1 v d m V k Q 2 9 s d W 1 u c z E u e 0 N v b H V t b j I s M X 0 m c X V v d D s s J n F 1 b 3 Q 7 U 2 V j d G l v b j E v Q W x s X 0 l u Z G l h X 0 l u Z G V 4 X 1 V w d G 9 f Q X B y a W w y M y A o M S k v Q X V 0 b 1 J l b W 9 2 Z W R D b 2 x 1 b W 5 z M S 5 7 Q 2 9 s d W 1 u M y w y f S Z x d W 9 0 O y w m c X V v d D t T Z W N 0 a W 9 u M S 9 B b G x f S W 5 k a W F f S W 5 k Z X h f V X B 0 b 1 9 B c H J p b D I z I C g x K S 9 B d X R v U m V t b 3 Z l Z E N v b H V t b n M x L n t D b 2 x 1 b W 4 0 L D N 9 J n F 1 b 3 Q 7 L C Z x d W 9 0 O 1 N l Y 3 R p b 2 4 x L 0 F s b F 9 J b m R p Y V 9 J b m R l e F 9 V c H R v X 0 F w c m l s M j M g K D E p L 0 F 1 d G 9 S Z W 1 v d m V k Q 2 9 s d W 1 u c z E u e 0 N v b H V t b j U s N H 0 m c X V v d D s s J n F 1 b 3 Q 7 U 2 V j d G l v b j E v Q W x s X 0 l u Z G l h X 0 l u Z G V 4 X 1 V w d G 9 f Q X B y a W w y M y A o M S k v Q X V 0 b 1 J l b W 9 2 Z W R D b 2 x 1 b W 5 z M S 5 7 Q 2 9 s d W 1 u N i w 1 f S Z x d W 9 0 O y w m c X V v d D t T Z W N 0 a W 9 u M S 9 B b G x f S W 5 k a W F f S W 5 k Z X h f V X B 0 b 1 9 B c H J p b D I z I C g x K S 9 B d X R v U m V t b 3 Z l Z E N v b H V t b n M x L n t D b 2 x 1 b W 4 3 L D Z 9 J n F 1 b 3 Q 7 L C Z x d W 9 0 O 1 N l Y 3 R p b 2 4 x L 0 F s b F 9 J b m R p Y V 9 J b m R l e F 9 V c H R v X 0 F w c m l s M j M g K D E p L 0 F 1 d G 9 S Z W 1 v d m V k Q 2 9 s d W 1 u c z E u e 0 N v b H V t b j g s N 3 0 m c X V v d D s s J n F 1 b 3 Q 7 U 2 V j d G l v b j E v Q W x s X 0 l u Z G l h X 0 l u Z G V 4 X 1 V w d G 9 f Q X B y a W w y M y A o M S k v Q X V 0 b 1 J l b W 9 2 Z W R D b 2 x 1 b W 5 z M S 5 7 Q 2 9 s d W 1 u O S w 4 f S Z x d W 9 0 O y w m c X V v d D t T Z W N 0 a W 9 u M S 9 B b G x f S W 5 k a W F f S W 5 k Z X h f V X B 0 b 1 9 B c H J p b D I z I C g x K S 9 B d X R v U m V t b 3 Z l Z E N v b H V t b n M x L n t D b 2 x 1 b W 4 x M C w 5 f S Z x d W 9 0 O y w m c X V v d D t T Z W N 0 a W 9 u M S 9 B b G x f S W 5 k a W F f S W 5 k Z X h f V X B 0 b 1 9 B c H J p b D I z I C g x K S 9 B d X R v U m V t b 3 Z l Z E N v b H V t b n M x L n t D b 2 x 1 b W 4 x M S w x M H 0 m c X V v d D s s J n F 1 b 3 Q 7 U 2 V j d G l v b j E v Q W x s X 0 l u Z G l h X 0 l u Z G V 4 X 1 V w d G 9 f Q X B y a W w y M y A o M S k v Q X V 0 b 1 J l b W 9 2 Z W R D b 2 x 1 b W 5 z M S 5 7 Q 2 9 s d W 1 u M T I s M T F 9 J n F 1 b 3 Q 7 L C Z x d W 9 0 O 1 N l Y 3 R p b 2 4 x L 0 F s b F 9 J b m R p Y V 9 J b m R l e F 9 V c H R v X 0 F w c m l s M j M g K D E p L 0 F 1 d G 9 S Z W 1 v d m V k Q 2 9 s d W 1 u c z E u e 0 N v b H V t b j E z L D E y f S Z x d W 9 0 O y w m c X V v d D t T Z W N 0 a W 9 u M S 9 B b G x f S W 5 k a W F f S W 5 k Z X h f V X B 0 b 1 9 B c H J p b D I z I C g x K S 9 B d X R v U m V t b 3 Z l Z E N v b H V t b n M x L n t D b 2 x 1 b W 4 x N C w x M 3 0 m c X V v d D s s J n F 1 b 3 Q 7 U 2 V j d G l v b j E v Q W x s X 0 l u Z G l h X 0 l u Z G V 4 X 1 V w d G 9 f Q X B y a W w y M y A o M S k v Q X V 0 b 1 J l b W 9 2 Z W R D b 2 x 1 b W 5 z M S 5 7 Q 2 9 s d W 1 u M T U s M T R 9 J n F 1 b 3 Q 7 L C Z x d W 9 0 O 1 N l Y 3 R p b 2 4 x L 0 F s b F 9 J b m R p Y V 9 J b m R l e F 9 V c H R v X 0 F w c m l s M j M g K D E p L 0 F 1 d G 9 S Z W 1 v d m V k Q 2 9 s d W 1 u c z E u e 0 N v b H V t b j E 2 L D E 1 f S Z x d W 9 0 O y w m c X V v d D t T Z W N 0 a W 9 u M S 9 B b G x f S W 5 k a W F f S W 5 k Z X h f V X B 0 b 1 9 B c H J p b D I z I C g x K S 9 B d X R v U m V t b 3 Z l Z E N v b H V t b n M x L n t D b 2 x 1 b W 4 x N y w x N n 0 m c X V v d D s s J n F 1 b 3 Q 7 U 2 V j d G l v b j E v Q W x s X 0 l u Z G l h X 0 l u Z G V 4 X 1 V w d G 9 f Q X B y a W w y M y A o M S k v Q X V 0 b 1 J l b W 9 2 Z W R D b 2 x 1 b W 5 z M S 5 7 Q 2 9 s d W 1 u M T g s M T d 9 J n F 1 b 3 Q 7 L C Z x d W 9 0 O 1 N l Y 3 R p b 2 4 x L 0 F s b F 9 J b m R p Y V 9 J b m R l e F 9 V c H R v X 0 F w c m l s M j M g K D E p L 0 F 1 d G 9 S Z W 1 v d m V k Q 2 9 s d W 1 u c z E u e 0 N v b H V t b j E 5 L D E 4 f S Z x d W 9 0 O y w m c X V v d D t T Z W N 0 a W 9 u M S 9 B b G x f S W 5 k a W F f S W 5 k Z X h f V X B 0 b 1 9 B c H J p b D I z I C g x K S 9 B d X R v U m V t b 3 Z l Z E N v b H V t b n M x L n t D b 2 x 1 b W 4 y M C w x O X 0 m c X V v d D s s J n F 1 b 3 Q 7 U 2 V j d G l v b j E v Q W x s X 0 l u Z G l h X 0 l u Z G V 4 X 1 V w d G 9 f Q X B y a W w y M y A o M S k v Q X V 0 b 1 J l b W 9 2 Z W R D b 2 x 1 b W 5 z M S 5 7 Q 2 9 s d W 1 u M j E s M j B 9 J n F 1 b 3 Q 7 L C Z x d W 9 0 O 1 N l Y 3 R p b 2 4 x L 0 F s b F 9 J b m R p Y V 9 J b m R l e F 9 V c H R v X 0 F w c m l s M j M g K D E p L 0 F 1 d G 9 S Z W 1 v d m V k Q 2 9 s d W 1 u c z E u e 0 N v b H V t b j I y L D I x f S Z x d W 9 0 O y w m c X V v d D t T Z W N 0 a W 9 u M S 9 B b G x f S W 5 k a W F f S W 5 k Z X h f V X B 0 b 1 9 B c H J p b D I z I C g x K S 9 B d X R v U m V t b 3 Z l Z E N v b H V t b n M x L n t D b 2 x 1 b W 4 y M y w y M n 0 m c X V v d D s s J n F 1 b 3 Q 7 U 2 V j d G l v b j E v Q W x s X 0 l u Z G l h X 0 l u Z G V 4 X 1 V w d G 9 f Q X B y a W w y M y A o M S k v Q X V 0 b 1 J l b W 9 2 Z W R D b 2 x 1 b W 5 z M S 5 7 Q 2 9 s d W 1 u M j Q s M j N 9 J n F 1 b 3 Q 7 L C Z x d W 9 0 O 1 N l Y 3 R p b 2 4 x L 0 F s b F 9 J b m R p Y V 9 J b m R l e F 9 V c H R v X 0 F w c m l s M j M g K D E p L 0 F 1 d G 9 S Z W 1 v d m V k Q 2 9 s d W 1 u c z E u e 0 N v b H V t b j I 1 L D I 0 f S Z x d W 9 0 O y w m c X V v d D t T Z W N 0 a W 9 u M S 9 B b G x f S W 5 k a W F f S W 5 k Z X h f V X B 0 b 1 9 B c H J p b D I z I C g x K S 9 B d X R v U m V t b 3 Z l Z E N v b H V t b n M x L n t D b 2 x 1 b W 4 y N i w y N X 0 m c X V v d D s s J n F 1 b 3 Q 7 U 2 V j d G l v b j E v Q W x s X 0 l u Z G l h X 0 l u Z G V 4 X 1 V w d G 9 f Q X B y a W w y M y A o M S k v Q X V 0 b 1 J l b W 9 2 Z W R D b 2 x 1 b W 5 z M S 5 7 Q 2 9 s d W 1 u M j c s M j Z 9 J n F 1 b 3 Q 7 L C Z x d W 9 0 O 1 N l Y 3 R p b 2 4 x L 0 F s b F 9 J b m R p Y V 9 J b m R l e F 9 V c H R v X 0 F w c m l s M j M g K D E p L 0 F 1 d G 9 S Z W 1 v d m V k Q 2 9 s d W 1 u c z E u e 0 N v b H V t b j I 4 L D I 3 f S Z x d W 9 0 O y w m c X V v d D t T Z W N 0 a W 9 u M S 9 B b G x f S W 5 k a W F f S W 5 k Z X h f V X B 0 b 1 9 B c H J p b D I z I C g x K S 9 B d X R v U m V t b 3 Z l Z E N v b H V t b n M x L n t D b 2 x 1 b W 4 y O S w y O H 0 m c X V v d D s s J n F 1 b 3 Q 7 U 2 V j d G l v b j E v Q W x s X 0 l u Z G l h X 0 l u Z G V 4 X 1 V w d G 9 f Q X B y a W w y M y A o M S k v Q X V 0 b 1 J l b W 9 2 Z W R D b 2 x 1 b W 5 z M S 5 7 Q 2 9 s d W 1 u M z A s M j l 9 J n F 1 b 3 Q 7 X S w m c X V v d D t S Z W x h d G l v b n N o a X B J b m Z v J n F 1 b 3 Q 7 O l t d f S I g L z 4 8 L 1 N 0 Y W J s Z U V u d H J p Z X M + P C 9 J d G V t P j x J d G V t P j x J d G V t T G 9 j Y X R p b 2 4 + P E l 0 Z W 1 U e X B l P k Z v c m 1 1 b G E 8 L 0 l 0 Z W 1 U e X B l P j x J d G V t U G F 0 a D 5 T Z W N 0 a W 9 u M S 9 B b G x f S W 5 k a W F f S W 5 k Z X h f V X B 0 b 1 9 B c H J p b D I z J T I w J T I 4 M S U y O S 9 T b 3 V y Y 2 U 8 L 0 l 0 Z W 1 Q Y X R o P j w v S X R l b U x v Y 2 F 0 a W 9 u P j x T d G F i b G V F b n R y a W V z I C 8 + P C 9 J d G V t P j w v S X R l b X M + P C 9 M b 2 N h b F B h Y 2 t h Z 2 V N Z X R h Z G F 0 Y U Z p b G U + F g A A A F B L B Q Y A A A A A A A A A A A A A A A A A A A A A A A B k A A A A M P 5 A l V s F R k t O B 3 B + x 4 L H Z y H a 0 P 3 e j H w d X l I q J 0 g 0 W 4 q z E + z q X H A P t q / m N u 7 s B D 5 w g 0 J E S Z z 0 H j l w C 0 o j / q m D 7 v T G a Z T I Y g I Y x 6 v f w g / W m s C u d Y Z U B g G n 4 H a h s 4 T Z K T T U W 4 c z C g = = < / D a t a M a s h u p > 
</file>

<file path=customXml/itemProps1.xml><?xml version="1.0" encoding="utf-8"?>
<ds:datastoreItem xmlns:ds="http://schemas.openxmlformats.org/officeDocument/2006/customXml" ds:itemID="{E28F8B1A-7907-1E48-96C7-7F1C3CACAE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Raw data</vt:lpstr>
      <vt:lpstr>Sheet1</vt:lpstr>
      <vt:lpstr>Problems</vt:lpstr>
      <vt:lpstr>Problem 1</vt:lpstr>
      <vt:lpstr>Communication</vt:lpstr>
      <vt:lpstr>Problem 2</vt:lpstr>
      <vt:lpstr>Main Data</vt:lpstr>
      <vt:lpstr>Sheet3</vt:lpstr>
      <vt:lpstr>PPP</vt:lpstr>
      <vt:lpstr>Problem 3</vt:lpstr>
      <vt:lpstr>Problem 4</vt:lpstr>
      <vt:lpstr>Notes</vt:lpstr>
      <vt:lpstr>Problem 5</vt:lpstr>
      <vt:lpstr>Sheet6</vt:lpstr>
      <vt:lpstr>Cleaning</vt:lpstr>
      <vt:lpstr>EDA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devendrasingh@me.com</dc:creator>
  <cp:lastModifiedBy>Mohd. Rizwan Ali</cp:lastModifiedBy>
  <dcterms:created xsi:type="dcterms:W3CDTF">2024-06-01T18:18:54Z</dcterms:created>
  <dcterms:modified xsi:type="dcterms:W3CDTF">2024-06-13T13:44:57Z</dcterms:modified>
</cp:coreProperties>
</file>