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convertingtoBCDBCS\original Biolsums\"/>
    </mc:Choice>
  </mc:AlternateContent>
  <bookViews>
    <workbookView xWindow="-12" yWindow="-12" windowWidth="19236" windowHeight="5988" activeTab="6"/>
  </bookViews>
  <sheets>
    <sheet name="P5_SUM" sheetId="1" r:id="rId1"/>
    <sheet name="P5_PLT" sheetId="2" r:id="rId2"/>
    <sheet name="DIARY" sheetId="3" r:id="rId3"/>
    <sheet name="1uM_Nuts" sheetId="4" r:id="rId4"/>
    <sheet name="BIOLSUMS_FOR_RELOAD" sheetId="5" r:id="rId5"/>
    <sheet name="MAP" sheetId="6" r:id="rId6"/>
    <sheet name="README" sheetId="7" r:id="rId7"/>
  </sheets>
  <definedNames>
    <definedName name="_xlnm.Print_Area" localSheetId="2">DIARY!$A$1:$H$22</definedName>
    <definedName name="_xlnm.Print_Area" localSheetId="1">P5_PLT!$A$1:$E$100</definedName>
    <definedName name="_xlnm.Print_Area" localSheetId="0">P5_SUM!$A$1:$Y$12</definedName>
  </definedNames>
  <calcPr calcId="162913"/>
</workbook>
</file>

<file path=xl/calcChain.xml><?xml version="1.0" encoding="utf-8"?>
<calcChain xmlns="http://schemas.openxmlformats.org/spreadsheetml/2006/main">
  <c r="Y25" i="4" l="1"/>
  <c r="X25" i="4"/>
  <c r="K8" i="4"/>
  <c r="J8" i="4"/>
  <c r="X95" i="2"/>
  <c r="W95" i="2"/>
  <c r="V95" i="2"/>
  <c r="AE94" i="2"/>
  <c r="AD94" i="2"/>
  <c r="AC94" i="2"/>
  <c r="X94" i="2"/>
  <c r="W94" i="2"/>
  <c r="V94" i="2"/>
  <c r="AE93" i="2"/>
  <c r="AD93" i="2"/>
  <c r="AC93" i="2"/>
  <c r="AF91" i="2" s="1"/>
  <c r="X93" i="2"/>
  <c r="W93" i="2"/>
  <c r="V93" i="2"/>
  <c r="AE92" i="2"/>
  <c r="AH91" i="2" s="1"/>
  <c r="AD92" i="2"/>
  <c r="AC92" i="2"/>
  <c r="X92" i="2"/>
  <c r="W92" i="2"/>
  <c r="Z91" i="2" s="1"/>
  <c r="V92" i="2"/>
  <c r="AE91" i="2"/>
  <c r="AD91" i="2"/>
  <c r="AG91" i="2" s="1"/>
  <c r="AC91" i="2"/>
  <c r="X91" i="2"/>
  <c r="AA91" i="2" s="1"/>
  <c r="W91" i="2"/>
  <c r="V91" i="2"/>
  <c r="Y91" i="2" s="1"/>
  <c r="X90" i="2"/>
  <c r="W90" i="2"/>
  <c r="V90" i="2"/>
  <c r="AE89" i="2"/>
  <c r="AD89" i="2"/>
  <c r="AC89" i="2"/>
  <c r="X89" i="2"/>
  <c r="W89" i="2"/>
  <c r="V89" i="2"/>
  <c r="AE88" i="2"/>
  <c r="AD88" i="2"/>
  <c r="AC88" i="2"/>
  <c r="X88" i="2"/>
  <c r="W88" i="2"/>
  <c r="V88" i="2"/>
  <c r="AE87" i="2"/>
  <c r="AD87" i="2"/>
  <c r="AC87" i="2"/>
  <c r="X87" i="2"/>
  <c r="W87" i="2"/>
  <c r="V87" i="2"/>
  <c r="AE86" i="2"/>
  <c r="AH86" i="2"/>
  <c r="AD86" i="2"/>
  <c r="AG86" i="2" s="1"/>
  <c r="AC86" i="2"/>
  <c r="AF86" i="2"/>
  <c r="X86" i="2"/>
  <c r="AA86" i="2" s="1"/>
  <c r="W86" i="2"/>
  <c r="Z86" i="2"/>
  <c r="V86" i="2"/>
  <c r="Y86" i="2" s="1"/>
  <c r="AC11" i="2"/>
  <c r="AD11" i="2"/>
  <c r="AG11" i="2" s="1"/>
  <c r="AE11" i="2"/>
  <c r="AC12" i="2"/>
  <c r="AF11" i="2"/>
  <c r="AC13" i="2"/>
  <c r="AC14" i="2"/>
  <c r="AD12" i="2"/>
  <c r="AD13" i="2"/>
  <c r="AD14" i="2"/>
  <c r="AE12" i="2"/>
  <c r="AE13" i="2"/>
  <c r="AH11" i="2" s="1"/>
  <c r="AE14" i="2"/>
  <c r="AC16" i="2"/>
  <c r="AD16" i="2"/>
  <c r="AE16" i="2"/>
  <c r="AC17" i="2"/>
  <c r="AC18" i="2"/>
  <c r="AC19" i="2"/>
  <c r="AF16" i="2"/>
  <c r="AD17" i="2"/>
  <c r="AD18" i="2"/>
  <c r="AD19" i="2"/>
  <c r="AG16" i="2"/>
  <c r="AE17" i="2"/>
  <c r="AE18" i="2"/>
  <c r="AE19" i="2"/>
  <c r="AH16" i="2"/>
  <c r="AC21" i="2"/>
  <c r="AF21" i="2" s="1"/>
  <c r="AD21" i="2"/>
  <c r="AG21" i="2"/>
  <c r="AE21" i="2"/>
  <c r="AC22" i="2"/>
  <c r="AC23" i="2"/>
  <c r="AC24" i="2"/>
  <c r="AD22" i="2"/>
  <c r="AD23" i="2"/>
  <c r="AD24" i="2"/>
  <c r="AE22" i="2"/>
  <c r="AH21" i="2" s="1"/>
  <c r="AE23" i="2"/>
  <c r="AE24" i="2"/>
  <c r="AC26" i="2"/>
  <c r="AF26" i="2" s="1"/>
  <c r="AD26" i="2"/>
  <c r="AE26" i="2"/>
  <c r="AC27" i="2"/>
  <c r="AC28" i="2"/>
  <c r="AC29" i="2"/>
  <c r="AD27" i="2"/>
  <c r="AD28" i="2"/>
  <c r="AG26" i="2" s="1"/>
  <c r="AD29" i="2"/>
  <c r="AE27" i="2"/>
  <c r="AE28" i="2"/>
  <c r="AH26" i="2" s="1"/>
  <c r="AE29" i="2"/>
  <c r="AC31" i="2"/>
  <c r="AD31" i="2"/>
  <c r="AG31" i="2" s="1"/>
  <c r="AE31" i="2"/>
  <c r="AC32" i="2"/>
  <c r="AF31" i="2"/>
  <c r="AC33" i="2"/>
  <c r="AC34" i="2"/>
  <c r="AD32" i="2"/>
  <c r="AD33" i="2"/>
  <c r="AD34" i="2"/>
  <c r="AE32" i="2"/>
  <c r="AE33" i="2"/>
  <c r="AH31" i="2" s="1"/>
  <c r="AE34" i="2"/>
  <c r="AC36" i="2"/>
  <c r="AD36" i="2"/>
  <c r="AE36" i="2"/>
  <c r="AC37" i="2"/>
  <c r="AF36" i="2" s="1"/>
  <c r="AC38" i="2"/>
  <c r="AC39" i="2"/>
  <c r="AD37" i="2"/>
  <c r="AD38" i="2"/>
  <c r="AD39" i="2"/>
  <c r="AG36" i="2"/>
  <c r="AE37" i="2"/>
  <c r="AE38" i="2"/>
  <c r="AE39" i="2"/>
  <c r="AH36" i="2"/>
  <c r="AC41" i="2"/>
  <c r="AF41" i="2" s="1"/>
  <c r="AD41" i="2"/>
  <c r="AG41" i="2"/>
  <c r="AE41" i="2"/>
  <c r="AC42" i="2"/>
  <c r="AC43" i="2"/>
  <c r="AC44" i="2"/>
  <c r="AD42" i="2"/>
  <c r="AD43" i="2"/>
  <c r="AD44" i="2"/>
  <c r="AE42" i="2"/>
  <c r="AH41" i="2" s="1"/>
  <c r="AE43" i="2"/>
  <c r="AE44" i="2"/>
  <c r="AC46" i="2"/>
  <c r="AF46" i="2" s="1"/>
  <c r="AD46" i="2"/>
  <c r="AG46" i="2" s="1"/>
  <c r="AE46" i="2"/>
  <c r="AC47" i="2"/>
  <c r="AC48" i="2"/>
  <c r="AC49" i="2"/>
  <c r="AD47" i="2"/>
  <c r="AD48" i="2"/>
  <c r="AD49" i="2"/>
  <c r="AE47" i="2"/>
  <c r="AH46" i="2" s="1"/>
  <c r="AE48" i="2"/>
  <c r="AE49" i="2"/>
  <c r="AC51" i="2"/>
  <c r="AD51" i="2"/>
  <c r="AG51" i="2" s="1"/>
  <c r="AE51" i="2"/>
  <c r="AC52" i="2"/>
  <c r="AF51" i="2"/>
  <c r="AC53" i="2"/>
  <c r="AC54" i="2"/>
  <c r="AD52" i="2"/>
  <c r="AD53" i="2"/>
  <c r="AD54" i="2"/>
  <c r="AE52" i="2"/>
  <c r="AE53" i="2"/>
  <c r="AH51" i="2" s="1"/>
  <c r="AE54" i="2"/>
  <c r="AC56" i="2"/>
  <c r="AD56" i="2"/>
  <c r="AE56" i="2"/>
  <c r="AH56" i="2" s="1"/>
  <c r="AC57" i="2"/>
  <c r="AF56" i="2" s="1"/>
  <c r="AC58" i="2"/>
  <c r="AC59" i="2"/>
  <c r="AD57" i="2"/>
  <c r="AG56" i="2" s="1"/>
  <c r="AD58" i="2"/>
  <c r="AD59" i="2"/>
  <c r="AE57" i="2"/>
  <c r="AE58" i="2"/>
  <c r="AE59" i="2"/>
  <c r="AC61" i="2"/>
  <c r="AF61" i="2" s="1"/>
  <c r="AD61" i="2"/>
  <c r="AG61" i="2"/>
  <c r="AE61" i="2"/>
  <c r="AC62" i="2"/>
  <c r="AC63" i="2"/>
  <c r="AC64" i="2"/>
  <c r="AD62" i="2"/>
  <c r="AD63" i="2"/>
  <c r="AD64" i="2"/>
  <c r="AE62" i="2"/>
  <c r="AH61" i="2" s="1"/>
  <c r="AE63" i="2"/>
  <c r="AE64" i="2"/>
  <c r="AC66" i="2"/>
  <c r="AF66" i="2" s="1"/>
  <c r="AD66" i="2"/>
  <c r="AG66" i="2" s="1"/>
  <c r="AE66" i="2"/>
  <c r="AC67" i="2"/>
  <c r="AC68" i="2"/>
  <c r="AC69" i="2"/>
  <c r="AD67" i="2"/>
  <c r="AD68" i="2"/>
  <c r="AD69" i="2"/>
  <c r="AE67" i="2"/>
  <c r="AE68" i="2"/>
  <c r="AH66" i="2" s="1"/>
  <c r="AE69" i="2"/>
  <c r="AC71" i="2"/>
  <c r="AD71" i="2"/>
  <c r="AG71" i="2" s="1"/>
  <c r="AE71" i="2"/>
  <c r="AH71" i="2" s="1"/>
  <c r="AC72" i="2"/>
  <c r="AC73" i="2"/>
  <c r="AF71" i="2" s="1"/>
  <c r="AC74" i="2"/>
  <c r="AD72" i="2"/>
  <c r="AD73" i="2"/>
  <c r="AD74" i="2"/>
  <c r="AE72" i="2"/>
  <c r="AE73" i="2"/>
  <c r="AE74" i="2"/>
  <c r="AC76" i="2"/>
  <c r="AF76" i="2" s="1"/>
  <c r="AD76" i="2"/>
  <c r="AG76" i="2" s="1"/>
  <c r="AE76" i="2"/>
  <c r="AH76" i="2" s="1"/>
  <c r="AC77" i="2"/>
  <c r="AC78" i="2"/>
  <c r="AC79" i="2"/>
  <c r="AD77" i="2"/>
  <c r="AD78" i="2"/>
  <c r="AD79" i="2"/>
  <c r="AE77" i="2"/>
  <c r="AE78" i="2"/>
  <c r="AE79" i="2"/>
  <c r="AC81" i="2"/>
  <c r="AF81" i="2" s="1"/>
  <c r="AD81" i="2"/>
  <c r="AG81" i="2"/>
  <c r="AE81" i="2"/>
  <c r="AC82" i="2"/>
  <c r="AC83" i="2"/>
  <c r="AC84" i="2"/>
  <c r="AD82" i="2"/>
  <c r="AD83" i="2"/>
  <c r="AD84" i="2"/>
  <c r="AE82" i="2"/>
  <c r="AH81" i="2" s="1"/>
  <c r="AE83" i="2"/>
  <c r="AE84" i="2"/>
  <c r="V11" i="2"/>
  <c r="Y11" i="2" s="1"/>
  <c r="W11" i="2"/>
  <c r="X11" i="2"/>
  <c r="V12" i="2"/>
  <c r="V13" i="2"/>
  <c r="V14" i="2"/>
  <c r="V15" i="2"/>
  <c r="W12" i="2"/>
  <c r="Z11" i="2" s="1"/>
  <c r="W13" i="2"/>
  <c r="W14" i="2"/>
  <c r="W15" i="2"/>
  <c r="X12" i="2"/>
  <c r="X13" i="2"/>
  <c r="X14" i="2"/>
  <c r="X15" i="2"/>
  <c r="AA11" i="2" s="1"/>
  <c r="V16" i="2"/>
  <c r="W16" i="2"/>
  <c r="X16" i="2"/>
  <c r="AA16" i="2" s="1"/>
  <c r="V17" i="2"/>
  <c r="V18" i="2"/>
  <c r="V19" i="2"/>
  <c r="Y16" i="2" s="1"/>
  <c r="V20" i="2"/>
  <c r="W17" i="2"/>
  <c r="W18" i="2"/>
  <c r="Z16" i="2" s="1"/>
  <c r="W19" i="2"/>
  <c r="W20" i="2"/>
  <c r="X17" i="2"/>
  <c r="X18" i="2"/>
  <c r="X19" i="2"/>
  <c r="X20" i="2"/>
  <c r="V21" i="2"/>
  <c r="Y21" i="2" s="1"/>
  <c r="W21" i="2"/>
  <c r="Z21" i="2" s="1"/>
  <c r="X21" i="2"/>
  <c r="AA21" i="2" s="1"/>
  <c r="V22" i="2"/>
  <c r="V23" i="2"/>
  <c r="V24" i="2"/>
  <c r="V25" i="2"/>
  <c r="W22" i="2"/>
  <c r="W23" i="2"/>
  <c r="W24" i="2"/>
  <c r="W25" i="2"/>
  <c r="X22" i="2"/>
  <c r="X23" i="2"/>
  <c r="X24" i="2"/>
  <c r="X25" i="2"/>
  <c r="V26" i="2"/>
  <c r="W26" i="2"/>
  <c r="X26" i="2"/>
  <c r="AA26" i="2" s="1"/>
  <c r="V27" i="2"/>
  <c r="V28" i="2"/>
  <c r="V29" i="2"/>
  <c r="Y26" i="2" s="1"/>
  <c r="V30" i="2"/>
  <c r="W27" i="2"/>
  <c r="W28" i="2"/>
  <c r="Z26" i="2" s="1"/>
  <c r="W29" i="2"/>
  <c r="W30" i="2"/>
  <c r="X27" i="2"/>
  <c r="X28" i="2"/>
  <c r="X29" i="2"/>
  <c r="X30" i="2"/>
  <c r="V31" i="2"/>
  <c r="Y31" i="2" s="1"/>
  <c r="W31" i="2"/>
  <c r="Z31" i="2" s="1"/>
  <c r="X31" i="2"/>
  <c r="AA31" i="2" s="1"/>
  <c r="V32" i="2"/>
  <c r="V33" i="2"/>
  <c r="V34" i="2"/>
  <c r="V35" i="2"/>
  <c r="W32" i="2"/>
  <c r="W33" i="2"/>
  <c r="W34" i="2"/>
  <c r="W35" i="2"/>
  <c r="X32" i="2"/>
  <c r="X33" i="2"/>
  <c r="X34" i="2"/>
  <c r="X35" i="2"/>
  <c r="V36" i="2"/>
  <c r="W36" i="2"/>
  <c r="X36" i="2"/>
  <c r="AA36" i="2" s="1"/>
  <c r="V37" i="2"/>
  <c r="V38" i="2"/>
  <c r="V39" i="2"/>
  <c r="Y36" i="2" s="1"/>
  <c r="V40" i="2"/>
  <c r="W37" i="2"/>
  <c r="W38" i="2"/>
  <c r="Z36" i="2" s="1"/>
  <c r="W39" i="2"/>
  <c r="W40" i="2"/>
  <c r="X37" i="2"/>
  <c r="X38" i="2"/>
  <c r="X39" i="2"/>
  <c r="X40" i="2"/>
  <c r="V41" i="2"/>
  <c r="Y41" i="2" s="1"/>
  <c r="W41" i="2"/>
  <c r="Z41" i="2" s="1"/>
  <c r="X41" i="2"/>
  <c r="AA41" i="2" s="1"/>
  <c r="V42" i="2"/>
  <c r="V43" i="2"/>
  <c r="V44" i="2"/>
  <c r="V45" i="2"/>
  <c r="W42" i="2"/>
  <c r="W43" i="2"/>
  <c r="W44" i="2"/>
  <c r="W45" i="2"/>
  <c r="X42" i="2"/>
  <c r="X43" i="2"/>
  <c r="X44" i="2"/>
  <c r="X45" i="2"/>
  <c r="V46" i="2"/>
  <c r="W46" i="2"/>
  <c r="X46" i="2"/>
  <c r="AA46" i="2" s="1"/>
  <c r="V47" i="2"/>
  <c r="V48" i="2"/>
  <c r="V49" i="2"/>
  <c r="Y46" i="2" s="1"/>
  <c r="V50" i="2"/>
  <c r="W47" i="2"/>
  <c r="W48" i="2"/>
  <c r="Z46" i="2" s="1"/>
  <c r="W49" i="2"/>
  <c r="W50" i="2"/>
  <c r="X47" i="2"/>
  <c r="X48" i="2"/>
  <c r="X49" i="2"/>
  <c r="X50" i="2"/>
  <c r="V51" i="2"/>
  <c r="Y51" i="2" s="1"/>
  <c r="W51" i="2"/>
  <c r="X51" i="2"/>
  <c r="AA51" i="2" s="1"/>
  <c r="V52" i="2"/>
  <c r="V53" i="2"/>
  <c r="V54" i="2"/>
  <c r="V55" i="2"/>
  <c r="W52" i="2"/>
  <c r="Z51" i="2" s="1"/>
  <c r="W53" i="2"/>
  <c r="W54" i="2"/>
  <c r="W55" i="2"/>
  <c r="X52" i="2"/>
  <c r="X53" i="2"/>
  <c r="X54" i="2"/>
  <c r="X55" i="2"/>
  <c r="V56" i="2"/>
  <c r="W56" i="2"/>
  <c r="X56" i="2"/>
  <c r="AA56" i="2" s="1"/>
  <c r="V57" i="2"/>
  <c r="V58" i="2"/>
  <c r="V59" i="2"/>
  <c r="Y56" i="2" s="1"/>
  <c r="V60" i="2"/>
  <c r="W57" i="2"/>
  <c r="W58" i="2"/>
  <c r="Z56" i="2" s="1"/>
  <c r="W59" i="2"/>
  <c r="W60" i="2"/>
  <c r="X57" i="2"/>
  <c r="X58" i="2"/>
  <c r="X59" i="2"/>
  <c r="X60" i="2"/>
  <c r="V61" i="2"/>
  <c r="Y61" i="2" s="1"/>
  <c r="W61" i="2"/>
  <c r="Z61" i="2" s="1"/>
  <c r="X61" i="2"/>
  <c r="AA61" i="2" s="1"/>
  <c r="V62" i="2"/>
  <c r="V63" i="2"/>
  <c r="V64" i="2"/>
  <c r="V65" i="2"/>
  <c r="W62" i="2"/>
  <c r="W63" i="2"/>
  <c r="W64" i="2"/>
  <c r="W65" i="2"/>
  <c r="X62" i="2"/>
  <c r="X63" i="2"/>
  <c r="X64" i="2"/>
  <c r="X65" i="2"/>
  <c r="V66" i="2"/>
  <c r="W66" i="2"/>
  <c r="X66" i="2"/>
  <c r="AA66" i="2" s="1"/>
  <c r="V67" i="2"/>
  <c r="V68" i="2"/>
  <c r="V69" i="2"/>
  <c r="Y66" i="2" s="1"/>
  <c r="V70" i="2"/>
  <c r="W67" i="2"/>
  <c r="W68" i="2"/>
  <c r="Z66" i="2" s="1"/>
  <c r="W69" i="2"/>
  <c r="W70" i="2"/>
  <c r="X67" i="2"/>
  <c r="X68" i="2"/>
  <c r="X69" i="2"/>
  <c r="X70" i="2"/>
  <c r="V71" i="2"/>
  <c r="Y71" i="2" s="1"/>
  <c r="W71" i="2"/>
  <c r="Z71" i="2" s="1"/>
  <c r="X71" i="2"/>
  <c r="AA71" i="2" s="1"/>
  <c r="V72" i="2"/>
  <c r="V73" i="2"/>
  <c r="V74" i="2"/>
  <c r="V75" i="2"/>
  <c r="W72" i="2"/>
  <c r="W73" i="2"/>
  <c r="W74" i="2"/>
  <c r="W75" i="2"/>
  <c r="X72" i="2"/>
  <c r="X73" i="2"/>
  <c r="X74" i="2"/>
  <c r="X75" i="2"/>
  <c r="V76" i="2"/>
  <c r="W76" i="2"/>
  <c r="X76" i="2"/>
  <c r="AA76" i="2" s="1"/>
  <c r="V77" i="2"/>
  <c r="V78" i="2"/>
  <c r="V79" i="2"/>
  <c r="Y76" i="2" s="1"/>
  <c r="V80" i="2"/>
  <c r="W77" i="2"/>
  <c r="W78" i="2"/>
  <c r="Z76" i="2" s="1"/>
  <c r="W79" i="2"/>
  <c r="W80" i="2"/>
  <c r="X77" i="2"/>
  <c r="X78" i="2"/>
  <c r="X79" i="2"/>
  <c r="X80" i="2"/>
  <c r="V81" i="2"/>
  <c r="Y81" i="2" s="1"/>
  <c r="W81" i="2"/>
  <c r="Z81" i="2" s="1"/>
  <c r="X81" i="2"/>
  <c r="AA81" i="2" s="1"/>
  <c r="V82" i="2"/>
  <c r="V83" i="2"/>
  <c r="V84" i="2"/>
  <c r="V85" i="2"/>
  <c r="W82" i="2"/>
  <c r="W83" i="2"/>
  <c r="W84" i="2"/>
  <c r="W85" i="2"/>
  <c r="X82" i="2"/>
  <c r="X83" i="2"/>
  <c r="X84" i="2"/>
  <c r="X85" i="2"/>
  <c r="X10" i="2"/>
  <c r="W10" i="2"/>
  <c r="V10" i="2"/>
  <c r="AE9" i="2"/>
  <c r="AD9" i="2"/>
  <c r="AC9" i="2"/>
  <c r="X9" i="2"/>
  <c r="W9" i="2"/>
  <c r="V9" i="2"/>
  <c r="AE8" i="2"/>
  <c r="AD8" i="2"/>
  <c r="AC8" i="2"/>
  <c r="X8" i="2"/>
  <c r="W8" i="2"/>
  <c r="V8" i="2"/>
  <c r="AE7" i="2"/>
  <c r="AD7" i="2"/>
  <c r="AC7" i="2"/>
  <c r="X7" i="2"/>
  <c r="W7" i="2"/>
  <c r="V7" i="2"/>
  <c r="AE6" i="2"/>
  <c r="AH6" i="2" s="1"/>
  <c r="AD6" i="2"/>
  <c r="AG6" i="2"/>
  <c r="AC6" i="2"/>
  <c r="AF6" i="2" s="1"/>
  <c r="X6" i="2"/>
  <c r="AA6" i="2" s="1"/>
  <c r="W6" i="2"/>
  <c r="Z6" i="2" s="1"/>
  <c r="V6" i="2"/>
  <c r="Y6" i="2" s="1"/>
  <c r="D12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0" i="1"/>
  <c r="AK10" i="1"/>
  <c r="AJ12" i="1"/>
  <c r="AK12" i="1"/>
  <c r="B10" i="1"/>
  <c r="C10" i="1"/>
  <c r="B12" i="1"/>
  <c r="C12" i="1"/>
</calcChain>
</file>

<file path=xl/sharedStrings.xml><?xml version="1.0" encoding="utf-8"?>
<sst xmlns="http://schemas.openxmlformats.org/spreadsheetml/2006/main" count="361" uniqueCount="115">
  <si>
    <t>DEPTH</t>
  </si>
  <si>
    <t>MEAN C</t>
  </si>
  <si>
    <t>MEAN P</t>
  </si>
  <si>
    <t>INT.CHL</t>
  </si>
  <si>
    <t>DATE</t>
  </si>
  <si>
    <t>ID</t>
  </si>
  <si>
    <t>CHL</t>
  </si>
  <si>
    <t>PHAEO</t>
  </si>
  <si>
    <t>J. DAY</t>
  </si>
  <si>
    <t>Date</t>
  </si>
  <si>
    <t>Time(L)</t>
  </si>
  <si>
    <t>Cruise#</t>
  </si>
  <si>
    <t>Platform</t>
  </si>
  <si>
    <t>CTDFName</t>
  </si>
  <si>
    <t>Sampling Diary</t>
  </si>
  <si>
    <t>Sequence</t>
  </si>
  <si>
    <t>INT.CHL (0-BOT)</t>
  </si>
  <si>
    <t>INT. CHL (0-50)</t>
  </si>
  <si>
    <t>COLUMN</t>
  </si>
  <si>
    <t>0 - 50m</t>
  </si>
  <si>
    <t>LATITUDE: 44 56.00</t>
  </si>
  <si>
    <t>Pandalus</t>
  </si>
  <si>
    <t>Time(Z)</t>
  </si>
  <si>
    <t xml:space="preserve">Nutrient </t>
  </si>
  <si>
    <t xml:space="preserve">Integrating </t>
  </si>
  <si>
    <t>Column</t>
  </si>
  <si>
    <t>Discrete</t>
  </si>
  <si>
    <t>Depth</t>
  </si>
  <si>
    <t>Range</t>
  </si>
  <si>
    <t>0 - 50 M</t>
  </si>
  <si>
    <t>Nutrients</t>
  </si>
  <si>
    <t>Values</t>
  </si>
  <si>
    <t>Integrated</t>
  </si>
  <si>
    <t>N</t>
  </si>
  <si>
    <t>S</t>
  </si>
  <si>
    <t>P</t>
  </si>
  <si>
    <t>Orion Meter</t>
  </si>
  <si>
    <t>Oxygen</t>
  </si>
  <si>
    <t>uMol/l</t>
  </si>
  <si>
    <t>TIME</t>
  </si>
  <si>
    <t>VESSEL</t>
  </si>
  <si>
    <t>LONGITUDE: 66 51.00</t>
  </si>
  <si>
    <t>Amm.</t>
  </si>
  <si>
    <t>Nitrate</t>
  </si>
  <si>
    <t>Nitrite</t>
  </si>
  <si>
    <t>ml/l</t>
  </si>
  <si>
    <t>In Situ</t>
  </si>
  <si>
    <t>BOTTLE</t>
  </si>
  <si>
    <t>:</t>
  </si>
  <si>
    <t>03669601.hex</t>
  </si>
  <si>
    <t>FIXED STATION PRINCE 5 CHL RESULTS 2003</t>
  </si>
  <si>
    <t>EXTRACTED CHLOROPHYLL &amp; NUTRIENTS</t>
  </si>
  <si>
    <t>Silicate</t>
  </si>
  <si>
    <t>1uM_depth</t>
  </si>
  <si>
    <t>03669602.hex</t>
  </si>
  <si>
    <t>03669603.hex</t>
  </si>
  <si>
    <t>03669604.hex</t>
  </si>
  <si>
    <t>03669605.hex</t>
  </si>
  <si>
    <t>03669606.hex</t>
  </si>
  <si>
    <t>03669607.hex</t>
  </si>
  <si>
    <t>03669608.hex</t>
  </si>
  <si>
    <t>03669609.hex</t>
  </si>
  <si>
    <t>03669610.hex</t>
  </si>
  <si>
    <t>03669611.hex</t>
  </si>
  <si>
    <t>03669612.hex</t>
  </si>
  <si>
    <t>CTD</t>
  </si>
  <si>
    <t>Only</t>
  </si>
  <si>
    <t>BCD2003669</t>
  </si>
  <si>
    <t>% Sat</t>
  </si>
  <si>
    <t>03669613.hex</t>
  </si>
  <si>
    <t>03669614.hex</t>
  </si>
  <si>
    <t>03669615.hex</t>
  </si>
  <si>
    <t>03669616.hex</t>
  </si>
  <si>
    <t xml:space="preserve">CTD </t>
  </si>
  <si>
    <t>Only!</t>
  </si>
  <si>
    <t>???</t>
  </si>
  <si>
    <t>03669617.hex</t>
  </si>
  <si>
    <t>03669618.hex</t>
  </si>
  <si>
    <t>nan</t>
  </si>
  <si>
    <t>&gt; 50 M</t>
  </si>
  <si>
    <t>Modifications to "P5_PLT" sheet for headers made so they could be easily read by Gordana Lazin's R script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</si>
  <si>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</si>
  <si>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</si>
  <si>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</si>
  <si>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>Inna Yashayaeva</t>
  </si>
  <si>
    <r>
      <t xml:space="preserve">This file was created using information from original file </t>
    </r>
    <r>
      <rPr>
        <b/>
        <sz val="10"/>
        <color indexed="8"/>
        <rFont val="Arial"/>
        <family val="2"/>
      </rPr>
      <t>Prince5_chlsum_2003.xls</t>
    </r>
    <r>
      <rPr>
        <sz val="10"/>
        <rFont val="Arial"/>
        <family val="2"/>
      </rPr>
      <t xml:space="preserve">  </t>
    </r>
  </si>
  <si>
    <t>located in \\dcnsbiona01a\BIODataSvcSrc\BIOCHEMInventory\Data_by_Year_and_Cruise\2000-2009\2003\BCD2003669\Files from BIOdatainfo.</t>
  </si>
  <si>
    <t>sdate</t>
  </si>
  <si>
    <t>stime</t>
  </si>
  <si>
    <t>vessel</t>
  </si>
  <si>
    <t>id</t>
  </si>
  <si>
    <t>depth</t>
  </si>
  <si>
    <t>Chl_a_Holm-Hansen_F</t>
  </si>
  <si>
    <t>Phaeo_Holm-HansenF</t>
  </si>
  <si>
    <t>Chl_int</t>
  </si>
  <si>
    <t>Phaeo_int</t>
  </si>
  <si>
    <t>Chl_int_50m</t>
  </si>
  <si>
    <t>Phaeo_int_50m</t>
  </si>
  <si>
    <t>j_day</t>
  </si>
  <si>
    <t>O2_Electrode</t>
  </si>
  <si>
    <t>o2_ml</t>
  </si>
  <si>
    <t>o2_um</t>
  </si>
  <si>
    <t>SiO4_Tech_F</t>
  </si>
  <si>
    <t>PO4_Tech_F</t>
  </si>
  <si>
    <t>NH3_Tech_F</t>
  </si>
  <si>
    <t>NO2_Tech_F</t>
  </si>
  <si>
    <t>Reid Steele, 22 July 2020</t>
  </si>
  <si>
    <t>Relocated data from Dec 31 in BCD2002669 to Jan 3 in BCD2003669 based on CTD logs</t>
  </si>
  <si>
    <t>Reid Steele, August 12 2020</t>
  </si>
  <si>
    <t xml:space="preserve">Prince 5 biolsums from 2001-2013 list NO3_Tech_F as the nitrate method, whereas all other rebooted nitrate methods use NO2NO3_Tech_F. </t>
  </si>
  <si>
    <t>The biochem reload group decided to use NO2NO3_Tech_F for sake of consistency based on the following email from Jeff Spry:</t>
  </si>
  <si>
    <t xml:space="preserve">That refers to the analysis method mostly. All the fixed stations and at sea mission samples (all AZMP really) are handled in the same way. </t>
  </si>
  <si>
    <t xml:space="preserve">We say the ‘nitrate’ concentration but it is really NO3 and a very small amount of NO2. Both are correct but someone decided to be more descriptive with  NO2NO3 version. </t>
  </si>
  <si>
    <t>Thus, I have changed NO3_Tech_F to NO2NO3_Tech_F in MAP and BIOLSUMS_FOR_RELOAD</t>
  </si>
  <si>
    <t>NO2NO3_Tech_F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</si>
</sst>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" fontId="1" fillId="0" borderId="0"/>
  </cellStyleXfs>
  <cellXfs count="48">
    <xf numFmtId="0" fontId="0" fillId="0" borderId="0" xfId="0"/>
    <xf numFmtId="16" fontId="0" fillId="0" borderId="0" xfId="0" applyNumberFormat="1"/>
    <xf numFmtId="2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/>
    <xf numFmtId="1" fontId="0" fillId="0" borderId="0" xfId="0" applyNumberFormat="1"/>
    <xf numFmtId="0" fontId="2" fillId="0" borderId="0" xfId="0" applyFont="1"/>
    <xf numFmtId="14" fontId="0" fillId="0" borderId="0" xfId="0" applyNumberFormat="1"/>
    <xf numFmtId="15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  <xf numFmtId="15" fontId="2" fillId="0" borderId="0" xfId="0" applyNumberFormat="1" applyFont="1"/>
    <xf numFmtId="14" fontId="2" fillId="0" borderId="0" xfId="0" applyNumberFormat="1" applyFont="1"/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/>
    <xf numFmtId="164" fontId="0" fillId="0" borderId="0" xfId="0" applyNumberFormat="1" applyAlignment="1"/>
    <xf numFmtId="21" fontId="3" fillId="0" borderId="0" xfId="0" applyNumberFormat="1" applyFont="1"/>
    <xf numFmtId="21" fontId="2" fillId="0" borderId="0" xfId="0" applyNumberFormat="1" applyFont="1"/>
    <xf numFmtId="0" fontId="2" fillId="0" borderId="0" xfId="0" applyFont="1" applyAlignment="1">
      <alignment horizontal="center" vertical="top"/>
    </xf>
    <xf numFmtId="1" fontId="3" fillId="0" borderId="0" xfId="0" applyNumberFormat="1" applyFont="1" applyAlignment="1">
      <alignment horizontal="left"/>
    </xf>
    <xf numFmtId="15" fontId="3" fillId="0" borderId="0" xfId="0" applyNumberFormat="1" applyFont="1" applyAlignment="1">
      <alignment horizontal="left"/>
    </xf>
    <xf numFmtId="164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/>
    <xf numFmtId="0" fontId="6" fillId="0" borderId="0" xfId="0" applyFont="1" applyBorder="1"/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vertical="center"/>
    </xf>
  </cellXfs>
  <cellStyles count="2">
    <cellStyle name="Fix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9"/>
  <sheetViews>
    <sheetView zoomScale="75" workbookViewId="0">
      <pane xSplit="1" topLeftCell="AE1" activePane="topRight" state="frozen"/>
      <selection pane="topRight" activeCell="AJ10" sqref="AJ10:AK12"/>
    </sheetView>
  </sheetViews>
  <sheetFormatPr defaultColWidth="9.109375" defaultRowHeight="13.2" x14ac:dyDescent="0.25"/>
  <cols>
    <col min="1" max="1" width="18.109375" style="15" customWidth="1"/>
    <col min="2" max="2" width="12.88671875" style="16" customWidth="1"/>
    <col min="3" max="3" width="9" style="16" customWidth="1"/>
    <col min="4" max="4" width="12.33203125" style="7" customWidth="1"/>
    <col min="5" max="5" width="9.5546875" style="7" customWidth="1"/>
    <col min="6" max="6" width="12.109375" style="7" customWidth="1"/>
    <col min="7" max="7" width="9.109375" style="7"/>
    <col min="8" max="8" width="11.5546875" style="7" customWidth="1"/>
    <col min="9" max="9" width="9.109375" style="7"/>
    <col min="10" max="10" width="11.33203125" style="7" customWidth="1"/>
    <col min="11" max="11" width="10.109375" style="7" customWidth="1"/>
    <col min="12" max="12" width="11" style="7" customWidth="1"/>
    <col min="13" max="13" width="9.109375" style="7"/>
    <col min="14" max="14" width="11.44140625" style="7" customWidth="1"/>
    <col min="15" max="15" width="9.109375" style="7"/>
    <col min="16" max="16" width="12" style="7" customWidth="1"/>
    <col min="17" max="17" width="9.109375" style="7"/>
    <col min="18" max="18" width="11.44140625" style="7" bestFit="1" customWidth="1"/>
    <col min="19" max="19" width="9.109375" style="7"/>
    <col min="20" max="20" width="11.5546875" style="7" customWidth="1"/>
    <col min="21" max="21" width="9.109375" style="7"/>
    <col min="22" max="22" width="11.5546875" style="7" customWidth="1"/>
    <col min="23" max="23" width="9.109375" style="7"/>
    <col min="24" max="24" width="10.88671875" style="7" customWidth="1"/>
    <col min="25" max="25" width="9.109375" style="7"/>
    <col min="26" max="26" width="11.5546875" style="7" bestFit="1" customWidth="1"/>
    <col min="27" max="27" width="9.109375" style="7"/>
    <col min="28" max="28" width="11.44140625" style="7" bestFit="1" customWidth="1"/>
    <col min="29" max="29" width="9.109375" style="7"/>
    <col min="30" max="30" width="11.109375" style="7" bestFit="1" customWidth="1"/>
    <col min="31" max="31" width="9.109375" style="7"/>
    <col min="32" max="32" width="11.109375" style="7" bestFit="1" customWidth="1"/>
    <col min="33" max="33" width="9.109375" style="7"/>
    <col min="34" max="34" width="12.6640625" style="7" customWidth="1"/>
    <col min="35" max="35" width="9.109375" style="7"/>
    <col min="36" max="36" width="11.5546875" style="7" bestFit="1" customWidth="1"/>
    <col min="37" max="16384" width="9.109375" style="7"/>
  </cols>
  <sheetData>
    <row r="2" spans="1:41" s="25" customFormat="1" x14ac:dyDescent="0.25">
      <c r="A2" s="31" t="s">
        <v>4</v>
      </c>
      <c r="B2" s="32">
        <v>37624</v>
      </c>
      <c r="C2" s="32"/>
      <c r="D2" s="32">
        <v>37637</v>
      </c>
      <c r="E2" s="32"/>
      <c r="F2" s="32">
        <v>37666</v>
      </c>
      <c r="G2" s="32"/>
      <c r="H2" s="32">
        <v>37680</v>
      </c>
      <c r="I2" s="32"/>
      <c r="J2" s="32">
        <v>37694</v>
      </c>
      <c r="K2" s="32"/>
      <c r="L2" s="32">
        <v>37711</v>
      </c>
      <c r="M2" s="32"/>
      <c r="N2" s="32">
        <v>37742</v>
      </c>
      <c r="O2" s="32"/>
      <c r="P2" s="32">
        <v>37756</v>
      </c>
      <c r="Q2" s="32"/>
      <c r="R2" s="32">
        <v>37769</v>
      </c>
      <c r="T2" s="32">
        <v>37785</v>
      </c>
      <c r="V2" s="32">
        <v>37799</v>
      </c>
      <c r="X2" s="32">
        <v>37816</v>
      </c>
      <c r="Z2" s="32">
        <v>37847</v>
      </c>
      <c r="AB2" s="32">
        <v>37881</v>
      </c>
      <c r="AD2" s="32">
        <v>37895</v>
      </c>
      <c r="AF2" s="32">
        <v>37908</v>
      </c>
      <c r="AH2" s="32">
        <v>37943</v>
      </c>
      <c r="AJ2" s="32">
        <v>37974</v>
      </c>
    </row>
    <row r="3" spans="1:41" x14ac:dyDescent="0.25">
      <c r="A3" s="15" t="s">
        <v>0</v>
      </c>
      <c r="B3" s="16" t="s">
        <v>1</v>
      </c>
      <c r="C3" s="16" t="s">
        <v>2</v>
      </c>
      <c r="D3" s="7" t="s">
        <v>1</v>
      </c>
      <c r="E3" s="7" t="s">
        <v>2</v>
      </c>
      <c r="F3" s="7" t="s">
        <v>1</v>
      </c>
      <c r="G3" s="7" t="s">
        <v>2</v>
      </c>
      <c r="H3" s="7" t="s">
        <v>1</v>
      </c>
      <c r="I3" s="7" t="s">
        <v>2</v>
      </c>
      <c r="J3" s="7" t="s">
        <v>1</v>
      </c>
      <c r="K3" s="7" t="s">
        <v>2</v>
      </c>
      <c r="L3" s="7" t="s">
        <v>1</v>
      </c>
      <c r="M3" s="7" t="s">
        <v>2</v>
      </c>
      <c r="N3" s="7" t="s">
        <v>1</v>
      </c>
      <c r="O3" s="7" t="s">
        <v>2</v>
      </c>
      <c r="P3" s="7" t="s">
        <v>1</v>
      </c>
      <c r="Q3" s="7" t="s">
        <v>2</v>
      </c>
      <c r="R3" s="7" t="s">
        <v>1</v>
      </c>
      <c r="S3" s="7" t="s">
        <v>2</v>
      </c>
      <c r="T3" s="7" t="s">
        <v>1</v>
      </c>
      <c r="U3" s="7" t="s">
        <v>2</v>
      </c>
      <c r="V3" s="7" t="s">
        <v>1</v>
      </c>
      <c r="W3" s="7" t="s">
        <v>2</v>
      </c>
      <c r="X3" s="7" t="s">
        <v>1</v>
      </c>
      <c r="Y3" s="7" t="s">
        <v>2</v>
      </c>
      <c r="Z3" s="7" t="s">
        <v>1</v>
      </c>
      <c r="AA3" s="7" t="s">
        <v>2</v>
      </c>
      <c r="AB3" s="7" t="s">
        <v>1</v>
      </c>
      <c r="AC3" s="7" t="s">
        <v>2</v>
      </c>
      <c r="AD3" s="7" t="s">
        <v>1</v>
      </c>
      <c r="AE3" s="7" t="s">
        <v>2</v>
      </c>
      <c r="AF3" s="7" t="s">
        <v>1</v>
      </c>
      <c r="AG3" s="7" t="s">
        <v>2</v>
      </c>
      <c r="AH3" s="7" t="s">
        <v>1</v>
      </c>
      <c r="AI3" s="7" t="s">
        <v>2</v>
      </c>
      <c r="AJ3" s="7" t="s">
        <v>1</v>
      </c>
      <c r="AK3" s="7" t="s">
        <v>2</v>
      </c>
    </row>
    <row r="4" spans="1:41" x14ac:dyDescent="0.25">
      <c r="A4" s="15">
        <v>1</v>
      </c>
      <c r="B4" s="26"/>
      <c r="C4" s="26"/>
      <c r="D4" s="20">
        <v>0.30755232558139534</v>
      </c>
      <c r="E4" s="20">
        <v>0.24850726744186041</v>
      </c>
      <c r="F4" s="20">
        <v>0.27337984496124024</v>
      </c>
      <c r="G4" s="20">
        <v>0.20164534883720925</v>
      </c>
      <c r="H4" s="20">
        <v>0.38566085271317829</v>
      </c>
      <c r="I4" s="20">
        <v>0.27076308139534871</v>
      </c>
      <c r="J4" s="20">
        <v>0.40518798449612414</v>
      </c>
      <c r="K4" s="20">
        <v>0.26395203488372065</v>
      </c>
      <c r="L4" s="20">
        <v>0.36125193798449617</v>
      </c>
      <c r="M4" s="20">
        <v>0.25762063953488362</v>
      </c>
      <c r="N4" s="20">
        <v>0.50445090439276496</v>
      </c>
      <c r="O4" s="20">
        <v>0.24686046511627899</v>
      </c>
      <c r="P4" s="20">
        <v>1.041151162790698</v>
      </c>
      <c r="Q4" s="20">
        <v>0.42862238372092998</v>
      </c>
      <c r="R4" s="20">
        <v>1.4229065891472867</v>
      </c>
      <c r="S4" s="20">
        <v>0.53739767441860509</v>
      </c>
      <c r="T4" s="20">
        <v>2.4945023255813954</v>
      </c>
      <c r="U4" s="20">
        <v>0.62294476744186034</v>
      </c>
      <c r="V4" s="20">
        <v>6.4441310077519374</v>
      </c>
      <c r="W4" s="20">
        <v>1.5068114825581402</v>
      </c>
      <c r="X4" s="20">
        <v>2.9102527131782936</v>
      </c>
      <c r="Y4" s="20">
        <v>0.69749389534883699</v>
      </c>
      <c r="Z4" s="20">
        <v>3.1700967054263565</v>
      </c>
      <c r="AA4" s="20">
        <v>1.0350074127906979</v>
      </c>
      <c r="AB4" s="26"/>
      <c r="AC4" s="26"/>
      <c r="AD4" s="20">
        <v>1.3882015503875971</v>
      </c>
      <c r="AE4" s="20">
        <v>0.55683401162790691</v>
      </c>
      <c r="AF4" s="20">
        <v>4.4173478682170551</v>
      </c>
      <c r="AG4" s="20">
        <v>1.5221297965116278</v>
      </c>
      <c r="AH4" s="20">
        <v>0.62469069767441865</v>
      </c>
      <c r="AI4" s="19">
        <v>0.61787093023255835</v>
      </c>
      <c r="AJ4" s="20">
        <v>0.4751602067183463</v>
      </c>
      <c r="AK4" s="19">
        <v>0.27563953488372073</v>
      </c>
      <c r="AL4" s="20"/>
      <c r="AM4" s="19"/>
      <c r="AN4"/>
      <c r="AO4"/>
    </row>
    <row r="5" spans="1:41" x14ac:dyDescent="0.25">
      <c r="A5" s="15">
        <v>10</v>
      </c>
      <c r="B5" s="26"/>
      <c r="C5" s="26"/>
      <c r="D5" s="20">
        <v>0.26849806201550391</v>
      </c>
      <c r="E5" s="20">
        <v>0.18169186046511623</v>
      </c>
      <c r="F5" s="20">
        <v>0.25385271317829455</v>
      </c>
      <c r="G5" s="20">
        <v>0.2084563953488372</v>
      </c>
      <c r="H5" s="20">
        <v>0.32707945736434113</v>
      </c>
      <c r="I5" s="20">
        <v>0.2231337209302324</v>
      </c>
      <c r="J5" s="20">
        <v>0.29778875968992247</v>
      </c>
      <c r="K5" s="20">
        <v>0.20860029069767438</v>
      </c>
      <c r="L5" s="20">
        <v>0.3026705426356589</v>
      </c>
      <c r="M5" s="20">
        <v>0.23474127906976738</v>
      </c>
      <c r="N5" s="20">
        <v>0.25873449612403099</v>
      </c>
      <c r="O5" s="20">
        <v>0.20984738372093015</v>
      </c>
      <c r="P5" s="20">
        <v>0.52235077519379858</v>
      </c>
      <c r="Q5" s="20">
        <v>0.34064825581395319</v>
      </c>
      <c r="R5" s="20">
        <v>1.1105612403100773</v>
      </c>
      <c r="S5" s="20">
        <v>0.51438095930232564</v>
      </c>
      <c r="T5" s="20">
        <v>8.6614664082687334</v>
      </c>
      <c r="U5" s="20">
        <v>2.0727380813953489</v>
      </c>
      <c r="V5" s="20">
        <v>5.4047550387596894</v>
      </c>
      <c r="W5" s="20">
        <v>1.1447886627906969</v>
      </c>
      <c r="X5" s="20">
        <v>1.6311368217054265</v>
      </c>
      <c r="Y5" s="20">
        <v>1.0146109011627913</v>
      </c>
      <c r="Z5" s="20">
        <v>2.6028779069767443</v>
      </c>
      <c r="AA5" s="20">
        <v>0.81496220930232521</v>
      </c>
      <c r="AB5" s="26"/>
      <c r="AC5" s="26"/>
      <c r="AD5" s="20">
        <v>1.7699569767441861</v>
      </c>
      <c r="AE5" s="20">
        <v>0.85622180232558154</v>
      </c>
      <c r="AF5" s="20">
        <v>2.2558275193798449</v>
      </c>
      <c r="AG5" s="20">
        <v>1.082638081395348</v>
      </c>
      <c r="AH5" s="20">
        <v>0.60155400516795865</v>
      </c>
      <c r="AI5" s="19">
        <v>0.23005348837209294</v>
      </c>
      <c r="AJ5" s="20">
        <v>0.33521576227390187</v>
      </c>
      <c r="AK5" s="19">
        <v>0.23576453488372082</v>
      </c>
      <c r="AL5" s="20"/>
      <c r="AM5" s="19"/>
      <c r="AN5"/>
      <c r="AO5"/>
    </row>
    <row r="6" spans="1:41" x14ac:dyDescent="0.25">
      <c r="A6" s="15">
        <v>25</v>
      </c>
      <c r="B6" s="26"/>
      <c r="C6" s="26"/>
      <c r="D6" s="20">
        <v>0.25710723514211881</v>
      </c>
      <c r="E6" s="20">
        <v>0.19288372093023254</v>
      </c>
      <c r="F6" s="20">
        <v>0.24897093023255812</v>
      </c>
      <c r="G6" s="20">
        <v>0.20706540697674419</v>
      </c>
      <c r="H6" s="20">
        <v>0.29290697674418603</v>
      </c>
      <c r="I6" s="20">
        <v>0.24433430232558132</v>
      </c>
      <c r="J6" s="20">
        <v>0.31731589147286815</v>
      </c>
      <c r="K6" s="20">
        <v>0.2017892441860466</v>
      </c>
      <c r="L6" s="20">
        <v>0.26849806201550391</v>
      </c>
      <c r="M6" s="20">
        <v>0.24356686046511619</v>
      </c>
      <c r="N6" s="20">
        <v>0.26361627906976748</v>
      </c>
      <c r="O6" s="20">
        <v>0.23598837209302315</v>
      </c>
      <c r="P6" s="20">
        <v>0.47841472868217055</v>
      </c>
      <c r="Q6" s="20">
        <v>0.34050436046511617</v>
      </c>
      <c r="R6" s="20">
        <v>0.59069573643410855</v>
      </c>
      <c r="S6" s="20">
        <v>0.39724709302325573</v>
      </c>
      <c r="T6" s="20">
        <v>6.8945272609819126</v>
      </c>
      <c r="U6" s="20">
        <v>1.437538662790697</v>
      </c>
      <c r="V6" s="20">
        <v>4.434670801033592</v>
      </c>
      <c r="W6" s="20">
        <v>1.1757656976744177</v>
      </c>
      <c r="X6" s="20">
        <v>1.1799713178294573</v>
      </c>
      <c r="Y6" s="20">
        <v>0.9960270348837208</v>
      </c>
      <c r="Z6" s="20">
        <v>2.5855253875969</v>
      </c>
      <c r="AA6" s="20">
        <v>1.0226241279069765</v>
      </c>
      <c r="AB6" s="26"/>
      <c r="AC6" s="26"/>
      <c r="AD6" s="20">
        <v>1.353496511627907</v>
      </c>
      <c r="AE6" s="20">
        <v>0.82553284883720934</v>
      </c>
      <c r="AF6" s="20">
        <v>1.7873094961240308</v>
      </c>
      <c r="AG6" s="20">
        <v>1.0151223837209302</v>
      </c>
      <c r="AH6" s="20">
        <v>0.58998565891472876</v>
      </c>
      <c r="AI6" s="19">
        <v>0.24141976744186042</v>
      </c>
      <c r="AJ6" s="20">
        <v>0.31243410852713183</v>
      </c>
      <c r="AK6" s="19">
        <v>0.27052325581395331</v>
      </c>
      <c r="AL6" s="20"/>
      <c r="AM6" s="19"/>
      <c r="AN6"/>
      <c r="AO6"/>
    </row>
    <row r="7" spans="1:41" x14ac:dyDescent="0.25">
      <c r="A7" s="15">
        <v>50</v>
      </c>
      <c r="B7" s="26"/>
      <c r="C7" s="26"/>
      <c r="D7" s="20">
        <v>0.24408914728682174</v>
      </c>
      <c r="E7" s="20">
        <v>0.21186191860465103</v>
      </c>
      <c r="F7" s="20">
        <v>0.27826162790697673</v>
      </c>
      <c r="G7" s="20">
        <v>0.19684883720930227</v>
      </c>
      <c r="H7" s="20">
        <v>0.31243410852713177</v>
      </c>
      <c r="I7" s="20">
        <v>0.24989825581395336</v>
      </c>
      <c r="J7" s="20">
        <v>0.31243410852713183</v>
      </c>
      <c r="K7" s="20">
        <v>0.1880232558139534</v>
      </c>
      <c r="L7" s="20">
        <v>0.3026705426356589</v>
      </c>
      <c r="M7" s="20">
        <v>0.25949127906976732</v>
      </c>
      <c r="N7" s="20">
        <v>0.24897093023255812</v>
      </c>
      <c r="O7" s="20">
        <v>0.21325290697674409</v>
      </c>
      <c r="P7" s="20">
        <v>0.42959689922480626</v>
      </c>
      <c r="Q7" s="20">
        <v>0.34103197674418578</v>
      </c>
      <c r="R7" s="20">
        <v>0.58581395348837217</v>
      </c>
      <c r="S7" s="20">
        <v>0.3587311046511627</v>
      </c>
      <c r="T7" s="20">
        <v>4.5039625322997416</v>
      </c>
      <c r="U7" s="20">
        <v>1.0637718023255813</v>
      </c>
      <c r="V7" s="20">
        <v>3.9842745478036172</v>
      </c>
      <c r="W7" s="20">
        <v>1.17916976744186</v>
      </c>
      <c r="X7" s="20">
        <v>1.2320288759689921</v>
      </c>
      <c r="Y7" s="20">
        <v>0.87889752906976759</v>
      </c>
      <c r="Z7" s="20">
        <v>2.30788507751938</v>
      </c>
      <c r="AA7" s="20">
        <v>0.92152107558139496</v>
      </c>
      <c r="AB7" s="26"/>
      <c r="AC7" s="26"/>
      <c r="AD7" s="20">
        <v>1.422906589147287</v>
      </c>
      <c r="AE7" s="20">
        <v>0.99193517441860468</v>
      </c>
      <c r="AF7" s="20">
        <v>0.91968352713178303</v>
      </c>
      <c r="AG7" s="20">
        <v>0.56996206395348814</v>
      </c>
      <c r="AH7" s="20">
        <v>0.53214392764857887</v>
      </c>
      <c r="AI7" s="19">
        <v>0.1956136627906975</v>
      </c>
      <c r="AJ7" s="20">
        <v>0.27663436692506455</v>
      </c>
      <c r="AK7" s="19">
        <v>0.30157267441860458</v>
      </c>
      <c r="AL7" s="20"/>
      <c r="AM7" s="19"/>
      <c r="AN7"/>
      <c r="AO7"/>
    </row>
    <row r="8" spans="1:41" x14ac:dyDescent="0.25">
      <c r="A8" s="15">
        <v>95</v>
      </c>
      <c r="B8" s="26"/>
      <c r="C8" s="26"/>
      <c r="D8" s="20">
        <v>0.22944379844961241</v>
      </c>
      <c r="E8" s="20">
        <v>0.21387645348837198</v>
      </c>
      <c r="F8" s="20">
        <v>0.25873449612403099</v>
      </c>
      <c r="G8" s="20">
        <v>0.21603488372093022</v>
      </c>
      <c r="H8" s="20">
        <v>0.29290697674418603</v>
      </c>
      <c r="I8" s="20">
        <v>0.24433430232558132</v>
      </c>
      <c r="J8" s="20">
        <v>0.24408914728682166</v>
      </c>
      <c r="K8" s="20">
        <v>0.18092441860465108</v>
      </c>
      <c r="L8" s="20">
        <v>0.29290697674418609</v>
      </c>
      <c r="M8" s="20">
        <v>0.25670930232558126</v>
      </c>
      <c r="N8" s="20">
        <v>0.19201679586563306</v>
      </c>
      <c r="O8" s="20">
        <v>0.27333720930232547</v>
      </c>
      <c r="P8" s="20">
        <v>0.24408914728682174</v>
      </c>
      <c r="Q8" s="20">
        <v>0.45317441860465113</v>
      </c>
      <c r="R8" s="20">
        <v>0.21479844961240308</v>
      </c>
      <c r="S8" s="20">
        <v>0.37057848837209301</v>
      </c>
      <c r="T8" s="20">
        <v>1.4923166666666665</v>
      </c>
      <c r="U8" s="20">
        <v>0.83576250000000007</v>
      </c>
      <c r="V8" s="20">
        <v>1.3708490310077519</v>
      </c>
      <c r="W8" s="20">
        <v>1.050414680232558</v>
      </c>
      <c r="X8" s="20">
        <v>0.78086337209302337</v>
      </c>
      <c r="Y8" s="20">
        <v>1.0142699127906973</v>
      </c>
      <c r="Z8" s="20">
        <v>0.53792810077519371</v>
      </c>
      <c r="AA8" s="20">
        <v>1.0110305232558141</v>
      </c>
      <c r="AB8" s="26"/>
      <c r="AC8" s="26"/>
      <c r="AD8" s="20">
        <v>1.1105612403100773</v>
      </c>
      <c r="AE8" s="20">
        <v>0.84428720930232626</v>
      </c>
      <c r="AF8" s="20">
        <v>0.50322306201550382</v>
      </c>
      <c r="AG8" s="20">
        <v>0.67123561046511637</v>
      </c>
      <c r="AH8" s="20">
        <v>0.17899870801033593</v>
      </c>
      <c r="AI8" s="19">
        <v>0.22425290697674408</v>
      </c>
      <c r="AJ8" s="20">
        <v>0.24734366925064599</v>
      </c>
      <c r="AK8" s="19">
        <v>0.35922674418604644</v>
      </c>
      <c r="AL8"/>
      <c r="AM8"/>
      <c r="AN8"/>
      <c r="AO8"/>
    </row>
    <row r="10" spans="1:41" x14ac:dyDescent="0.25">
      <c r="A10" s="15" t="s">
        <v>16</v>
      </c>
      <c r="B10" s="7">
        <f>(B4*5.5)+(B5*12)+(B6*20)+(B7*35)+(B8*22.5)</f>
        <v>0</v>
      </c>
      <c r="C10" s="7">
        <f>(C4*5.5)+(C5*12)+(C6*20)+(C7*35)+(C8*22.5)</f>
        <v>0</v>
      </c>
      <c r="D10" s="7">
        <f>(D4*5.5)+(D5*12)+(D6*20)+(D7*35)+(D8*22.5)</f>
        <v>23.761264857881137</v>
      </c>
      <c r="E10" s="7">
        <f t="shared" ref="E10:AI10" si="0">(E4*5.5)+(E5*12)+(E6*20)+(E7*35)+(E8*22.5)</f>
        <v>19.632154069767434</v>
      </c>
      <c r="F10" s="7">
        <f t="shared" si="0"/>
        <v>25.0899234496124</v>
      </c>
      <c r="G10" s="7">
        <f t="shared" si="0"/>
        <v>19.502328488372093</v>
      </c>
      <c r="H10" s="7">
        <f t="shared" si="0"/>
        <v>29.429828488372088</v>
      </c>
      <c r="I10" s="7">
        <f t="shared" si="0"/>
        <v>23.297448401162782</v>
      </c>
      <c r="J10" s="7">
        <f t="shared" si="0"/>
        <v>28.575516472868216</v>
      </c>
      <c r="K10" s="7">
        <f t="shared" si="0"/>
        <v>18.642337936046509</v>
      </c>
      <c r="L10" s="7">
        <f t="shared" si="0"/>
        <v>28.172769379844961</v>
      </c>
      <c r="M10" s="7">
        <f t="shared" si="0"/>
        <v>23.963300145348828</v>
      </c>
      <c r="N10" s="7">
        <f t="shared" si="0"/>
        <v>24.185979974160208</v>
      </c>
      <c r="O10" s="7">
        <f t="shared" si="0"/>
        <v>22.209607558139528</v>
      </c>
      <c r="P10" s="7">
        <f t="shared" si="0"/>
        <v>42.090732558139543</v>
      </c>
      <c r="Q10" s="7">
        <f t="shared" si="0"/>
        <v>35.387832994186027</v>
      </c>
      <c r="R10" s="7">
        <f t="shared" si="0"/>
        <v>58.303089341085268</v>
      </c>
      <c r="S10" s="7">
        <f t="shared" si="0"/>
        <v>37.966805232558137</v>
      </c>
      <c r="T10" s="7">
        <f t="shared" si="0"/>
        <v>446.76371854005163</v>
      </c>
      <c r="U10" s="7">
        <f t="shared" si="0"/>
        <v>113.08649578488371</v>
      </c>
      <c r="V10" s="7">
        <f t="shared" si="0"/>
        <v>359.28690939922478</v>
      </c>
      <c r="W10" s="7">
        <f t="shared" si="0"/>
        <v>110.44551322674414</v>
      </c>
      <c r="X10" s="7">
        <f t="shared" si="0"/>
        <v>119.86989467054262</v>
      </c>
      <c r="Y10" s="7">
        <f t="shared" si="0"/>
        <v>89.514574491279063</v>
      </c>
      <c r="Z10" s="7">
        <f t="shared" si="0"/>
        <v>193.25993449612406</v>
      </c>
      <c r="AA10" s="7">
        <f t="shared" si="0"/>
        <v>90.92599425872092</v>
      </c>
      <c r="AB10" s="7">
        <f t="shared" si="0"/>
        <v>0</v>
      </c>
      <c r="AC10" s="7">
        <f t="shared" si="0"/>
        <v>0</v>
      </c>
      <c r="AD10" s="7">
        <f t="shared" si="0"/>
        <v>130.73388100775193</v>
      </c>
      <c r="AE10" s="7">
        <f t="shared" si="0"/>
        <v>83.562098982558155</v>
      </c>
      <c r="AF10" s="7">
        <f t="shared" si="0"/>
        <v>130.62297577519379</v>
      </c>
      <c r="AG10" s="7">
        <f t="shared" si="0"/>
        <v>76.717292005813945</v>
      </c>
      <c r="AH10" s="7">
        <f t="shared" si="0"/>
        <v>45.106668475452203</v>
      </c>
      <c r="AI10" s="7">
        <f t="shared" si="0"/>
        <v>22.879495930232551</v>
      </c>
      <c r="AJ10" s="7">
        <f>(AJ4*5.5)+(AJ5*12)+(AJ6*20)+(AJ7*35)+(AJ8*22.5)</f>
        <v>28.132087855297158</v>
      </c>
      <c r="AK10" s="7">
        <f>(AK4*5.5)+(AK5*12)+(AK6*20)+(AK7*35)+(AK8*22.5)</f>
        <v>28.393302325581388</v>
      </c>
    </row>
    <row r="11" spans="1:41" x14ac:dyDescent="0.25">
      <c r="B11" s="7"/>
      <c r="C11" s="7"/>
    </row>
    <row r="12" spans="1:41" x14ac:dyDescent="0.25">
      <c r="A12" s="15" t="s">
        <v>17</v>
      </c>
      <c r="B12" s="7">
        <f>(B4*5.5)+(B5*12)+(B6*20)+(B7*12.5)</f>
        <v>0</v>
      </c>
      <c r="C12" s="7">
        <f>(C4*5.5)+(C5*12)+(C6*20)+(C7*12.5)</f>
        <v>0</v>
      </c>
      <c r="D12" s="7">
        <f>(D4*5.5)+(D5*12)+(D6*20)+(D7*12.5)</f>
        <v>13.106773578811369</v>
      </c>
      <c r="E12" s="7">
        <f t="shared" ref="E12:AI12" si="1">(E4*5.5)+(E5*12)+(E6*20)+(E7*12.5)</f>
        <v>10.053040697674415</v>
      </c>
      <c r="F12" s="7">
        <f t="shared" si="1"/>
        <v>13.007510658914725</v>
      </c>
      <c r="G12" s="7">
        <f t="shared" si="1"/>
        <v>10.212444767441859</v>
      </c>
      <c r="H12" s="7">
        <f t="shared" si="1"/>
        <v>15.80965406976744</v>
      </c>
      <c r="I12" s="7">
        <f t="shared" si="1"/>
        <v>12.177215843023252</v>
      </c>
      <c r="J12" s="7">
        <f t="shared" si="1"/>
        <v>16.053743217054262</v>
      </c>
      <c r="K12" s="7">
        <f t="shared" si="1"/>
        <v>10.341015261627906</v>
      </c>
      <c r="L12" s="7">
        <f t="shared" si="1"/>
        <v>14.77227519379845</v>
      </c>
      <c r="M12" s="7">
        <f t="shared" si="1"/>
        <v>12.348787063953482</v>
      </c>
      <c r="N12" s="7">
        <f t="shared" si="1"/>
        <v>14.263756136950906</v>
      </c>
      <c r="O12" s="7">
        <f t="shared" si="1"/>
        <v>11.26132994186046</v>
      </c>
      <c r="P12" s="7">
        <f t="shared" si="1"/>
        <v>26.932796511627913</v>
      </c>
      <c r="Q12" s="7">
        <f t="shared" si="1"/>
        <v>17.518189098837198</v>
      </c>
      <c r="R12" s="7">
        <f t="shared" si="1"/>
        <v>40.289310271317831</v>
      </c>
      <c r="S12" s="7">
        <f t="shared" si="1"/>
        <v>21.557339389534881</v>
      </c>
      <c r="T12" s="7">
        <f t="shared" si="1"/>
        <v>311.8474365633075</v>
      </c>
      <c r="U12" s="7">
        <f t="shared" si="1"/>
        <v>70.346973982558126</v>
      </c>
      <c r="V12" s="7">
        <f t="shared" si="1"/>
        <v>238.79662887596896</v>
      </c>
      <c r="W12" s="7">
        <f t="shared" si="1"/>
        <v>60.279863154069737</v>
      </c>
      <c r="X12" s="7">
        <f t="shared" si="1"/>
        <v>74.579819089147279</v>
      </c>
      <c r="Y12" s="7">
        <f t="shared" si="1"/>
        <v>46.918307049418608</v>
      </c>
      <c r="Z12" s="7">
        <f t="shared" si="1"/>
        <v>129.22913798449613</v>
      </c>
      <c r="AA12" s="7">
        <f t="shared" si="1"/>
        <v>47.443583284883708</v>
      </c>
      <c r="AB12" s="7">
        <f t="shared" si="1"/>
        <v>0</v>
      </c>
      <c r="AC12" s="7">
        <f t="shared" si="1"/>
        <v>0</v>
      </c>
      <c r="AD12" s="7">
        <f t="shared" si="1"/>
        <v>73.730854844961243</v>
      </c>
      <c r="AE12" s="7">
        <f t="shared" si="1"/>
        <v>42.247095348837213</v>
      </c>
      <c r="AF12" s="7">
        <f t="shared" si="1"/>
        <v>98.607577519379845</v>
      </c>
      <c r="AG12" s="7">
        <f t="shared" si="1"/>
        <v>48.790344331395339</v>
      </c>
      <c r="AH12" s="7">
        <f t="shared" si="1"/>
        <v>29.105959173126621</v>
      </c>
      <c r="AI12" s="7">
        <f t="shared" si="1"/>
        <v>13.432498110465115</v>
      </c>
      <c r="AJ12" s="7">
        <f>(AJ4*5.5)+(AJ5*12)+(AJ6*20)+(AJ7*12.5)</f>
        <v>16.342582041343672</v>
      </c>
      <c r="AK12" s="7">
        <f>(AK4*5.5)+(AK5*12)+(AK6*20)+(AK7*12.5)</f>
        <v>13.525315406976738</v>
      </c>
    </row>
    <row r="15" spans="1:41" x14ac:dyDescent="0.25">
      <c r="K15" s="8"/>
    </row>
    <row r="16" spans="1:41" x14ac:dyDescent="0.25">
      <c r="K16" s="8"/>
    </row>
    <row r="17" spans="11:26" x14ac:dyDescent="0.25">
      <c r="K17" s="8"/>
    </row>
    <row r="18" spans="11:26" x14ac:dyDescent="0.25">
      <c r="K18" s="8"/>
    </row>
    <row r="19" spans="11:26" x14ac:dyDescent="0.25">
      <c r="K19" s="8"/>
    </row>
    <row r="20" spans="11:26" x14ac:dyDescent="0.25">
      <c r="K20" s="8"/>
    </row>
    <row r="21" spans="11:26" x14ac:dyDescent="0.25">
      <c r="K21" s="8"/>
    </row>
    <row r="22" spans="11:26" x14ac:dyDescent="0.25">
      <c r="K22" s="8"/>
    </row>
    <row r="23" spans="11:26" x14ac:dyDescent="0.25">
      <c r="K23" s="8"/>
    </row>
    <row r="24" spans="11:26" x14ac:dyDescent="0.25">
      <c r="K24" s="8"/>
      <c r="Y24" s="20"/>
      <c r="Z24" s="20"/>
    </row>
    <row r="25" spans="11:26" x14ac:dyDescent="0.25">
      <c r="K25" s="8"/>
      <c r="Y25" s="20"/>
      <c r="Z25" s="20"/>
    </row>
    <row r="26" spans="11:26" x14ac:dyDescent="0.25">
      <c r="K26" s="8"/>
      <c r="Y26" s="20"/>
      <c r="Z26" s="20"/>
    </row>
    <row r="27" spans="11:26" x14ac:dyDescent="0.25">
      <c r="K27" s="8"/>
      <c r="Y27" s="20"/>
      <c r="Z27" s="20"/>
    </row>
    <row r="28" spans="11:26" x14ac:dyDescent="0.25">
      <c r="K28" s="8"/>
      <c r="Y28" s="20"/>
      <c r="Z28" s="20"/>
    </row>
    <row r="29" spans="11:26" x14ac:dyDescent="0.25">
      <c r="K29" s="8"/>
    </row>
  </sheetData>
  <phoneticPr fontId="4" type="noConversion"/>
  <pageMargins left="0.75" right="0.75" top="1" bottom="1" header="0.5" footer="0.5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536"/>
  <sheetViews>
    <sheetView zoomScale="75" workbookViewId="0">
      <pane xSplit="4" ySplit="5" topLeftCell="E6" activePane="bottomRight" state="frozen"/>
      <selection pane="topRight" activeCell="E1" sqref="E1"/>
      <selection pane="bottomLeft" activeCell="A6" sqref="A6"/>
      <selection pane="bottomRight" sqref="A1:IV65536"/>
    </sheetView>
  </sheetViews>
  <sheetFormatPr defaultRowHeight="13.2" x14ac:dyDescent="0.25"/>
  <cols>
    <col min="1" max="1" width="11.109375" style="8" bestFit="1" customWidth="1"/>
    <col min="2" max="2" width="11.109375" style="2" customWidth="1"/>
    <col min="3" max="3" width="11.109375" style="8" customWidth="1"/>
    <col min="4" max="4" width="9.109375" style="4"/>
    <col min="6" max="6" width="9.109375" style="20"/>
    <col min="7" max="7" width="9.109375" style="19"/>
    <col min="8" max="8" width="9.109375" style="14"/>
    <col min="9" max="9" width="9.33203125" style="7" customWidth="1"/>
    <col min="10" max="10" width="9.33203125" style="14" customWidth="1"/>
    <col min="11" max="11" width="9.33203125" style="7" customWidth="1"/>
    <col min="15" max="17" width="9.109375" style="13"/>
    <col min="18" max="18" width="9.109375" style="10"/>
    <col min="19" max="20" width="9.109375" style="13"/>
  </cols>
  <sheetData>
    <row r="1" spans="1:39" x14ac:dyDescent="0.25">
      <c r="A1" s="12" t="s">
        <v>50</v>
      </c>
      <c r="P1" s="20"/>
      <c r="Q1" s="20"/>
      <c r="R1" s="34"/>
      <c r="S1" s="20"/>
      <c r="T1" s="20"/>
      <c r="U1" s="13" t="s">
        <v>23</v>
      </c>
      <c r="W1" s="13"/>
      <c r="Y1" s="13"/>
      <c r="Z1" s="13"/>
      <c r="AA1" s="13"/>
      <c r="AB1" s="13" t="s">
        <v>23</v>
      </c>
      <c r="AC1" s="13"/>
      <c r="AD1" s="13"/>
      <c r="AF1" s="13"/>
      <c r="AG1" s="13"/>
      <c r="AH1" s="13"/>
    </row>
    <row r="2" spans="1:39" x14ac:dyDescent="0.25">
      <c r="A2" s="8" t="s">
        <v>51</v>
      </c>
      <c r="M2" s="13" t="s">
        <v>36</v>
      </c>
      <c r="P2" s="20"/>
      <c r="Q2" s="20"/>
      <c r="R2" s="34"/>
      <c r="S2" s="20"/>
      <c r="T2" s="20"/>
      <c r="U2" s="13" t="s">
        <v>24</v>
      </c>
      <c r="W2" s="13" t="s">
        <v>25</v>
      </c>
      <c r="Y2" s="13"/>
      <c r="Z2" s="13"/>
      <c r="AA2" s="13"/>
      <c r="AB2" s="13" t="s">
        <v>24</v>
      </c>
      <c r="AC2" s="13"/>
      <c r="AD2" s="13" t="s">
        <v>25</v>
      </c>
      <c r="AF2" s="13"/>
      <c r="AG2" s="13"/>
      <c r="AH2" s="13"/>
    </row>
    <row r="3" spans="1:39" x14ac:dyDescent="0.25">
      <c r="A3" s="8" t="s">
        <v>20</v>
      </c>
      <c r="M3" s="13" t="s">
        <v>46</v>
      </c>
      <c r="P3" s="20"/>
      <c r="Q3" s="20" t="s">
        <v>26</v>
      </c>
      <c r="R3" s="34"/>
      <c r="S3" s="20"/>
      <c r="T3" s="20"/>
      <c r="U3" s="13" t="s">
        <v>27</v>
      </c>
      <c r="V3" s="13"/>
      <c r="W3" s="13" t="s">
        <v>28</v>
      </c>
      <c r="X3" s="13"/>
      <c r="Y3" s="13"/>
      <c r="Z3" s="13" t="s">
        <v>25</v>
      </c>
      <c r="AA3" s="13"/>
      <c r="AB3" s="13" t="s">
        <v>27</v>
      </c>
      <c r="AC3" s="13"/>
      <c r="AD3" s="13" t="s">
        <v>28</v>
      </c>
      <c r="AF3" s="13"/>
      <c r="AG3" s="13" t="s">
        <v>29</v>
      </c>
      <c r="AH3" s="13"/>
      <c r="AK3" s="13"/>
      <c r="AL3" s="13" t="s">
        <v>79</v>
      </c>
      <c r="AM3" s="13"/>
    </row>
    <row r="4" spans="1:39" x14ac:dyDescent="0.25">
      <c r="A4" s="8" t="s">
        <v>41</v>
      </c>
      <c r="D4" s="21" t="s">
        <v>47</v>
      </c>
      <c r="H4" s="14" t="s">
        <v>18</v>
      </c>
      <c r="I4" s="14"/>
      <c r="J4" s="14" t="s">
        <v>19</v>
      </c>
      <c r="M4" s="13" t="s">
        <v>37</v>
      </c>
      <c r="N4" s="13" t="s">
        <v>37</v>
      </c>
      <c r="O4" s="13" t="s">
        <v>37</v>
      </c>
      <c r="P4" s="20"/>
      <c r="Q4" s="20" t="s">
        <v>30</v>
      </c>
      <c r="R4" s="20" t="s">
        <v>75</v>
      </c>
      <c r="S4" s="20"/>
      <c r="T4" s="20"/>
      <c r="U4" s="13" t="s">
        <v>28</v>
      </c>
      <c r="V4" s="13"/>
      <c r="W4" s="13" t="s">
        <v>31</v>
      </c>
      <c r="X4" s="13"/>
      <c r="Y4" s="13"/>
      <c r="Z4" s="13" t="s">
        <v>32</v>
      </c>
      <c r="AA4" s="13"/>
      <c r="AB4" s="13" t="s">
        <v>28</v>
      </c>
      <c r="AC4" s="13"/>
      <c r="AD4" s="13" t="s">
        <v>31</v>
      </c>
      <c r="AF4" s="13"/>
      <c r="AG4" s="13" t="s">
        <v>32</v>
      </c>
      <c r="AH4" s="13"/>
      <c r="AK4" s="13"/>
      <c r="AL4" s="13" t="s">
        <v>32</v>
      </c>
      <c r="AM4" s="13"/>
    </row>
    <row r="5" spans="1:39" x14ac:dyDescent="0.25">
      <c r="A5" s="12" t="s">
        <v>4</v>
      </c>
      <c r="B5" s="28" t="s">
        <v>39</v>
      </c>
      <c r="C5" s="12" t="s">
        <v>40</v>
      </c>
      <c r="D5" s="21" t="s">
        <v>5</v>
      </c>
      <c r="E5" s="13" t="s">
        <v>0</v>
      </c>
      <c r="F5" s="20" t="s">
        <v>6</v>
      </c>
      <c r="G5" s="20" t="s">
        <v>7</v>
      </c>
      <c r="H5" s="14" t="s">
        <v>3</v>
      </c>
      <c r="I5" s="14" t="s">
        <v>7</v>
      </c>
      <c r="J5" s="14" t="s">
        <v>3</v>
      </c>
      <c r="K5" s="14" t="s">
        <v>7</v>
      </c>
      <c r="L5" s="13" t="s">
        <v>8</v>
      </c>
      <c r="M5" s="13" t="s">
        <v>68</v>
      </c>
      <c r="N5" s="13" t="s">
        <v>45</v>
      </c>
      <c r="O5" s="13" t="s">
        <v>38</v>
      </c>
      <c r="P5" s="20" t="s">
        <v>43</v>
      </c>
      <c r="Q5" s="20" t="s">
        <v>34</v>
      </c>
      <c r="R5" s="34" t="s">
        <v>35</v>
      </c>
      <c r="S5" s="20" t="s">
        <v>42</v>
      </c>
      <c r="T5" s="20" t="s">
        <v>44</v>
      </c>
      <c r="U5" s="13"/>
      <c r="V5" s="13" t="s">
        <v>33</v>
      </c>
      <c r="W5" s="13" t="s">
        <v>34</v>
      </c>
      <c r="X5" s="13" t="s">
        <v>35</v>
      </c>
      <c r="Y5" s="13" t="s">
        <v>33</v>
      </c>
      <c r="Z5" s="13" t="s">
        <v>34</v>
      </c>
      <c r="AA5" s="13" t="s">
        <v>35</v>
      </c>
      <c r="AB5" s="13"/>
      <c r="AC5" s="13" t="s">
        <v>33</v>
      </c>
      <c r="AD5" s="13" t="s">
        <v>34</v>
      </c>
      <c r="AE5" s="13" t="s">
        <v>35</v>
      </c>
      <c r="AF5" s="13" t="s">
        <v>33</v>
      </c>
      <c r="AG5" s="13" t="s">
        <v>34</v>
      </c>
      <c r="AH5" s="13" t="s">
        <v>35</v>
      </c>
      <c r="AJ5" s="13" t="s">
        <v>8</v>
      </c>
      <c r="AK5" s="13" t="s">
        <v>33</v>
      </c>
      <c r="AL5" s="13" t="s">
        <v>34</v>
      </c>
      <c r="AM5" s="13" t="s">
        <v>35</v>
      </c>
    </row>
    <row r="6" spans="1:39" s="10" customFormat="1" x14ac:dyDescent="0.25">
      <c r="A6" s="17">
        <v>37624</v>
      </c>
      <c r="B6" s="29">
        <v>0.70346064814814813</v>
      </c>
      <c r="C6" s="18" t="s">
        <v>21</v>
      </c>
      <c r="D6" s="22" t="s">
        <v>65</v>
      </c>
      <c r="E6" s="9">
        <v>1</v>
      </c>
      <c r="F6" s="20"/>
      <c r="G6" s="34"/>
      <c r="H6" s="14"/>
      <c r="I6" s="7"/>
      <c r="J6" s="16"/>
      <c r="K6" s="16"/>
      <c r="L6" s="10">
        <v>3</v>
      </c>
      <c r="M6" s="10">
        <v>94</v>
      </c>
      <c r="N6" s="10">
        <v>6.5890000000000004</v>
      </c>
      <c r="O6" s="10">
        <v>294</v>
      </c>
      <c r="P6" s="34"/>
      <c r="Q6" s="34"/>
      <c r="R6" s="34"/>
      <c r="S6" s="34"/>
      <c r="T6" s="34"/>
      <c r="U6">
        <v>5.5</v>
      </c>
      <c r="V6">
        <f t="shared" ref="V6:X10" si="0">($U6*P6)</f>
        <v>0</v>
      </c>
      <c r="W6">
        <f t="shared" si="0"/>
        <v>0</v>
      </c>
      <c r="X6">
        <f t="shared" si="0"/>
        <v>0</v>
      </c>
      <c r="Y6" s="22">
        <f>SUM(V6:V10)</f>
        <v>0</v>
      </c>
      <c r="Z6" s="22">
        <f>SUM(W6:W10)</f>
        <v>0</v>
      </c>
      <c r="AA6" s="22">
        <f>SUM(X6:X10)</f>
        <v>0</v>
      </c>
      <c r="AB6">
        <v>5.5</v>
      </c>
      <c r="AC6">
        <f t="shared" ref="AC6:AE9" si="1">($AB6*P6)</f>
        <v>0</v>
      </c>
      <c r="AD6">
        <f t="shared" si="1"/>
        <v>0</v>
      </c>
      <c r="AE6">
        <f t="shared" si="1"/>
        <v>0</v>
      </c>
      <c r="AF6" s="10">
        <f>SUM(AC6:AC9)</f>
        <v>0</v>
      </c>
      <c r="AG6" s="10">
        <f>SUM(AD6:AD9)</f>
        <v>0</v>
      </c>
      <c r="AH6" s="10">
        <f>SUM(AE6:AE9)</f>
        <v>0</v>
      </c>
      <c r="AJ6" s="10">
        <v>3</v>
      </c>
    </row>
    <row r="7" spans="1:39" s="10" customFormat="1" x14ac:dyDescent="0.25">
      <c r="D7" s="22" t="s">
        <v>66</v>
      </c>
      <c r="E7" s="9">
        <v>10</v>
      </c>
      <c r="F7" s="20"/>
      <c r="G7" s="34"/>
      <c r="H7" s="14"/>
      <c r="I7" s="16"/>
      <c r="P7" s="34"/>
      <c r="Q7" s="34"/>
      <c r="R7" s="34"/>
      <c r="S7" s="34"/>
      <c r="T7" s="34"/>
      <c r="U7">
        <v>12</v>
      </c>
      <c r="V7">
        <f t="shared" si="0"/>
        <v>0</v>
      </c>
      <c r="W7">
        <f t="shared" si="0"/>
        <v>0</v>
      </c>
      <c r="X7">
        <f t="shared" si="0"/>
        <v>0</v>
      </c>
      <c r="Y7" s="22"/>
      <c r="Z7" s="22"/>
      <c r="AA7" s="22"/>
      <c r="AB7">
        <v>12</v>
      </c>
      <c r="AC7">
        <f t="shared" si="1"/>
        <v>0</v>
      </c>
      <c r="AD7">
        <f t="shared" si="1"/>
        <v>0</v>
      </c>
      <c r="AE7">
        <f t="shared" si="1"/>
        <v>0</v>
      </c>
      <c r="AJ7">
        <v>16</v>
      </c>
      <c r="AK7">
        <v>447.86250000000001</v>
      </c>
      <c r="AL7">
        <v>372.10500000000002</v>
      </c>
      <c r="AM7">
        <v>111.99375000000001</v>
      </c>
    </row>
    <row r="8" spans="1:39" s="10" customFormat="1" x14ac:dyDescent="0.25">
      <c r="D8" s="22"/>
      <c r="E8" s="9">
        <v>25</v>
      </c>
      <c r="F8" s="20"/>
      <c r="G8" s="34"/>
      <c r="P8" s="34"/>
      <c r="Q8" s="34"/>
      <c r="R8" s="34"/>
      <c r="S8" s="34"/>
      <c r="T8" s="34"/>
      <c r="U8">
        <v>20</v>
      </c>
      <c r="V8">
        <f t="shared" si="0"/>
        <v>0</v>
      </c>
      <c r="W8">
        <f t="shared" si="0"/>
        <v>0</v>
      </c>
      <c r="X8">
        <f t="shared" si="0"/>
        <v>0</v>
      </c>
      <c r="Y8" s="22"/>
      <c r="Z8" s="22"/>
      <c r="AA8" s="22"/>
      <c r="AB8">
        <v>20</v>
      </c>
      <c r="AC8">
        <f t="shared" si="1"/>
        <v>0</v>
      </c>
      <c r="AD8">
        <f t="shared" si="1"/>
        <v>0</v>
      </c>
      <c r="AE8">
        <f t="shared" si="1"/>
        <v>0</v>
      </c>
      <c r="AJ8">
        <v>45</v>
      </c>
      <c r="AK8">
        <v>399.58875</v>
      </c>
      <c r="AL8">
        <v>329.65875</v>
      </c>
      <c r="AM8">
        <v>45.3825</v>
      </c>
    </row>
    <row r="9" spans="1:39" s="10" customFormat="1" x14ac:dyDescent="0.25">
      <c r="D9" s="22"/>
      <c r="E9" s="9">
        <v>50</v>
      </c>
      <c r="F9" s="20"/>
      <c r="G9" s="34"/>
      <c r="H9" s="14"/>
      <c r="I9" s="16"/>
      <c r="J9" s="16"/>
      <c r="K9" s="16"/>
      <c r="P9" s="34"/>
      <c r="Q9" s="34"/>
      <c r="R9" s="34"/>
      <c r="S9" s="34"/>
      <c r="T9" s="34"/>
      <c r="U9">
        <v>35</v>
      </c>
      <c r="V9">
        <f t="shared" si="0"/>
        <v>0</v>
      </c>
      <c r="W9">
        <f t="shared" si="0"/>
        <v>0</v>
      </c>
      <c r="X9">
        <f t="shared" si="0"/>
        <v>0</v>
      </c>
      <c r="Y9" s="22"/>
      <c r="Z9" s="22"/>
      <c r="AA9" s="22"/>
      <c r="AB9">
        <v>12.5</v>
      </c>
      <c r="AC9">
        <f t="shared" si="1"/>
        <v>0</v>
      </c>
      <c r="AD9">
        <f t="shared" si="1"/>
        <v>0</v>
      </c>
      <c r="AE9">
        <f t="shared" si="1"/>
        <v>0</v>
      </c>
      <c r="AJ9">
        <v>59</v>
      </c>
      <c r="AK9">
        <v>439.96499999999997</v>
      </c>
      <c r="AL9">
        <v>380.82375000000002</v>
      </c>
      <c r="AM9">
        <v>45.551250000000003</v>
      </c>
    </row>
    <row r="10" spans="1:39" s="10" customFormat="1" x14ac:dyDescent="0.25">
      <c r="D10" s="22"/>
      <c r="E10" s="9">
        <v>95</v>
      </c>
      <c r="F10" s="20"/>
      <c r="G10" s="34"/>
      <c r="H10" s="14"/>
      <c r="I10" s="16"/>
      <c r="J10" s="16"/>
      <c r="K10" s="16"/>
      <c r="P10" s="34"/>
      <c r="Q10" s="34"/>
      <c r="R10" s="34"/>
      <c r="S10" s="34"/>
      <c r="T10" s="34"/>
      <c r="U10">
        <v>22.5</v>
      </c>
      <c r="V10">
        <f t="shared" si="0"/>
        <v>0</v>
      </c>
      <c r="W10">
        <f t="shared" si="0"/>
        <v>0</v>
      </c>
      <c r="X10">
        <f t="shared" si="0"/>
        <v>0</v>
      </c>
      <c r="Y10" s="22"/>
      <c r="Z10" s="22"/>
      <c r="AA10" s="22"/>
      <c r="AB10"/>
      <c r="AC10"/>
      <c r="AD10"/>
      <c r="AE10"/>
      <c r="AJ10">
        <v>73</v>
      </c>
      <c r="AK10">
        <v>398.52</v>
      </c>
      <c r="AL10">
        <v>373.14</v>
      </c>
      <c r="AM10">
        <v>57.003749999999997</v>
      </c>
    </row>
    <row r="11" spans="1:39" x14ac:dyDescent="0.25">
      <c r="A11" s="17">
        <v>37637</v>
      </c>
      <c r="B11" s="29">
        <v>0.59177083333333336</v>
      </c>
      <c r="C11" s="18" t="s">
        <v>21</v>
      </c>
      <c r="D11" s="4">
        <v>241201</v>
      </c>
      <c r="E11" s="9">
        <v>1</v>
      </c>
      <c r="F11" s="20">
        <v>0.30755232558139534</v>
      </c>
      <c r="G11" s="34">
        <v>0.24850726744186041</v>
      </c>
      <c r="H11" s="14">
        <v>23.761264857881137</v>
      </c>
      <c r="I11" s="7">
        <v>19.632154069767434</v>
      </c>
      <c r="J11" s="16">
        <v>13.106773578811369</v>
      </c>
      <c r="K11" s="7">
        <v>10.053040697674415</v>
      </c>
      <c r="L11">
        <v>16</v>
      </c>
      <c r="M11">
        <v>95</v>
      </c>
      <c r="N11">
        <v>6.8029999999999999</v>
      </c>
      <c r="O11" s="10">
        <v>304</v>
      </c>
      <c r="P11" s="34">
        <v>10.367000000000001</v>
      </c>
      <c r="Q11" s="34">
        <v>8.6430000000000007</v>
      </c>
      <c r="R11" s="34">
        <v>2.2599999999999998</v>
      </c>
      <c r="S11" s="34">
        <v>0.53500000000000003</v>
      </c>
      <c r="T11" s="34">
        <v>0.125</v>
      </c>
      <c r="U11">
        <v>5.5</v>
      </c>
      <c r="V11">
        <f t="shared" ref="V11:V74" si="2">($U11*P11)</f>
        <v>57.018500000000003</v>
      </c>
      <c r="W11">
        <f t="shared" ref="W11:W74" si="3">($U11*Q11)</f>
        <v>47.536500000000004</v>
      </c>
      <c r="X11">
        <f t="shared" ref="X11:X74" si="4">($U11*R11)</f>
        <v>12.43</v>
      </c>
      <c r="Y11" s="22">
        <f>SUM(V11:V15)</f>
        <v>931.67975000000001</v>
      </c>
      <c r="Z11" s="22">
        <f>SUM(W11:W15)</f>
        <v>796.32900000000018</v>
      </c>
      <c r="AA11" s="22">
        <f>SUM(X11:X15)</f>
        <v>277.12649999999996</v>
      </c>
      <c r="AB11">
        <v>5.5</v>
      </c>
      <c r="AC11">
        <f t="shared" ref="AC11:AE14" si="5">($AB11*P11)</f>
        <v>57.018500000000003</v>
      </c>
      <c r="AD11">
        <f t="shared" si="5"/>
        <v>47.536500000000004</v>
      </c>
      <c r="AE11">
        <f t="shared" si="5"/>
        <v>12.43</v>
      </c>
      <c r="AF11" s="10">
        <f>SUM(AC11:AC14)</f>
        <v>483.81725</v>
      </c>
      <c r="AG11" s="10">
        <f>SUM(AD11:AD14)</f>
        <v>424.22400000000005</v>
      </c>
      <c r="AH11" s="10">
        <f>SUM(AE11:AE14)</f>
        <v>165.13274999999999</v>
      </c>
      <c r="AJ11">
        <v>90</v>
      </c>
      <c r="AK11">
        <v>415.77749999999997</v>
      </c>
      <c r="AL11">
        <v>397.60874999999999</v>
      </c>
      <c r="AM11">
        <v>44.887500000000003</v>
      </c>
    </row>
    <row r="12" spans="1:39" x14ac:dyDescent="0.25">
      <c r="C12" s="17"/>
      <c r="D12" s="4">
        <v>241202</v>
      </c>
      <c r="E12" s="9">
        <v>10</v>
      </c>
      <c r="F12" s="20">
        <v>0.26849806201550391</v>
      </c>
      <c r="G12" s="34">
        <v>0.18169186046511623</v>
      </c>
      <c r="I12" s="16"/>
      <c r="J12" s="16"/>
      <c r="O12" s="10"/>
      <c r="P12" s="34">
        <v>9.6300000000000008</v>
      </c>
      <c r="Q12" s="34">
        <v>9.7200000000000006</v>
      </c>
      <c r="R12" s="34">
        <v>6.1645000000000003</v>
      </c>
      <c r="S12" s="34">
        <v>0.28249999999999997</v>
      </c>
      <c r="T12" s="34">
        <v>0.1115</v>
      </c>
      <c r="U12">
        <v>12</v>
      </c>
      <c r="V12">
        <f t="shared" si="2"/>
        <v>115.56</v>
      </c>
      <c r="W12">
        <f t="shared" si="3"/>
        <v>116.64000000000001</v>
      </c>
      <c r="X12">
        <f t="shared" si="4"/>
        <v>73.974000000000004</v>
      </c>
      <c r="Y12" s="22"/>
      <c r="Z12" s="22"/>
      <c r="AA12" s="22"/>
      <c r="AB12">
        <v>12</v>
      </c>
      <c r="AC12">
        <f t="shared" si="5"/>
        <v>115.56</v>
      </c>
      <c r="AD12">
        <f t="shared" si="5"/>
        <v>116.64000000000001</v>
      </c>
      <c r="AE12">
        <f t="shared" si="5"/>
        <v>73.974000000000004</v>
      </c>
      <c r="AF12" s="10"/>
      <c r="AG12" s="10"/>
      <c r="AH12" s="10"/>
      <c r="AJ12">
        <v>121</v>
      </c>
      <c r="AK12">
        <v>413.05500000000001</v>
      </c>
      <c r="AL12">
        <v>381.81375000000003</v>
      </c>
      <c r="AM12">
        <v>250.86375000000001</v>
      </c>
    </row>
    <row r="13" spans="1:39" x14ac:dyDescent="0.25">
      <c r="C13" s="17"/>
      <c r="D13" s="4">
        <v>241203</v>
      </c>
      <c r="E13" s="9">
        <v>25</v>
      </c>
      <c r="F13" s="20">
        <v>0.25710723514211881</v>
      </c>
      <c r="G13" s="34">
        <v>0.19288372093023254</v>
      </c>
      <c r="J13" s="16"/>
      <c r="O13" s="10"/>
      <c r="P13" s="34">
        <v>9.6185000000000009</v>
      </c>
      <c r="Q13" s="34">
        <v>8.2805</v>
      </c>
      <c r="R13" s="34">
        <v>2.948</v>
      </c>
      <c r="S13" s="34">
        <v>0.25800000000000001</v>
      </c>
      <c r="T13" s="34">
        <v>0.108</v>
      </c>
      <c r="U13">
        <v>20</v>
      </c>
      <c r="V13">
        <f t="shared" si="2"/>
        <v>192.37</v>
      </c>
      <c r="W13">
        <f t="shared" si="3"/>
        <v>165.61</v>
      </c>
      <c r="X13">
        <f t="shared" si="4"/>
        <v>58.96</v>
      </c>
      <c r="Y13" s="22"/>
      <c r="Z13" s="22"/>
      <c r="AA13" s="22"/>
      <c r="AB13">
        <v>20</v>
      </c>
      <c r="AC13">
        <f t="shared" si="5"/>
        <v>192.37</v>
      </c>
      <c r="AD13">
        <f t="shared" si="5"/>
        <v>165.61</v>
      </c>
      <c r="AE13">
        <f t="shared" si="5"/>
        <v>58.96</v>
      </c>
      <c r="AF13" s="10"/>
      <c r="AG13" s="10"/>
      <c r="AH13" s="10"/>
      <c r="AJ13">
        <v>135</v>
      </c>
      <c r="AK13">
        <v>405.75375000000003</v>
      </c>
      <c r="AL13">
        <v>363.66750000000002</v>
      </c>
      <c r="AM13">
        <v>199.06874999999999</v>
      </c>
    </row>
    <row r="14" spans="1:39" x14ac:dyDescent="0.25">
      <c r="C14" s="17"/>
      <c r="D14" s="4">
        <v>241204</v>
      </c>
      <c r="E14" s="9">
        <v>50</v>
      </c>
      <c r="F14" s="20">
        <v>0.24408914728682174</v>
      </c>
      <c r="G14" s="34">
        <v>0.21186191860465103</v>
      </c>
      <c r="J14" s="16"/>
      <c r="O14" s="10"/>
      <c r="P14" s="34">
        <v>9.5094999999999992</v>
      </c>
      <c r="Q14" s="34">
        <v>7.5549999999999997</v>
      </c>
      <c r="R14" s="34">
        <v>1.5814999999999999</v>
      </c>
      <c r="S14" s="34">
        <v>0.26050000000000001</v>
      </c>
      <c r="T14" s="34">
        <v>0.1095</v>
      </c>
      <c r="U14">
        <v>35</v>
      </c>
      <c r="V14">
        <f t="shared" si="2"/>
        <v>332.83249999999998</v>
      </c>
      <c r="W14">
        <f t="shared" si="3"/>
        <v>264.42500000000001</v>
      </c>
      <c r="X14">
        <f t="shared" si="4"/>
        <v>55.352499999999999</v>
      </c>
      <c r="Y14" s="22"/>
      <c r="Z14" s="22"/>
      <c r="AA14" s="22"/>
      <c r="AB14">
        <v>12.5</v>
      </c>
      <c r="AC14">
        <f t="shared" si="5"/>
        <v>118.86874999999999</v>
      </c>
      <c r="AD14">
        <f t="shared" si="5"/>
        <v>94.4375</v>
      </c>
      <c r="AE14">
        <f t="shared" si="5"/>
        <v>19.768749999999997</v>
      </c>
      <c r="AF14" s="10"/>
      <c r="AG14" s="10"/>
      <c r="AH14" s="10"/>
      <c r="AJ14">
        <v>148</v>
      </c>
      <c r="AK14">
        <v>364.37625000000003</v>
      </c>
      <c r="AL14">
        <v>315.86624999999998</v>
      </c>
      <c r="AM14">
        <v>65.328749999999999</v>
      </c>
    </row>
    <row r="15" spans="1:39" x14ac:dyDescent="0.25">
      <c r="C15" s="17"/>
      <c r="D15" s="4">
        <v>241205</v>
      </c>
      <c r="E15" s="9">
        <v>95</v>
      </c>
      <c r="F15" s="20">
        <v>0.22944379844961241</v>
      </c>
      <c r="G15" s="34">
        <v>0.21387645348837198</v>
      </c>
      <c r="J15" s="16"/>
      <c r="O15" s="10"/>
      <c r="P15" s="34">
        <v>10.3955</v>
      </c>
      <c r="Q15" s="34">
        <v>8.9830000000000005</v>
      </c>
      <c r="R15" s="34">
        <v>3.3959999999999999</v>
      </c>
      <c r="S15" s="34">
        <v>0.28999999999999998</v>
      </c>
      <c r="T15" s="34">
        <v>0.1235</v>
      </c>
      <c r="U15">
        <v>22.5</v>
      </c>
      <c r="V15">
        <f t="shared" si="2"/>
        <v>233.89875000000001</v>
      </c>
      <c r="W15">
        <f t="shared" si="3"/>
        <v>202.11750000000001</v>
      </c>
      <c r="X15">
        <f t="shared" si="4"/>
        <v>76.41</v>
      </c>
      <c r="Y15" s="22"/>
      <c r="Z15" s="22"/>
      <c r="AA15" s="22"/>
      <c r="AF15" s="10"/>
      <c r="AG15" s="10"/>
      <c r="AH15" s="10"/>
      <c r="AJ15">
        <v>164</v>
      </c>
      <c r="AK15">
        <v>320.13</v>
      </c>
      <c r="AL15">
        <v>224.61750000000001</v>
      </c>
      <c r="AM15">
        <v>134.44874999999999</v>
      </c>
    </row>
    <row r="16" spans="1:39" x14ac:dyDescent="0.25">
      <c r="A16" s="8">
        <v>37666</v>
      </c>
      <c r="B16" s="2">
        <v>0.62921296296296292</v>
      </c>
      <c r="C16" s="18" t="s">
        <v>21</v>
      </c>
      <c r="D16" s="4">
        <v>241209</v>
      </c>
      <c r="E16" s="9">
        <v>1</v>
      </c>
      <c r="F16" s="20">
        <v>0.27337984496124024</v>
      </c>
      <c r="G16" s="34">
        <v>0.20164534883720925</v>
      </c>
      <c r="H16" s="14">
        <v>25.0899234496124</v>
      </c>
      <c r="I16" s="16">
        <v>19.502328488372093</v>
      </c>
      <c r="J16" s="16">
        <v>13.007510658914725</v>
      </c>
      <c r="K16" s="7">
        <v>10.212444767441859</v>
      </c>
      <c r="L16">
        <v>45</v>
      </c>
      <c r="M16">
        <v>104</v>
      </c>
      <c r="N16">
        <v>8.0730000000000004</v>
      </c>
      <c r="O16" s="10">
        <v>361</v>
      </c>
      <c r="P16" s="34">
        <v>9.3079999999999998</v>
      </c>
      <c r="Q16" s="34">
        <v>7.5724999999999998</v>
      </c>
      <c r="R16" s="34">
        <v>1.7570000000000001</v>
      </c>
      <c r="S16" s="34">
        <v>0.52</v>
      </c>
      <c r="T16" s="34">
        <v>0.14550000000000002</v>
      </c>
      <c r="U16">
        <v>5.5</v>
      </c>
      <c r="V16">
        <f t="shared" si="2"/>
        <v>51.194000000000003</v>
      </c>
      <c r="W16">
        <f t="shared" si="3"/>
        <v>41.64875</v>
      </c>
      <c r="X16">
        <f t="shared" si="4"/>
        <v>9.6635000000000009</v>
      </c>
      <c r="Y16" s="22">
        <f>SUM(V16:V20)</f>
        <v>839.08300000000008</v>
      </c>
      <c r="Z16" s="22">
        <f>SUM(W16:W20)</f>
        <v>689.37949999999989</v>
      </c>
      <c r="AA16" s="22">
        <f>SUM(X16:X20)</f>
        <v>127.85675000000002</v>
      </c>
      <c r="AB16">
        <v>5.5</v>
      </c>
      <c r="AC16">
        <f t="shared" ref="AC16:AE19" si="6">($AB16*P16)</f>
        <v>51.194000000000003</v>
      </c>
      <c r="AD16">
        <f t="shared" si="6"/>
        <v>41.64875</v>
      </c>
      <c r="AE16">
        <f t="shared" si="6"/>
        <v>9.6635000000000009</v>
      </c>
      <c r="AF16" s="10">
        <f>SUM(AC16:AC19)</f>
        <v>439.49425000000002</v>
      </c>
      <c r="AG16" s="10">
        <f>SUM(AD16:AD19)</f>
        <v>359.72075000000001</v>
      </c>
      <c r="AH16" s="10">
        <f>SUM(AE16:AE19)</f>
        <v>82.474249999999998</v>
      </c>
      <c r="AJ16">
        <v>178</v>
      </c>
      <c r="AK16">
        <v>285.09750000000003</v>
      </c>
      <c r="AL16">
        <v>167.88374999999999</v>
      </c>
      <c r="AM16">
        <v>131.47874999999999</v>
      </c>
    </row>
    <row r="17" spans="1:39" x14ac:dyDescent="0.25">
      <c r="D17" s="4">
        <v>241210</v>
      </c>
      <c r="E17" s="9">
        <v>10</v>
      </c>
      <c r="F17" s="20">
        <v>0.25385271317829455</v>
      </c>
      <c r="G17" s="34">
        <v>0.2084563953488372</v>
      </c>
      <c r="J17" s="16"/>
      <c r="O17" s="10"/>
      <c r="P17" s="34">
        <v>7.2045000000000003</v>
      </c>
      <c r="Q17" s="34">
        <v>5.8185000000000002</v>
      </c>
      <c r="R17" s="34">
        <v>0.73849999999999993</v>
      </c>
      <c r="S17" s="34">
        <v>0.24049999999999999</v>
      </c>
      <c r="T17" s="34">
        <v>0.10050000000000001</v>
      </c>
      <c r="U17">
        <v>12</v>
      </c>
      <c r="V17">
        <f t="shared" si="2"/>
        <v>86.454000000000008</v>
      </c>
      <c r="W17">
        <f t="shared" si="3"/>
        <v>69.822000000000003</v>
      </c>
      <c r="X17">
        <f t="shared" si="4"/>
        <v>8.8619999999999983</v>
      </c>
      <c r="Y17" s="22"/>
      <c r="Z17" s="22"/>
      <c r="AA17" s="22"/>
      <c r="AB17">
        <v>12</v>
      </c>
      <c r="AC17">
        <f t="shared" si="6"/>
        <v>86.454000000000008</v>
      </c>
      <c r="AD17">
        <f t="shared" si="6"/>
        <v>69.822000000000003</v>
      </c>
      <c r="AE17">
        <f t="shared" si="6"/>
        <v>8.8619999999999983</v>
      </c>
      <c r="AF17" s="10"/>
      <c r="AG17" s="10"/>
      <c r="AH17" s="10"/>
      <c r="AJ17">
        <v>195</v>
      </c>
      <c r="AK17">
        <v>241.65</v>
      </c>
      <c r="AL17">
        <v>158.00624999999999</v>
      </c>
      <c r="AM17">
        <v>111.3075</v>
      </c>
    </row>
    <row r="18" spans="1:39" x14ac:dyDescent="0.25">
      <c r="D18" s="4">
        <v>241211</v>
      </c>
      <c r="E18" s="9">
        <v>25</v>
      </c>
      <c r="F18" s="20">
        <v>0.24897093023255812</v>
      </c>
      <c r="G18" s="34">
        <v>0.20706540697674419</v>
      </c>
      <c r="J18" s="16"/>
      <c r="O18" s="10"/>
      <c r="P18" s="34">
        <v>9.7594999999999992</v>
      </c>
      <c r="Q18" s="34">
        <v>8.0024999999999995</v>
      </c>
      <c r="R18" s="34">
        <v>2.484</v>
      </c>
      <c r="S18" s="34">
        <v>0.27650000000000002</v>
      </c>
      <c r="T18" s="34">
        <v>0.1305</v>
      </c>
      <c r="U18">
        <v>20</v>
      </c>
      <c r="V18">
        <f t="shared" si="2"/>
        <v>195.19</v>
      </c>
      <c r="W18">
        <f t="shared" si="3"/>
        <v>160.04999999999998</v>
      </c>
      <c r="X18">
        <f t="shared" si="4"/>
        <v>49.68</v>
      </c>
      <c r="Y18" s="22"/>
      <c r="Z18" s="22"/>
      <c r="AA18" s="22"/>
      <c r="AB18">
        <v>20</v>
      </c>
      <c r="AC18">
        <f t="shared" si="6"/>
        <v>195.19</v>
      </c>
      <c r="AD18">
        <f t="shared" si="6"/>
        <v>160.04999999999998</v>
      </c>
      <c r="AE18">
        <f t="shared" si="6"/>
        <v>49.68</v>
      </c>
      <c r="AF18" s="10"/>
      <c r="AG18" s="10"/>
      <c r="AH18" s="10"/>
      <c r="AJ18">
        <v>226</v>
      </c>
      <c r="AK18">
        <v>315.82125000000002</v>
      </c>
      <c r="AL18">
        <v>254.75624999999999</v>
      </c>
      <c r="AM18">
        <v>289.78874999999999</v>
      </c>
    </row>
    <row r="19" spans="1:39" x14ac:dyDescent="0.25">
      <c r="D19" s="4">
        <v>241212</v>
      </c>
      <c r="E19" s="9">
        <v>50</v>
      </c>
      <c r="F19" s="20">
        <v>0.27826162790697673</v>
      </c>
      <c r="G19" s="34">
        <v>0.19684883720930227</v>
      </c>
      <c r="J19" s="16"/>
      <c r="O19" s="10"/>
      <c r="P19" s="34">
        <v>8.5325000000000006</v>
      </c>
      <c r="Q19" s="34">
        <v>7.0559999999999992</v>
      </c>
      <c r="R19" s="34">
        <v>1.1415000000000002</v>
      </c>
      <c r="S19" s="34">
        <v>0.29549999999999998</v>
      </c>
      <c r="T19" s="34">
        <v>0.126</v>
      </c>
      <c r="U19">
        <v>35</v>
      </c>
      <c r="V19">
        <f t="shared" si="2"/>
        <v>298.63750000000005</v>
      </c>
      <c r="W19">
        <f t="shared" si="3"/>
        <v>246.95999999999998</v>
      </c>
      <c r="X19">
        <f t="shared" si="4"/>
        <v>39.952500000000008</v>
      </c>
      <c r="Y19" s="22"/>
      <c r="Z19" s="22"/>
      <c r="AA19" s="22"/>
      <c r="AB19">
        <v>12.5</v>
      </c>
      <c r="AC19">
        <f t="shared" si="6"/>
        <v>106.65625000000001</v>
      </c>
      <c r="AD19">
        <f t="shared" si="6"/>
        <v>88.199999999999989</v>
      </c>
      <c r="AE19">
        <f t="shared" si="6"/>
        <v>14.268750000000002</v>
      </c>
      <c r="AF19" s="10"/>
      <c r="AG19" s="10"/>
      <c r="AH19" s="10"/>
      <c r="AJ19">
        <v>260</v>
      </c>
      <c r="AK19">
        <v>0</v>
      </c>
      <c r="AL19">
        <v>0</v>
      </c>
      <c r="AM19">
        <v>0</v>
      </c>
    </row>
    <row r="20" spans="1:39" x14ac:dyDescent="0.25">
      <c r="D20" s="4">
        <v>241213</v>
      </c>
      <c r="E20" s="9">
        <v>95</v>
      </c>
      <c r="F20" s="20">
        <v>0.25873449612403099</v>
      </c>
      <c r="G20" s="34">
        <v>0.21603488372093022</v>
      </c>
      <c r="J20" s="16"/>
      <c r="O20" s="10"/>
      <c r="P20" s="34">
        <v>9.2270000000000003</v>
      </c>
      <c r="Q20" s="34">
        <v>7.5954999999999995</v>
      </c>
      <c r="R20" s="34">
        <v>0.87549999999999994</v>
      </c>
      <c r="S20" s="34">
        <v>0.246</v>
      </c>
      <c r="T20" s="34">
        <v>0.1195</v>
      </c>
      <c r="U20">
        <v>22.5</v>
      </c>
      <c r="V20">
        <f t="shared" si="2"/>
        <v>207.60750000000002</v>
      </c>
      <c r="W20">
        <f t="shared" si="3"/>
        <v>170.89874999999998</v>
      </c>
      <c r="X20">
        <f t="shared" si="4"/>
        <v>19.69875</v>
      </c>
      <c r="Y20" s="22"/>
      <c r="Z20" s="22"/>
      <c r="AA20" s="22"/>
      <c r="AF20" s="10"/>
      <c r="AG20" s="10"/>
      <c r="AH20" s="10"/>
      <c r="AJ20">
        <v>274</v>
      </c>
      <c r="AK20">
        <v>273.03750000000002</v>
      </c>
      <c r="AL20">
        <v>227.59875</v>
      </c>
      <c r="AM20">
        <v>160.32374999999999</v>
      </c>
    </row>
    <row r="21" spans="1:39" x14ac:dyDescent="0.25">
      <c r="A21" s="8">
        <v>37680</v>
      </c>
      <c r="B21" s="2">
        <v>0.59524305555555557</v>
      </c>
      <c r="C21" s="18" t="s">
        <v>21</v>
      </c>
      <c r="D21" s="4">
        <v>241217</v>
      </c>
      <c r="E21" s="9">
        <v>1</v>
      </c>
      <c r="F21" s="20">
        <v>0.38566085271317829</v>
      </c>
      <c r="G21" s="34">
        <v>0.27076308139534871</v>
      </c>
      <c r="H21" s="14">
        <v>29.429828488372088</v>
      </c>
      <c r="I21" s="7">
        <v>23.297448401162782</v>
      </c>
      <c r="J21" s="16">
        <v>15.80965406976744</v>
      </c>
      <c r="K21" s="7">
        <v>12.177215843023252</v>
      </c>
      <c r="L21">
        <v>59</v>
      </c>
      <c r="M21">
        <v>99</v>
      </c>
      <c r="N21">
        <v>7.8970000000000002</v>
      </c>
      <c r="O21" s="10">
        <v>353</v>
      </c>
      <c r="P21" s="34">
        <v>9.8285</v>
      </c>
      <c r="Q21" s="34">
        <v>9.9355000000000011</v>
      </c>
      <c r="R21" s="34">
        <v>3.2629999999999999</v>
      </c>
      <c r="S21" s="34">
        <v>0.74</v>
      </c>
      <c r="T21" s="34">
        <v>0.152</v>
      </c>
      <c r="U21">
        <v>5.5</v>
      </c>
      <c r="V21">
        <f t="shared" si="2"/>
        <v>54.056750000000001</v>
      </c>
      <c r="W21">
        <f t="shared" si="3"/>
        <v>54.645250000000004</v>
      </c>
      <c r="X21">
        <f t="shared" si="4"/>
        <v>17.9465</v>
      </c>
      <c r="Y21" s="22">
        <f>SUM(V21:V25)</f>
        <v>930.59650000000011</v>
      </c>
      <c r="Z21" s="22">
        <f>SUM(W21:W25)</f>
        <v>803.58100000000002</v>
      </c>
      <c r="AA21" s="22">
        <f>SUM(X21:X25)</f>
        <v>114.19725</v>
      </c>
      <c r="AB21">
        <v>5.5</v>
      </c>
      <c r="AC21">
        <f t="shared" ref="AC21:AE24" si="7">($AB21*P21)</f>
        <v>54.056750000000001</v>
      </c>
      <c r="AD21">
        <f t="shared" si="7"/>
        <v>54.645250000000004</v>
      </c>
      <c r="AE21">
        <f t="shared" si="7"/>
        <v>17.9465</v>
      </c>
      <c r="AF21" s="10">
        <f>SUM(AC21:AC24)</f>
        <v>490.63150000000002</v>
      </c>
      <c r="AG21" s="10">
        <f>SUM(AD21:AD24)</f>
        <v>422.75725</v>
      </c>
      <c r="AH21" s="10">
        <f>SUM(AE21:AE24)</f>
        <v>68.646000000000001</v>
      </c>
      <c r="AJ21">
        <v>287</v>
      </c>
      <c r="AK21">
        <v>398.67750000000001</v>
      </c>
      <c r="AL21">
        <v>371.17124999999999</v>
      </c>
      <c r="AM21">
        <v>79.177499999999995</v>
      </c>
    </row>
    <row r="22" spans="1:39" x14ac:dyDescent="0.25">
      <c r="C22"/>
      <c r="D22" s="4">
        <v>241218</v>
      </c>
      <c r="E22" s="9">
        <v>10</v>
      </c>
      <c r="F22" s="20">
        <v>0.32707945736434113</v>
      </c>
      <c r="G22" s="34">
        <v>0.2231337209302324</v>
      </c>
      <c r="J22" s="16"/>
      <c r="O22" s="10"/>
      <c r="P22" s="34">
        <v>9.1404999999999994</v>
      </c>
      <c r="Q22" s="34">
        <v>8.1035000000000004</v>
      </c>
      <c r="R22" s="34">
        <v>0.86099999999999999</v>
      </c>
      <c r="S22" s="34">
        <v>0.47350000000000003</v>
      </c>
      <c r="T22" s="34">
        <v>0.1145</v>
      </c>
      <c r="U22">
        <v>12</v>
      </c>
      <c r="V22">
        <f t="shared" si="2"/>
        <v>109.68599999999999</v>
      </c>
      <c r="W22">
        <f t="shared" si="3"/>
        <v>97.242000000000004</v>
      </c>
      <c r="X22">
        <f t="shared" si="4"/>
        <v>10.332000000000001</v>
      </c>
      <c r="Y22" s="22"/>
      <c r="Z22" s="22"/>
      <c r="AA22" s="22"/>
      <c r="AB22">
        <v>12</v>
      </c>
      <c r="AC22">
        <f t="shared" si="7"/>
        <v>109.68599999999999</v>
      </c>
      <c r="AD22">
        <f t="shared" si="7"/>
        <v>97.242000000000004</v>
      </c>
      <c r="AE22">
        <f t="shared" si="7"/>
        <v>10.332000000000001</v>
      </c>
      <c r="AF22" s="10"/>
      <c r="AG22" s="10"/>
      <c r="AH22" s="10"/>
      <c r="AJ22">
        <v>322</v>
      </c>
      <c r="AK22">
        <v>488.10374999999999</v>
      </c>
      <c r="AL22">
        <v>416.54250000000002</v>
      </c>
      <c r="AM22">
        <v>0</v>
      </c>
    </row>
    <row r="23" spans="1:39" x14ac:dyDescent="0.25">
      <c r="C23"/>
      <c r="D23" s="4">
        <v>241219</v>
      </c>
      <c r="E23" s="9">
        <v>25</v>
      </c>
      <c r="F23" s="20">
        <v>0.29290697674418603</v>
      </c>
      <c r="G23" s="34">
        <v>0.24433430232558132</v>
      </c>
      <c r="J23" s="16"/>
      <c r="O23" s="10"/>
      <c r="P23" s="34">
        <v>10.190999999999999</v>
      </c>
      <c r="Q23" s="34">
        <v>8.2835000000000001</v>
      </c>
      <c r="R23" s="34">
        <v>1.4139999999999999</v>
      </c>
      <c r="S23" s="34">
        <v>3.3040000000000003</v>
      </c>
      <c r="T23" s="34">
        <v>0.32800000000000001</v>
      </c>
      <c r="U23">
        <v>20</v>
      </c>
      <c r="V23">
        <f t="shared" si="2"/>
        <v>203.82</v>
      </c>
      <c r="W23">
        <f t="shared" si="3"/>
        <v>165.67000000000002</v>
      </c>
      <c r="X23">
        <f t="shared" si="4"/>
        <v>28.279999999999998</v>
      </c>
      <c r="Y23" s="22"/>
      <c r="Z23" s="22"/>
      <c r="AA23" s="22"/>
      <c r="AB23">
        <v>20</v>
      </c>
      <c r="AC23">
        <f t="shared" si="7"/>
        <v>203.82</v>
      </c>
      <c r="AD23">
        <f t="shared" si="7"/>
        <v>165.67000000000002</v>
      </c>
      <c r="AE23">
        <f t="shared" si="7"/>
        <v>28.279999999999998</v>
      </c>
      <c r="AF23" s="10"/>
      <c r="AG23" s="10"/>
      <c r="AH23" s="10"/>
      <c r="AJ23">
        <v>353</v>
      </c>
      <c r="AK23">
        <v>522.72</v>
      </c>
      <c r="AL23">
        <v>465.22125</v>
      </c>
      <c r="AM23">
        <v>0</v>
      </c>
    </row>
    <row r="24" spans="1:39" x14ac:dyDescent="0.25">
      <c r="C24"/>
      <c r="D24" s="4">
        <v>241220</v>
      </c>
      <c r="E24" s="9">
        <v>50</v>
      </c>
      <c r="F24" s="20">
        <v>0.31243410852713177</v>
      </c>
      <c r="G24" s="34">
        <v>0.24989825581395336</v>
      </c>
      <c r="J24" s="16"/>
      <c r="O24" s="10"/>
      <c r="P24" s="34">
        <v>9.8455000000000013</v>
      </c>
      <c r="Q24" s="34">
        <v>8.4160000000000004</v>
      </c>
      <c r="R24" s="34">
        <v>0.96699999999999997</v>
      </c>
      <c r="S24" s="34">
        <v>0.376</v>
      </c>
      <c r="T24" s="34">
        <v>0.13450000000000001</v>
      </c>
      <c r="U24">
        <v>35</v>
      </c>
      <c r="V24">
        <f t="shared" si="2"/>
        <v>344.59250000000003</v>
      </c>
      <c r="W24">
        <f t="shared" si="3"/>
        <v>294.56</v>
      </c>
      <c r="X24">
        <f t="shared" si="4"/>
        <v>33.844999999999999</v>
      </c>
      <c r="Y24" s="22"/>
      <c r="Z24" s="22"/>
      <c r="AA24" s="22"/>
      <c r="AB24">
        <v>12.5</v>
      </c>
      <c r="AC24">
        <f t="shared" si="7"/>
        <v>123.06875000000002</v>
      </c>
      <c r="AD24">
        <f t="shared" si="7"/>
        <v>105.2</v>
      </c>
      <c r="AE24">
        <f t="shared" si="7"/>
        <v>12.0875</v>
      </c>
      <c r="AF24" s="10"/>
      <c r="AG24" s="10"/>
      <c r="AH24" s="10"/>
      <c r="AJ24" s="10"/>
      <c r="AK24" s="10"/>
      <c r="AL24" s="10"/>
      <c r="AM24" s="10"/>
    </row>
    <row r="25" spans="1:39" x14ac:dyDescent="0.25">
      <c r="C25"/>
      <c r="D25" s="4">
        <v>241221</v>
      </c>
      <c r="E25" s="9">
        <v>95</v>
      </c>
      <c r="F25" s="20">
        <v>0.29290697674418603</v>
      </c>
      <c r="G25" s="34">
        <v>0.24433430232558132</v>
      </c>
      <c r="J25" s="16"/>
      <c r="O25" s="10"/>
      <c r="P25" s="34">
        <v>9.7085000000000008</v>
      </c>
      <c r="Q25" s="34">
        <v>8.5094999999999992</v>
      </c>
      <c r="R25" s="34">
        <v>1.0575000000000001</v>
      </c>
      <c r="S25" s="34">
        <v>0.44750000000000001</v>
      </c>
      <c r="T25" s="34">
        <v>0.14200000000000002</v>
      </c>
      <c r="U25">
        <v>22.5</v>
      </c>
      <c r="V25">
        <f t="shared" si="2"/>
        <v>218.44125000000003</v>
      </c>
      <c r="W25">
        <f t="shared" si="3"/>
        <v>191.46374999999998</v>
      </c>
      <c r="X25">
        <f t="shared" si="4"/>
        <v>23.793750000000003</v>
      </c>
      <c r="Y25" s="22"/>
      <c r="Z25" s="22"/>
      <c r="AA25" s="22"/>
      <c r="AF25" s="10"/>
      <c r="AG25" s="10"/>
      <c r="AH25" s="10"/>
      <c r="AJ25" s="10"/>
      <c r="AK25" s="10"/>
      <c r="AL25" s="10"/>
      <c r="AM25" s="10"/>
    </row>
    <row r="26" spans="1:39" x14ac:dyDescent="0.25">
      <c r="A26" s="8">
        <v>37694</v>
      </c>
      <c r="B26" s="2">
        <v>0.66758101851851848</v>
      </c>
      <c r="C26" s="18" t="s">
        <v>21</v>
      </c>
      <c r="D26" s="4">
        <v>241225</v>
      </c>
      <c r="E26" s="9">
        <v>1</v>
      </c>
      <c r="F26" s="20">
        <v>0.40518798449612414</v>
      </c>
      <c r="G26" s="34">
        <v>0.26395203488372065</v>
      </c>
      <c r="H26" s="14">
        <v>28.575516472868216</v>
      </c>
      <c r="I26" s="7">
        <v>18.642337936046509</v>
      </c>
      <c r="J26" s="16">
        <v>16.053743217054262</v>
      </c>
      <c r="K26" s="7">
        <v>10.341015261627906</v>
      </c>
      <c r="L26">
        <v>73</v>
      </c>
      <c r="M26">
        <v>101</v>
      </c>
      <c r="N26">
        <v>8.1620000000000008</v>
      </c>
      <c r="O26" s="10">
        <v>365</v>
      </c>
      <c r="P26" s="34">
        <v>7.3724999999999996</v>
      </c>
      <c r="Q26" s="34">
        <v>6.5984999999999996</v>
      </c>
      <c r="R26" s="34">
        <v>5.3334999999999999</v>
      </c>
      <c r="S26" s="34">
        <v>0.58650000000000002</v>
      </c>
      <c r="T26" s="34">
        <v>0.14450000000000002</v>
      </c>
      <c r="U26">
        <v>5.5</v>
      </c>
      <c r="V26">
        <f t="shared" si="2"/>
        <v>40.548749999999998</v>
      </c>
      <c r="W26">
        <f t="shared" si="3"/>
        <v>36.29175</v>
      </c>
      <c r="X26">
        <f t="shared" si="4"/>
        <v>29.334250000000001</v>
      </c>
      <c r="Y26" s="22">
        <f>SUM(V26:V30)</f>
        <v>846.34099999999989</v>
      </c>
      <c r="Z26" s="22">
        <f>SUM(W26:W30)</f>
        <v>814.09424999999999</v>
      </c>
      <c r="AA26" s="22">
        <f>SUM(X26:X30)</f>
        <v>181.5215</v>
      </c>
      <c r="AB26">
        <v>5.5</v>
      </c>
      <c r="AC26">
        <f t="shared" ref="AC26:AE29" si="8">($AB26*P26)</f>
        <v>40.548749999999998</v>
      </c>
      <c r="AD26">
        <f t="shared" si="8"/>
        <v>36.29175</v>
      </c>
      <c r="AE26">
        <f t="shared" si="8"/>
        <v>29.334250000000001</v>
      </c>
      <c r="AF26" s="10">
        <f>SUM(AC26:AC29)</f>
        <v>447.82100000000003</v>
      </c>
      <c r="AG26" s="10">
        <f>SUM(AD26:AD29)</f>
        <v>440.95425</v>
      </c>
      <c r="AH26" s="10">
        <f>SUM(AE26:AE29)</f>
        <v>124.51774999999999</v>
      </c>
      <c r="AJ26" s="10"/>
      <c r="AK26" s="10"/>
      <c r="AL26" s="10"/>
      <c r="AM26" s="10"/>
    </row>
    <row r="27" spans="1:39" x14ac:dyDescent="0.25">
      <c r="D27" s="4">
        <v>241226</v>
      </c>
      <c r="E27" s="9">
        <v>10</v>
      </c>
      <c r="F27" s="20">
        <v>0.29778875968992247</v>
      </c>
      <c r="G27" s="34">
        <v>0.20860029069767438</v>
      </c>
      <c r="J27" s="16"/>
      <c r="O27" s="10"/>
      <c r="P27" s="34">
        <v>9.468</v>
      </c>
      <c r="Q27" s="34">
        <v>10.955</v>
      </c>
      <c r="R27" s="34">
        <v>4.5104999999999995</v>
      </c>
      <c r="S27" s="34">
        <v>0.49299999999999999</v>
      </c>
      <c r="T27" s="34">
        <v>0.1555</v>
      </c>
      <c r="U27">
        <v>12</v>
      </c>
      <c r="V27">
        <f t="shared" si="2"/>
        <v>113.616</v>
      </c>
      <c r="W27">
        <f t="shared" si="3"/>
        <v>131.46</v>
      </c>
      <c r="X27">
        <f t="shared" si="4"/>
        <v>54.125999999999991</v>
      </c>
      <c r="Y27" s="22"/>
      <c r="Z27" s="22"/>
      <c r="AA27" s="22"/>
      <c r="AB27">
        <v>12</v>
      </c>
      <c r="AC27">
        <f t="shared" si="8"/>
        <v>113.616</v>
      </c>
      <c r="AD27">
        <f t="shared" si="8"/>
        <v>131.46</v>
      </c>
      <c r="AE27">
        <f t="shared" si="8"/>
        <v>54.125999999999991</v>
      </c>
      <c r="AF27" s="10"/>
      <c r="AG27" s="10"/>
      <c r="AH27" s="10"/>
      <c r="AJ27" s="10"/>
      <c r="AK27" s="10"/>
      <c r="AL27" s="10"/>
      <c r="AM27" s="10"/>
    </row>
    <row r="28" spans="1:39" x14ac:dyDescent="0.25">
      <c r="C28"/>
      <c r="D28" s="4">
        <v>241227</v>
      </c>
      <c r="E28" s="9">
        <v>25</v>
      </c>
      <c r="F28" s="20">
        <v>0.31731589147286815</v>
      </c>
      <c r="G28" s="34">
        <v>0.2017892441860466</v>
      </c>
      <c r="J28" s="16"/>
      <c r="O28" s="10"/>
      <c r="P28" s="34">
        <v>9.0225000000000009</v>
      </c>
      <c r="Q28" s="34">
        <v>8.2519999999999989</v>
      </c>
      <c r="R28" s="34">
        <v>1.161</v>
      </c>
      <c r="S28" s="34">
        <v>0.90400000000000003</v>
      </c>
      <c r="T28" s="34">
        <v>0.157</v>
      </c>
      <c r="U28">
        <v>20</v>
      </c>
      <c r="V28">
        <f t="shared" si="2"/>
        <v>180.45000000000002</v>
      </c>
      <c r="W28">
        <f t="shared" si="3"/>
        <v>165.03999999999996</v>
      </c>
      <c r="X28">
        <f t="shared" si="4"/>
        <v>23.22</v>
      </c>
      <c r="Y28" s="22"/>
      <c r="Z28" s="22"/>
      <c r="AA28" s="22"/>
      <c r="AB28">
        <v>20</v>
      </c>
      <c r="AC28">
        <f t="shared" si="8"/>
        <v>180.45000000000002</v>
      </c>
      <c r="AD28">
        <f t="shared" si="8"/>
        <v>165.03999999999996</v>
      </c>
      <c r="AE28">
        <f t="shared" si="8"/>
        <v>23.22</v>
      </c>
      <c r="AF28" s="10"/>
      <c r="AG28" s="10"/>
      <c r="AH28" s="10"/>
    </row>
    <row r="29" spans="1:39" x14ac:dyDescent="0.25">
      <c r="C29"/>
      <c r="D29" s="4">
        <v>241228</v>
      </c>
      <c r="E29" s="9">
        <v>50</v>
      </c>
      <c r="F29" s="20">
        <v>0.31243410852713183</v>
      </c>
      <c r="G29" s="34">
        <v>0.1880232558139534</v>
      </c>
      <c r="J29" s="16"/>
      <c r="O29" s="10"/>
      <c r="P29" s="34">
        <v>9.0564999999999998</v>
      </c>
      <c r="Q29" s="34">
        <v>8.6530000000000005</v>
      </c>
      <c r="R29" s="34">
        <v>1.427</v>
      </c>
      <c r="S29" s="34">
        <v>0.46099999999999997</v>
      </c>
      <c r="T29" s="34">
        <v>0.14599999999999999</v>
      </c>
      <c r="U29">
        <v>35</v>
      </c>
      <c r="V29">
        <f t="shared" si="2"/>
        <v>316.97749999999996</v>
      </c>
      <c r="W29">
        <f t="shared" si="3"/>
        <v>302.85500000000002</v>
      </c>
      <c r="X29">
        <f t="shared" si="4"/>
        <v>49.945</v>
      </c>
      <c r="Y29" s="22"/>
      <c r="Z29" s="22"/>
      <c r="AA29" s="22"/>
      <c r="AB29">
        <v>12.5</v>
      </c>
      <c r="AC29">
        <f t="shared" si="8"/>
        <v>113.20625</v>
      </c>
      <c r="AD29">
        <f t="shared" si="8"/>
        <v>108.16250000000001</v>
      </c>
      <c r="AE29">
        <f t="shared" si="8"/>
        <v>17.837500000000002</v>
      </c>
      <c r="AF29" s="10"/>
      <c r="AG29" s="10"/>
      <c r="AH29" s="10"/>
    </row>
    <row r="30" spans="1:39" x14ac:dyDescent="0.25">
      <c r="C30"/>
      <c r="D30" s="4">
        <v>241229</v>
      </c>
      <c r="E30" s="9">
        <v>95</v>
      </c>
      <c r="F30" s="20">
        <v>0.24408914728682166</v>
      </c>
      <c r="G30" s="34">
        <v>0.18092441860465108</v>
      </c>
      <c r="J30" s="16"/>
      <c r="O30" s="10"/>
      <c r="P30" s="34">
        <v>8.6555</v>
      </c>
      <c r="Q30" s="34">
        <v>7.931</v>
      </c>
      <c r="R30" s="34">
        <v>1.1065</v>
      </c>
      <c r="S30" s="34">
        <v>0.39</v>
      </c>
      <c r="T30" s="34">
        <v>0.14900000000000002</v>
      </c>
      <c r="U30">
        <v>22.5</v>
      </c>
      <c r="V30">
        <f t="shared" si="2"/>
        <v>194.74875</v>
      </c>
      <c r="W30">
        <f t="shared" si="3"/>
        <v>178.44749999999999</v>
      </c>
      <c r="X30">
        <f t="shared" si="4"/>
        <v>24.896250000000002</v>
      </c>
      <c r="Y30" s="22"/>
      <c r="Z30" s="22"/>
      <c r="AA30" s="22"/>
      <c r="AF30" s="10"/>
      <c r="AG30" s="10"/>
      <c r="AH30" s="10"/>
    </row>
    <row r="31" spans="1:39" x14ac:dyDescent="0.25">
      <c r="A31" s="8">
        <v>37711</v>
      </c>
      <c r="B31" s="2">
        <v>0.59871527777777778</v>
      </c>
      <c r="C31" s="18" t="s">
        <v>21</v>
      </c>
      <c r="D31" s="4">
        <v>241233</v>
      </c>
      <c r="E31" s="9">
        <v>1</v>
      </c>
      <c r="F31" s="20">
        <v>0.36125193798449617</v>
      </c>
      <c r="G31" s="34">
        <v>0.25762063953488362</v>
      </c>
      <c r="H31" s="14">
        <v>28.172769379844961</v>
      </c>
      <c r="I31" s="7">
        <v>23.963300145348828</v>
      </c>
      <c r="J31" s="16">
        <v>14.77227519379845</v>
      </c>
      <c r="K31" s="7">
        <v>12.348787063953482</v>
      </c>
      <c r="L31">
        <v>90</v>
      </c>
      <c r="M31">
        <v>104</v>
      </c>
      <c r="N31">
        <v>8.2769999999999992</v>
      </c>
      <c r="O31" s="10">
        <v>370</v>
      </c>
      <c r="P31" s="34">
        <v>9.1814999999999998</v>
      </c>
      <c r="Q31" s="34">
        <v>8.81</v>
      </c>
      <c r="R31" s="34">
        <v>2.0964999999999998</v>
      </c>
      <c r="S31" s="34">
        <v>1.6365000000000001</v>
      </c>
      <c r="T31" s="34">
        <v>0.2175</v>
      </c>
      <c r="U31">
        <v>5.5</v>
      </c>
      <c r="V31">
        <f t="shared" si="2"/>
        <v>50.498249999999999</v>
      </c>
      <c r="W31">
        <f t="shared" si="3"/>
        <v>48.455000000000005</v>
      </c>
      <c r="X31">
        <f t="shared" si="4"/>
        <v>11.530749999999999</v>
      </c>
      <c r="Y31" s="22">
        <f>SUM(V31:V35)</f>
        <v>883.60200000000009</v>
      </c>
      <c r="Z31" s="22">
        <f>SUM(W31:W35)</f>
        <v>870.09725000000014</v>
      </c>
      <c r="AA31" s="22">
        <f>SUM(X31:X35)</f>
        <v>120.64525</v>
      </c>
      <c r="AB31">
        <v>5.5</v>
      </c>
      <c r="AC31">
        <f t="shared" ref="AC31:AE34" si="9">($AB31*P31)</f>
        <v>50.498249999999999</v>
      </c>
      <c r="AD31">
        <f t="shared" si="9"/>
        <v>48.455000000000005</v>
      </c>
      <c r="AE31">
        <f t="shared" si="9"/>
        <v>11.530749999999999</v>
      </c>
      <c r="AF31" s="10">
        <f>SUM(AC31:AC34)</f>
        <v>467.82450000000006</v>
      </c>
      <c r="AG31" s="10">
        <f>SUM(AD31:AD34)</f>
        <v>472.48849999999999</v>
      </c>
      <c r="AH31" s="10">
        <f>SUM(AE31:AE34)</f>
        <v>75.757750000000001</v>
      </c>
    </row>
    <row r="32" spans="1:39" x14ac:dyDescent="0.25">
      <c r="C32"/>
      <c r="D32" s="4">
        <v>241234</v>
      </c>
      <c r="E32" s="9">
        <v>10</v>
      </c>
      <c r="F32" s="20">
        <v>0.3026705426356589</v>
      </c>
      <c r="G32" s="34">
        <v>0.23474127906976738</v>
      </c>
      <c r="J32" s="16"/>
      <c r="O32" s="10"/>
      <c r="P32" s="34">
        <v>9.3574999999999999</v>
      </c>
      <c r="Q32" s="34">
        <v>9.6929999999999996</v>
      </c>
      <c r="R32" s="34">
        <v>0.90850000000000009</v>
      </c>
      <c r="S32" s="34">
        <v>0.66200000000000003</v>
      </c>
      <c r="T32" s="34">
        <v>0.17249999999999999</v>
      </c>
      <c r="U32">
        <v>12</v>
      </c>
      <c r="V32">
        <f t="shared" si="2"/>
        <v>112.28999999999999</v>
      </c>
      <c r="W32">
        <f t="shared" si="3"/>
        <v>116.316</v>
      </c>
      <c r="X32">
        <f t="shared" si="4"/>
        <v>10.902000000000001</v>
      </c>
      <c r="Y32" s="22"/>
      <c r="Z32" s="22"/>
      <c r="AA32" s="22"/>
      <c r="AB32">
        <v>12</v>
      </c>
      <c r="AC32">
        <f t="shared" si="9"/>
        <v>112.28999999999999</v>
      </c>
      <c r="AD32">
        <f t="shared" si="9"/>
        <v>116.316</v>
      </c>
      <c r="AE32">
        <f t="shared" si="9"/>
        <v>10.902000000000001</v>
      </c>
      <c r="AF32" s="10"/>
      <c r="AG32" s="10"/>
      <c r="AH32" s="10"/>
    </row>
    <row r="33" spans="1:34" x14ac:dyDescent="0.25">
      <c r="C33"/>
      <c r="D33" s="4">
        <v>241235</v>
      </c>
      <c r="E33" s="9">
        <v>25</v>
      </c>
      <c r="F33" s="20">
        <v>0.26849806201550391</v>
      </c>
      <c r="G33" s="34">
        <v>0.24356686046511619</v>
      </c>
      <c r="J33" s="16"/>
      <c r="O33" s="10"/>
      <c r="P33" s="34">
        <v>9.3015000000000008</v>
      </c>
      <c r="Q33" s="34">
        <v>9.6914999999999996</v>
      </c>
      <c r="R33" s="34">
        <v>2.0950000000000002</v>
      </c>
      <c r="S33" s="34">
        <v>0.47050000000000003</v>
      </c>
      <c r="T33" s="34">
        <v>0.16550000000000001</v>
      </c>
      <c r="U33">
        <v>20</v>
      </c>
      <c r="V33">
        <f t="shared" si="2"/>
        <v>186.03000000000003</v>
      </c>
      <c r="W33">
        <f t="shared" si="3"/>
        <v>193.82999999999998</v>
      </c>
      <c r="X33">
        <f t="shared" si="4"/>
        <v>41.900000000000006</v>
      </c>
      <c r="Y33" s="22"/>
      <c r="Z33" s="22"/>
      <c r="AA33" s="22"/>
      <c r="AB33">
        <v>20</v>
      </c>
      <c r="AC33">
        <f t="shared" si="9"/>
        <v>186.03000000000003</v>
      </c>
      <c r="AD33">
        <f t="shared" si="9"/>
        <v>193.82999999999998</v>
      </c>
      <c r="AE33">
        <f t="shared" si="9"/>
        <v>41.900000000000006</v>
      </c>
      <c r="AF33" s="10"/>
      <c r="AG33" s="10"/>
      <c r="AH33" s="10"/>
    </row>
    <row r="34" spans="1:34" x14ac:dyDescent="0.25">
      <c r="C34"/>
      <c r="D34" s="4">
        <v>241236</v>
      </c>
      <c r="E34" s="9">
        <v>50</v>
      </c>
      <c r="F34" s="20">
        <v>0.3026705426356589</v>
      </c>
      <c r="G34" s="34">
        <v>0.25949127906976732</v>
      </c>
      <c r="J34" s="16"/>
      <c r="K34" s="19"/>
      <c r="O34" s="10"/>
      <c r="P34" s="34">
        <v>9.5205000000000002</v>
      </c>
      <c r="Q34" s="34">
        <v>9.1110000000000007</v>
      </c>
      <c r="R34" s="34">
        <v>0.91400000000000003</v>
      </c>
      <c r="S34" s="34">
        <v>0.53749999999999998</v>
      </c>
      <c r="T34" s="34">
        <v>0.16950000000000001</v>
      </c>
      <c r="U34">
        <v>35</v>
      </c>
      <c r="V34">
        <f t="shared" si="2"/>
        <v>333.21750000000003</v>
      </c>
      <c r="W34">
        <f t="shared" si="3"/>
        <v>318.88500000000005</v>
      </c>
      <c r="X34">
        <f t="shared" si="4"/>
        <v>31.990000000000002</v>
      </c>
      <c r="Y34" s="22"/>
      <c r="Z34" s="22"/>
      <c r="AA34" s="22"/>
      <c r="AB34">
        <v>12.5</v>
      </c>
      <c r="AC34">
        <f t="shared" si="9"/>
        <v>119.00625000000001</v>
      </c>
      <c r="AD34">
        <f t="shared" si="9"/>
        <v>113.8875</v>
      </c>
      <c r="AE34">
        <f t="shared" si="9"/>
        <v>11.425000000000001</v>
      </c>
      <c r="AF34" s="10"/>
      <c r="AG34" s="10"/>
      <c r="AH34" s="10"/>
    </row>
    <row r="35" spans="1:34" x14ac:dyDescent="0.25">
      <c r="C35"/>
      <c r="D35" s="4">
        <v>241237</v>
      </c>
      <c r="E35" s="9">
        <v>95</v>
      </c>
      <c r="F35" s="20">
        <v>0.29290697674418609</v>
      </c>
      <c r="G35" s="34">
        <v>0.25670930232558126</v>
      </c>
      <c r="J35" s="16"/>
      <c r="O35" s="10"/>
      <c r="P35" s="34">
        <v>8.9585000000000008</v>
      </c>
      <c r="Q35" s="34">
        <v>8.5605000000000011</v>
      </c>
      <c r="R35" s="34">
        <v>1.081</v>
      </c>
      <c r="S35" s="34">
        <v>0.94099999999999995</v>
      </c>
      <c r="T35" s="34">
        <v>0.17349999999999999</v>
      </c>
      <c r="U35">
        <v>22.5</v>
      </c>
      <c r="V35">
        <f t="shared" si="2"/>
        <v>201.56625000000003</v>
      </c>
      <c r="W35">
        <f t="shared" si="3"/>
        <v>192.61125000000001</v>
      </c>
      <c r="X35">
        <f t="shared" si="4"/>
        <v>24.322499999999998</v>
      </c>
      <c r="Y35" s="22"/>
      <c r="Z35" s="22"/>
      <c r="AA35" s="22"/>
      <c r="AF35" s="10"/>
      <c r="AG35" s="10"/>
      <c r="AH35" s="10"/>
    </row>
    <row r="36" spans="1:34" x14ac:dyDescent="0.25">
      <c r="A36" s="8">
        <v>37742</v>
      </c>
      <c r="B36" s="2">
        <v>0.55633101851851852</v>
      </c>
      <c r="C36" s="18" t="s">
        <v>21</v>
      </c>
      <c r="D36" s="4">
        <v>241241</v>
      </c>
      <c r="E36" s="9">
        <v>1</v>
      </c>
      <c r="F36" s="20">
        <v>0.50445090439276496</v>
      </c>
      <c r="G36" s="34">
        <v>0.24686046511627899</v>
      </c>
      <c r="H36" s="14">
        <v>24.185979974160208</v>
      </c>
      <c r="I36" s="7">
        <v>22.209607558139528</v>
      </c>
      <c r="J36" s="16">
        <v>14.263756136950906</v>
      </c>
      <c r="K36" s="7">
        <v>11.26132994186046</v>
      </c>
      <c r="L36">
        <v>121</v>
      </c>
      <c r="M36">
        <v>101</v>
      </c>
      <c r="N36">
        <v>7.9640000000000004</v>
      </c>
      <c r="O36" s="10">
        <v>344</v>
      </c>
      <c r="P36" s="34">
        <v>9.7874999999999996</v>
      </c>
      <c r="Q36" s="34">
        <v>10.52</v>
      </c>
      <c r="R36" s="34">
        <v>0.99550000000000005</v>
      </c>
      <c r="S36" s="34">
        <v>1.5669999999999999</v>
      </c>
      <c r="T36" s="34">
        <v>0.247</v>
      </c>
      <c r="U36">
        <v>5.5</v>
      </c>
      <c r="V36">
        <f t="shared" si="2"/>
        <v>53.831249999999997</v>
      </c>
      <c r="W36">
        <f t="shared" si="3"/>
        <v>57.86</v>
      </c>
      <c r="X36">
        <f t="shared" si="4"/>
        <v>5.47525</v>
      </c>
      <c r="Y36" s="22">
        <f>SUM(V36:V40)</f>
        <v>850.58024999999998</v>
      </c>
      <c r="Z36" s="22">
        <f>SUM(W36:W40)</f>
        <v>818.54575</v>
      </c>
      <c r="AA36" s="22">
        <f>SUM(X36:X40)</f>
        <v>539.923</v>
      </c>
      <c r="AB36">
        <v>5.5</v>
      </c>
      <c r="AC36">
        <f t="shared" ref="AC36:AE39" si="10">($AB36*P36)</f>
        <v>53.831249999999997</v>
      </c>
      <c r="AD36">
        <f t="shared" si="10"/>
        <v>57.86</v>
      </c>
      <c r="AE36">
        <f t="shared" si="10"/>
        <v>5.47525</v>
      </c>
      <c r="AF36" s="10">
        <f>SUM(AC36:AC39)</f>
        <v>437.52525000000003</v>
      </c>
      <c r="AG36" s="10">
        <f>SUM(AD36:AD39)</f>
        <v>436.73199999999997</v>
      </c>
      <c r="AH36" s="10">
        <f>SUM(AE36:AE39)</f>
        <v>289.05925000000002</v>
      </c>
    </row>
    <row r="37" spans="1:34" x14ac:dyDescent="0.25">
      <c r="C37"/>
      <c r="D37" s="4">
        <v>241242</v>
      </c>
      <c r="E37" s="9">
        <v>10</v>
      </c>
      <c r="F37" s="20">
        <v>0.25873449612403099</v>
      </c>
      <c r="G37" s="34">
        <v>0.20984738372093015</v>
      </c>
      <c r="J37" s="16"/>
      <c r="O37" s="10"/>
      <c r="P37" s="34">
        <v>7.1494999999999997</v>
      </c>
      <c r="Q37" s="34">
        <v>6.9634999999999998</v>
      </c>
      <c r="R37" s="34">
        <v>1.8820000000000001</v>
      </c>
      <c r="S37" s="34">
        <v>1.2515000000000001</v>
      </c>
      <c r="T37" s="34">
        <v>0.24349999999999999</v>
      </c>
      <c r="U37">
        <v>12</v>
      </c>
      <c r="V37">
        <f t="shared" si="2"/>
        <v>85.793999999999997</v>
      </c>
      <c r="W37">
        <f t="shared" si="3"/>
        <v>83.561999999999998</v>
      </c>
      <c r="X37">
        <f t="shared" si="4"/>
        <v>22.584000000000003</v>
      </c>
      <c r="Y37" s="22"/>
      <c r="Z37" s="22"/>
      <c r="AA37" s="22"/>
      <c r="AB37">
        <v>12</v>
      </c>
      <c r="AC37">
        <f t="shared" si="10"/>
        <v>85.793999999999997</v>
      </c>
      <c r="AD37">
        <f t="shared" si="10"/>
        <v>83.561999999999998</v>
      </c>
      <c r="AE37">
        <f t="shared" si="10"/>
        <v>22.584000000000003</v>
      </c>
      <c r="AF37" s="10"/>
      <c r="AG37" s="10"/>
      <c r="AH37" s="10"/>
    </row>
    <row r="38" spans="1:34" x14ac:dyDescent="0.25">
      <c r="C38"/>
      <c r="D38" s="4">
        <v>241243</v>
      </c>
      <c r="E38" s="9">
        <v>25</v>
      </c>
      <c r="F38" s="20">
        <v>0.26361627906976748</v>
      </c>
      <c r="G38" s="34">
        <v>0.23598837209302315</v>
      </c>
      <c r="J38" s="16"/>
      <c r="O38" s="10"/>
      <c r="P38" s="34">
        <v>9.9499999999999993</v>
      </c>
      <c r="Q38" s="34">
        <v>10.042999999999999</v>
      </c>
      <c r="R38" s="34">
        <v>7.5350000000000001</v>
      </c>
      <c r="S38" s="34">
        <v>1.552</v>
      </c>
      <c r="T38" s="34">
        <v>0.26300000000000001</v>
      </c>
      <c r="U38">
        <v>20</v>
      </c>
      <c r="V38">
        <f t="shared" si="2"/>
        <v>199</v>
      </c>
      <c r="W38">
        <f t="shared" si="3"/>
        <v>200.85999999999999</v>
      </c>
      <c r="X38">
        <f t="shared" si="4"/>
        <v>150.69999999999999</v>
      </c>
      <c r="Y38" s="22"/>
      <c r="Z38" s="22"/>
      <c r="AA38" s="22"/>
      <c r="AB38">
        <v>20</v>
      </c>
      <c r="AC38">
        <f t="shared" si="10"/>
        <v>199</v>
      </c>
      <c r="AD38">
        <f t="shared" si="10"/>
        <v>200.85999999999999</v>
      </c>
      <c r="AE38">
        <f t="shared" si="10"/>
        <v>150.69999999999999</v>
      </c>
      <c r="AF38" s="10"/>
      <c r="AG38" s="10"/>
      <c r="AH38" s="10"/>
    </row>
    <row r="39" spans="1:34" x14ac:dyDescent="0.25">
      <c r="C39"/>
      <c r="D39" s="4">
        <v>241244</v>
      </c>
      <c r="E39" s="9">
        <v>50</v>
      </c>
      <c r="F39" s="20">
        <v>0.24897093023255812</v>
      </c>
      <c r="G39" s="34">
        <v>0.21325290697674409</v>
      </c>
      <c r="J39" s="16"/>
      <c r="O39" s="10"/>
      <c r="P39" s="34">
        <v>7.9120000000000008</v>
      </c>
      <c r="Q39" s="34">
        <v>7.556</v>
      </c>
      <c r="R39" s="34">
        <v>8.8240000000000016</v>
      </c>
      <c r="S39" s="34">
        <v>0.76</v>
      </c>
      <c r="T39" s="34">
        <v>0.2195</v>
      </c>
      <c r="U39">
        <v>35</v>
      </c>
      <c r="V39">
        <f t="shared" si="2"/>
        <v>276.92</v>
      </c>
      <c r="W39">
        <f t="shared" si="3"/>
        <v>264.45999999999998</v>
      </c>
      <c r="X39">
        <f t="shared" si="4"/>
        <v>308.84000000000003</v>
      </c>
      <c r="Y39" s="22"/>
      <c r="Z39" s="22"/>
      <c r="AA39" s="22"/>
      <c r="AB39">
        <v>12.5</v>
      </c>
      <c r="AC39">
        <f t="shared" si="10"/>
        <v>98.9</v>
      </c>
      <c r="AD39">
        <f t="shared" si="10"/>
        <v>94.45</v>
      </c>
      <c r="AE39">
        <f t="shared" si="10"/>
        <v>110.30000000000003</v>
      </c>
      <c r="AF39" s="10"/>
      <c r="AG39" s="10"/>
      <c r="AH39" s="10"/>
    </row>
    <row r="40" spans="1:34" x14ac:dyDescent="0.25">
      <c r="C40"/>
      <c r="D40" s="4">
        <v>241245</v>
      </c>
      <c r="E40" s="9">
        <v>95</v>
      </c>
      <c r="F40" s="20">
        <v>0.19201679586563306</v>
      </c>
      <c r="G40" s="34">
        <v>0.27333720930232547</v>
      </c>
      <c r="J40" s="34"/>
      <c r="K40" s="19"/>
      <c r="O40" s="10"/>
      <c r="P40" s="34">
        <v>10.446</v>
      </c>
      <c r="Q40" s="34">
        <v>9.4134999999999991</v>
      </c>
      <c r="R40" s="34">
        <v>2.3254999999999999</v>
      </c>
      <c r="S40" s="34">
        <v>0.71449999999999991</v>
      </c>
      <c r="T40" s="34">
        <v>0.28149999999999997</v>
      </c>
      <c r="U40">
        <v>22.5</v>
      </c>
      <c r="V40">
        <f t="shared" si="2"/>
        <v>235.035</v>
      </c>
      <c r="W40">
        <f t="shared" si="3"/>
        <v>211.80374999999998</v>
      </c>
      <c r="X40">
        <f t="shared" si="4"/>
        <v>52.323749999999997</v>
      </c>
      <c r="Y40" s="22"/>
      <c r="Z40" s="22"/>
      <c r="AA40" s="22"/>
      <c r="AF40" s="10"/>
      <c r="AG40" s="10"/>
      <c r="AH40" s="10"/>
    </row>
    <row r="41" spans="1:34" x14ac:dyDescent="0.25">
      <c r="A41" s="8">
        <v>37756</v>
      </c>
      <c r="B41" s="2">
        <v>0.57089120370370372</v>
      </c>
      <c r="C41" s="11" t="s">
        <v>21</v>
      </c>
      <c r="D41" s="4">
        <v>241249</v>
      </c>
      <c r="E41" s="9">
        <v>1</v>
      </c>
      <c r="F41" s="20">
        <v>1.041151162790698</v>
      </c>
      <c r="G41" s="34">
        <v>0.42862238372092998</v>
      </c>
      <c r="H41" s="14">
        <v>42.090732558139543</v>
      </c>
      <c r="I41" s="7">
        <v>35.387832994186027</v>
      </c>
      <c r="J41" s="16">
        <v>26.932796511627913</v>
      </c>
      <c r="K41" s="7">
        <v>17.518189098837198</v>
      </c>
      <c r="L41">
        <v>135</v>
      </c>
      <c r="M41">
        <v>103</v>
      </c>
      <c r="N41">
        <v>7.6890000000000001</v>
      </c>
      <c r="O41" s="10">
        <v>343</v>
      </c>
      <c r="P41" s="34">
        <v>8.4604999999999997</v>
      </c>
      <c r="Q41" s="34">
        <v>8.3145000000000007</v>
      </c>
      <c r="R41" s="34">
        <v>0.82950000000000002</v>
      </c>
      <c r="S41" s="34">
        <v>1.2845</v>
      </c>
      <c r="T41" s="34">
        <v>0.2205</v>
      </c>
      <c r="U41">
        <v>5.5</v>
      </c>
      <c r="V41">
        <f t="shared" si="2"/>
        <v>46.53275</v>
      </c>
      <c r="W41">
        <f t="shared" si="3"/>
        <v>45.729750000000003</v>
      </c>
      <c r="X41">
        <f t="shared" si="4"/>
        <v>4.5622499999999997</v>
      </c>
      <c r="Y41" s="22">
        <f>SUM(V41:V45)</f>
        <v>780.56649999999991</v>
      </c>
      <c r="Z41" s="22">
        <f>SUM(W41:W45)</f>
        <v>744.17724999999996</v>
      </c>
      <c r="AA41" s="22">
        <f>SUM(X41:X45)</f>
        <v>245.83275</v>
      </c>
      <c r="AB41">
        <v>5.5</v>
      </c>
      <c r="AC41">
        <f t="shared" ref="AC41:AE44" si="11">($AB41*P41)</f>
        <v>46.53275</v>
      </c>
      <c r="AD41">
        <f t="shared" si="11"/>
        <v>45.729750000000003</v>
      </c>
      <c r="AE41">
        <f t="shared" si="11"/>
        <v>4.5622499999999997</v>
      </c>
      <c r="AF41" s="10">
        <f>SUM(AC41:AC44)</f>
        <v>374.81274999999994</v>
      </c>
      <c r="AG41" s="10">
        <f>SUM(AD41:AD44)</f>
        <v>380.50975</v>
      </c>
      <c r="AH41" s="10">
        <f>SUM(AE41:AE44)</f>
        <v>46.763999999999996</v>
      </c>
    </row>
    <row r="42" spans="1:34" x14ac:dyDescent="0.25">
      <c r="C42"/>
      <c r="D42" s="4">
        <v>241250</v>
      </c>
      <c r="E42" s="9">
        <v>10</v>
      </c>
      <c r="F42" s="20">
        <v>0.52235077519379858</v>
      </c>
      <c r="G42" s="34">
        <v>0.34064825581395319</v>
      </c>
      <c r="J42" s="16"/>
      <c r="O42" s="10"/>
      <c r="P42" s="34">
        <v>9.7324999999999999</v>
      </c>
      <c r="Q42" s="34">
        <v>10.7075</v>
      </c>
      <c r="R42" s="34">
        <v>0.87650000000000006</v>
      </c>
      <c r="S42" s="34">
        <v>0.42849999999999999</v>
      </c>
      <c r="T42" s="34">
        <v>0.22500000000000001</v>
      </c>
      <c r="U42">
        <v>12</v>
      </c>
      <c r="V42">
        <f t="shared" si="2"/>
        <v>116.78999999999999</v>
      </c>
      <c r="W42">
        <f t="shared" si="3"/>
        <v>128.49</v>
      </c>
      <c r="X42">
        <f t="shared" si="4"/>
        <v>10.518000000000001</v>
      </c>
      <c r="Y42" s="22"/>
      <c r="Z42" s="22"/>
      <c r="AA42" s="22"/>
      <c r="AB42">
        <v>12</v>
      </c>
      <c r="AC42">
        <f t="shared" si="11"/>
        <v>116.78999999999999</v>
      </c>
      <c r="AD42">
        <f t="shared" si="11"/>
        <v>128.49</v>
      </c>
      <c r="AE42">
        <f t="shared" si="11"/>
        <v>10.518000000000001</v>
      </c>
      <c r="AF42" s="10"/>
      <c r="AG42" s="10"/>
      <c r="AH42" s="10"/>
    </row>
    <row r="43" spans="1:34" x14ac:dyDescent="0.25">
      <c r="C43"/>
      <c r="D43" s="4">
        <v>241251</v>
      </c>
      <c r="E43" s="9">
        <v>25</v>
      </c>
      <c r="F43" s="20">
        <v>0.47841472868217055</v>
      </c>
      <c r="G43" s="34">
        <v>0.34050436046511617</v>
      </c>
      <c r="J43" s="16"/>
      <c r="O43" s="10"/>
      <c r="P43" s="34">
        <v>5.3970000000000002</v>
      </c>
      <c r="Q43" s="34">
        <v>5.4870000000000001</v>
      </c>
      <c r="R43" s="34">
        <v>0.64200000000000002</v>
      </c>
      <c r="S43" s="34">
        <v>0.60600000000000009</v>
      </c>
      <c r="T43" s="34">
        <v>0.14599999999999999</v>
      </c>
      <c r="U43">
        <v>20</v>
      </c>
      <c r="V43">
        <f t="shared" si="2"/>
        <v>107.94</v>
      </c>
      <c r="W43">
        <f t="shared" si="3"/>
        <v>109.74000000000001</v>
      </c>
      <c r="X43">
        <f t="shared" si="4"/>
        <v>12.84</v>
      </c>
      <c r="Y43" s="22"/>
      <c r="Z43" s="22"/>
      <c r="AA43" s="22"/>
      <c r="AB43">
        <v>20</v>
      </c>
      <c r="AC43">
        <f t="shared" si="11"/>
        <v>107.94</v>
      </c>
      <c r="AD43">
        <f t="shared" si="11"/>
        <v>109.74000000000001</v>
      </c>
      <c r="AE43">
        <f t="shared" si="11"/>
        <v>12.84</v>
      </c>
      <c r="AF43" s="10"/>
      <c r="AG43" s="10"/>
      <c r="AH43" s="10"/>
    </row>
    <row r="44" spans="1:34" x14ac:dyDescent="0.25">
      <c r="C44"/>
      <c r="D44" s="4">
        <v>241252</v>
      </c>
      <c r="E44" s="9">
        <v>50</v>
      </c>
      <c r="F44" s="20">
        <v>0.42959689922480626</v>
      </c>
      <c r="G44" s="34">
        <v>0.34103197674418578</v>
      </c>
      <c r="J44" s="16"/>
      <c r="O44" s="10"/>
      <c r="P44" s="34">
        <v>8.2839999999999989</v>
      </c>
      <c r="Q44" s="34">
        <v>7.7240000000000002</v>
      </c>
      <c r="R44" s="34">
        <v>1.5075000000000001</v>
      </c>
      <c r="S44" s="34">
        <v>1.1675</v>
      </c>
      <c r="T44" s="34">
        <v>0.23549999999999999</v>
      </c>
      <c r="U44">
        <v>35</v>
      </c>
      <c r="V44">
        <f t="shared" si="2"/>
        <v>289.93999999999994</v>
      </c>
      <c r="W44">
        <f t="shared" si="3"/>
        <v>270.34000000000003</v>
      </c>
      <c r="X44">
        <f t="shared" si="4"/>
        <v>52.762500000000003</v>
      </c>
      <c r="Y44" s="22"/>
      <c r="Z44" s="22"/>
      <c r="AA44" s="22"/>
      <c r="AB44">
        <v>12.5</v>
      </c>
      <c r="AC44">
        <f t="shared" si="11"/>
        <v>103.54999999999998</v>
      </c>
      <c r="AD44">
        <f t="shared" si="11"/>
        <v>96.55</v>
      </c>
      <c r="AE44">
        <f t="shared" si="11"/>
        <v>18.84375</v>
      </c>
      <c r="AF44" s="10"/>
      <c r="AG44" s="10"/>
      <c r="AH44" s="10"/>
    </row>
    <row r="45" spans="1:34" x14ac:dyDescent="0.25">
      <c r="C45"/>
      <c r="D45" s="4">
        <v>241253</v>
      </c>
      <c r="E45" s="9">
        <v>95</v>
      </c>
      <c r="F45" s="20">
        <v>0.24408914728682174</v>
      </c>
      <c r="G45" s="34">
        <v>0.45317441860465113</v>
      </c>
      <c r="I45" s="23"/>
      <c r="J45" s="16"/>
      <c r="O45" s="10"/>
      <c r="P45" s="34">
        <v>9.7495000000000012</v>
      </c>
      <c r="Q45" s="34">
        <v>8.4390000000000001</v>
      </c>
      <c r="R45" s="34">
        <v>7.34</v>
      </c>
      <c r="S45" s="34">
        <v>0.66949999999999998</v>
      </c>
      <c r="T45" s="34">
        <v>0.27750000000000002</v>
      </c>
      <c r="U45">
        <v>22.5</v>
      </c>
      <c r="V45">
        <f t="shared" si="2"/>
        <v>219.36375000000004</v>
      </c>
      <c r="W45">
        <f t="shared" si="3"/>
        <v>189.8775</v>
      </c>
      <c r="X45">
        <f t="shared" si="4"/>
        <v>165.15</v>
      </c>
      <c r="Y45" s="22"/>
      <c r="Z45" s="22"/>
      <c r="AA45" s="22"/>
      <c r="AF45" s="10"/>
      <c r="AG45" s="10"/>
      <c r="AH45" s="10"/>
    </row>
    <row r="46" spans="1:34" x14ac:dyDescent="0.25">
      <c r="A46" s="8">
        <v>37769</v>
      </c>
      <c r="B46" s="2">
        <v>0.55258101851851849</v>
      </c>
      <c r="C46" s="11" t="s">
        <v>21</v>
      </c>
      <c r="D46" s="4">
        <v>241254</v>
      </c>
      <c r="E46" s="9">
        <v>1</v>
      </c>
      <c r="F46" s="20">
        <v>1.4229065891472867</v>
      </c>
      <c r="G46" s="34">
        <v>0.53739767441860509</v>
      </c>
      <c r="H46" s="14">
        <v>58.303089341085268</v>
      </c>
      <c r="I46" s="7">
        <v>37.966805232558137</v>
      </c>
      <c r="J46" s="16">
        <v>40.289310271317831</v>
      </c>
      <c r="K46" s="7">
        <v>21.557339389534881</v>
      </c>
      <c r="L46">
        <v>148</v>
      </c>
      <c r="M46">
        <v>107</v>
      </c>
      <c r="N46">
        <v>7.6959999999999997</v>
      </c>
      <c r="O46" s="10">
        <v>344</v>
      </c>
      <c r="P46" s="34">
        <v>9.1709999999999994</v>
      </c>
      <c r="Q46" s="34">
        <v>9.1095000000000006</v>
      </c>
      <c r="R46" s="34">
        <v>4.37</v>
      </c>
      <c r="S46" s="34">
        <v>1.5894999999999999</v>
      </c>
      <c r="T46" s="34">
        <v>0.25700000000000001</v>
      </c>
      <c r="U46">
        <v>5.5</v>
      </c>
      <c r="V46">
        <f t="shared" si="2"/>
        <v>50.4405</v>
      </c>
      <c r="W46">
        <f t="shared" si="3"/>
        <v>50.102250000000005</v>
      </c>
      <c r="X46">
        <f t="shared" si="4"/>
        <v>24.035</v>
      </c>
      <c r="Y46" s="22">
        <f>SUM(V46:V50)</f>
        <v>777.14149999999995</v>
      </c>
      <c r="Z46" s="22">
        <f>SUM(W46:W50)</f>
        <v>711.98325</v>
      </c>
      <c r="AA46" s="22">
        <f>SUM(X46:X50)</f>
        <v>148.86325000000002</v>
      </c>
      <c r="AB46">
        <v>5.5</v>
      </c>
      <c r="AC46">
        <f t="shared" ref="AC46:AE49" si="12">($AB46*P46)</f>
        <v>50.4405</v>
      </c>
      <c r="AD46">
        <f t="shared" si="12"/>
        <v>50.102250000000005</v>
      </c>
      <c r="AE46">
        <f t="shared" si="12"/>
        <v>24.035</v>
      </c>
      <c r="AF46" s="10">
        <f>SUM(AC46:AC49)</f>
        <v>412.76524999999998</v>
      </c>
      <c r="AG46" s="10">
        <f>SUM(AD46:AD49)</f>
        <v>396.11699999999996</v>
      </c>
      <c r="AH46" s="10">
        <f>SUM(AE46:AE49)</f>
        <v>83.534500000000008</v>
      </c>
    </row>
    <row r="47" spans="1:34" x14ac:dyDescent="0.25">
      <c r="C47"/>
      <c r="D47" s="4">
        <v>241255</v>
      </c>
      <c r="E47" s="9">
        <v>10</v>
      </c>
      <c r="F47" s="20">
        <v>1.1105612403100773</v>
      </c>
      <c r="G47" s="34">
        <v>0.51438095930232564</v>
      </c>
      <c r="J47" s="16"/>
      <c r="O47" s="10"/>
      <c r="P47" s="34">
        <v>7.4729999999999999</v>
      </c>
      <c r="Q47" s="34">
        <v>7.1905000000000001</v>
      </c>
      <c r="R47" s="34">
        <v>0.76600000000000001</v>
      </c>
      <c r="S47" s="34">
        <v>1.768</v>
      </c>
      <c r="T47" s="34">
        <v>0.218</v>
      </c>
      <c r="U47">
        <v>12</v>
      </c>
      <c r="V47">
        <f t="shared" si="2"/>
        <v>89.676000000000002</v>
      </c>
      <c r="W47">
        <f t="shared" si="3"/>
        <v>86.286000000000001</v>
      </c>
      <c r="X47">
        <f t="shared" si="4"/>
        <v>9.1920000000000002</v>
      </c>
      <c r="Y47" s="22"/>
      <c r="Z47" s="22"/>
      <c r="AA47" s="22"/>
      <c r="AB47">
        <v>12</v>
      </c>
      <c r="AC47">
        <f t="shared" si="12"/>
        <v>89.676000000000002</v>
      </c>
      <c r="AD47">
        <f t="shared" si="12"/>
        <v>86.286000000000001</v>
      </c>
      <c r="AE47">
        <f t="shared" si="12"/>
        <v>9.1920000000000002</v>
      </c>
      <c r="AF47" s="10"/>
      <c r="AG47" s="10"/>
      <c r="AH47" s="10"/>
    </row>
    <row r="48" spans="1:34" x14ac:dyDescent="0.25">
      <c r="C48"/>
      <c r="D48" s="4">
        <v>241256</v>
      </c>
      <c r="E48" s="9">
        <v>25</v>
      </c>
      <c r="F48" s="20">
        <v>0.59069573643410855</v>
      </c>
      <c r="G48" s="34">
        <v>0.39724709302325573</v>
      </c>
      <c r="J48" s="16"/>
      <c r="O48" s="10"/>
      <c r="P48" s="34">
        <v>8.1065000000000005</v>
      </c>
      <c r="Q48" s="34">
        <v>7.6180000000000003</v>
      </c>
      <c r="R48" s="34">
        <v>1.7559999999999998</v>
      </c>
      <c r="S48" s="34">
        <v>1.1345000000000001</v>
      </c>
      <c r="T48" s="34">
        <v>0.23099999999999998</v>
      </c>
      <c r="U48">
        <v>20</v>
      </c>
      <c r="V48">
        <f t="shared" si="2"/>
        <v>162.13</v>
      </c>
      <c r="W48">
        <f t="shared" si="3"/>
        <v>152.36000000000001</v>
      </c>
      <c r="X48">
        <f t="shared" si="4"/>
        <v>35.119999999999997</v>
      </c>
      <c r="Y48" s="22"/>
      <c r="Z48" s="22"/>
      <c r="AA48" s="22"/>
      <c r="AB48">
        <v>20</v>
      </c>
      <c r="AC48">
        <f t="shared" si="12"/>
        <v>162.13</v>
      </c>
      <c r="AD48">
        <f t="shared" si="12"/>
        <v>152.36000000000001</v>
      </c>
      <c r="AE48">
        <f t="shared" si="12"/>
        <v>35.119999999999997</v>
      </c>
      <c r="AF48" s="10"/>
      <c r="AG48" s="10"/>
      <c r="AH48" s="10"/>
    </row>
    <row r="49" spans="1:34" x14ac:dyDescent="0.25">
      <c r="C49"/>
      <c r="D49" s="4">
        <v>241257</v>
      </c>
      <c r="E49" s="9">
        <v>50</v>
      </c>
      <c r="F49" s="20">
        <v>0.58581395348837217</v>
      </c>
      <c r="G49" s="34">
        <v>0.3587311046511627</v>
      </c>
      <c r="J49" s="34"/>
      <c r="K49" s="19"/>
      <c r="O49" s="10"/>
      <c r="P49" s="34">
        <v>8.8414999999999999</v>
      </c>
      <c r="Q49" s="34">
        <v>8.5894999999999992</v>
      </c>
      <c r="R49" s="34">
        <v>1.2150000000000001</v>
      </c>
      <c r="S49" s="34">
        <v>0.78949999999999998</v>
      </c>
      <c r="T49" s="34">
        <v>0.2475</v>
      </c>
      <c r="U49">
        <v>35</v>
      </c>
      <c r="V49">
        <f t="shared" si="2"/>
        <v>309.45249999999999</v>
      </c>
      <c r="W49">
        <f t="shared" si="3"/>
        <v>300.63249999999999</v>
      </c>
      <c r="X49">
        <f t="shared" si="4"/>
        <v>42.525000000000006</v>
      </c>
      <c r="Y49" s="22"/>
      <c r="Z49" s="22"/>
      <c r="AA49" s="22"/>
      <c r="AB49">
        <v>12.5</v>
      </c>
      <c r="AC49">
        <f t="shared" si="12"/>
        <v>110.51875</v>
      </c>
      <c r="AD49">
        <f t="shared" si="12"/>
        <v>107.36874999999999</v>
      </c>
      <c r="AE49">
        <f t="shared" si="12"/>
        <v>15.187500000000002</v>
      </c>
      <c r="AF49" s="10"/>
      <c r="AG49" s="10"/>
      <c r="AH49" s="10"/>
    </row>
    <row r="50" spans="1:34" x14ac:dyDescent="0.25">
      <c r="C50"/>
      <c r="D50" s="4">
        <v>241258</v>
      </c>
      <c r="E50" s="9">
        <v>95</v>
      </c>
      <c r="F50" s="20">
        <v>0.21479844961240308</v>
      </c>
      <c r="G50" s="34">
        <v>0.37057848837209301</v>
      </c>
      <c r="I50" s="23"/>
      <c r="J50" s="35"/>
      <c r="K50" s="19"/>
      <c r="O50" s="10"/>
      <c r="P50" s="34">
        <v>7.3529999999999998</v>
      </c>
      <c r="Q50" s="34">
        <v>5.4489999999999998</v>
      </c>
      <c r="R50" s="34">
        <v>1.6884999999999999</v>
      </c>
      <c r="S50" s="34">
        <v>0.91700000000000004</v>
      </c>
      <c r="T50" s="34">
        <v>0.2145</v>
      </c>
      <c r="U50">
        <v>22.5</v>
      </c>
      <c r="V50">
        <f t="shared" si="2"/>
        <v>165.4425</v>
      </c>
      <c r="W50">
        <f t="shared" si="3"/>
        <v>122.60249999999999</v>
      </c>
      <c r="X50">
        <f t="shared" si="4"/>
        <v>37.991250000000001</v>
      </c>
      <c r="Y50" s="22"/>
      <c r="Z50" s="22"/>
      <c r="AA50" s="22"/>
      <c r="AF50" s="10"/>
      <c r="AG50" s="10"/>
      <c r="AH50" s="10"/>
    </row>
    <row r="51" spans="1:34" x14ac:dyDescent="0.25">
      <c r="A51" s="8">
        <v>37785</v>
      </c>
      <c r="B51" s="2">
        <v>0.57045138888888891</v>
      </c>
      <c r="C51" s="11" t="s">
        <v>21</v>
      </c>
      <c r="D51" s="4">
        <v>241259</v>
      </c>
      <c r="E51" s="9">
        <v>1</v>
      </c>
      <c r="F51" s="20">
        <v>2.4945023255813954</v>
      </c>
      <c r="G51" s="34">
        <v>0.62294476744186034</v>
      </c>
      <c r="H51" s="14">
        <v>446.76371854005163</v>
      </c>
      <c r="I51" s="7">
        <v>113.08649578488371</v>
      </c>
      <c r="J51" s="16">
        <v>311.8474365633075</v>
      </c>
      <c r="K51" s="7">
        <v>70.346973982558126</v>
      </c>
      <c r="L51">
        <v>164</v>
      </c>
      <c r="O51" s="10"/>
      <c r="P51" s="34">
        <v>4.9414999999999996</v>
      </c>
      <c r="Q51" s="34">
        <v>3.1520000000000001</v>
      </c>
      <c r="R51" s="34">
        <v>1.56</v>
      </c>
      <c r="S51" s="34">
        <v>2.371</v>
      </c>
      <c r="T51" s="34">
        <v>0.26050000000000001</v>
      </c>
      <c r="U51">
        <v>5.5</v>
      </c>
      <c r="V51">
        <f t="shared" si="2"/>
        <v>27.178249999999998</v>
      </c>
      <c r="W51">
        <f t="shared" si="3"/>
        <v>17.336000000000002</v>
      </c>
      <c r="X51">
        <f t="shared" si="4"/>
        <v>8.58</v>
      </c>
      <c r="Y51" s="22">
        <f>SUM(V51:V55)</f>
        <v>590.44524999999999</v>
      </c>
      <c r="Z51" s="22">
        <f>SUM(W51:W55)</f>
        <v>391.79425000000003</v>
      </c>
      <c r="AA51" s="22">
        <f>SUM(X51:X55)</f>
        <v>222.74074999999999</v>
      </c>
      <c r="AB51">
        <v>5.5</v>
      </c>
      <c r="AC51">
        <f t="shared" ref="AC51:AE54" si="13">($AB51*P51)</f>
        <v>27.178249999999998</v>
      </c>
      <c r="AD51">
        <f t="shared" si="13"/>
        <v>17.336000000000002</v>
      </c>
      <c r="AE51">
        <f t="shared" si="13"/>
        <v>8.58</v>
      </c>
      <c r="AF51" s="10">
        <f>SUM(AC51:AC54)</f>
        <v>270.31524999999999</v>
      </c>
      <c r="AG51" s="10">
        <f>SUM(AD51:AD54)</f>
        <v>167.17675</v>
      </c>
      <c r="AH51" s="10">
        <f>SUM(AE51:AE54)</f>
        <v>88.292000000000002</v>
      </c>
    </row>
    <row r="52" spans="1:34" x14ac:dyDescent="0.25">
      <c r="C52"/>
      <c r="D52" s="4">
        <v>241260</v>
      </c>
      <c r="E52" s="9">
        <v>10</v>
      </c>
      <c r="F52" s="20">
        <v>8.6614664082687334</v>
      </c>
      <c r="G52" s="34">
        <v>2.0727380813953489</v>
      </c>
      <c r="J52" s="16"/>
      <c r="O52" s="10"/>
      <c r="P52" s="34">
        <v>4.8785000000000007</v>
      </c>
      <c r="Q52" s="34">
        <v>2.6284999999999998</v>
      </c>
      <c r="R52" s="34">
        <v>0.86599999999999999</v>
      </c>
      <c r="S52" s="34">
        <v>0.85399999999999998</v>
      </c>
      <c r="T52" s="34">
        <v>0.254</v>
      </c>
      <c r="U52">
        <v>12</v>
      </c>
      <c r="V52">
        <f t="shared" si="2"/>
        <v>58.542000000000009</v>
      </c>
      <c r="W52">
        <f t="shared" si="3"/>
        <v>31.541999999999998</v>
      </c>
      <c r="X52">
        <f t="shared" si="4"/>
        <v>10.391999999999999</v>
      </c>
      <c r="Y52" s="22"/>
      <c r="Z52" s="22"/>
      <c r="AA52" s="22"/>
      <c r="AB52">
        <v>12</v>
      </c>
      <c r="AC52">
        <f t="shared" si="13"/>
        <v>58.542000000000009</v>
      </c>
      <c r="AD52">
        <f t="shared" si="13"/>
        <v>31.541999999999998</v>
      </c>
      <c r="AE52">
        <f t="shared" si="13"/>
        <v>10.391999999999999</v>
      </c>
      <c r="AF52" s="10"/>
      <c r="AG52" s="10"/>
      <c r="AH52" s="10"/>
    </row>
    <row r="53" spans="1:34" x14ac:dyDescent="0.25">
      <c r="C53"/>
      <c r="D53" s="4">
        <v>241261</v>
      </c>
      <c r="E53" s="9">
        <v>25</v>
      </c>
      <c r="F53" s="20">
        <v>6.8945272609819126</v>
      </c>
      <c r="G53" s="34">
        <v>1.437538662790697</v>
      </c>
      <c r="J53" s="16"/>
      <c r="O53" s="10"/>
      <c r="P53" s="34">
        <v>5.5084999999999997</v>
      </c>
      <c r="Q53" s="34">
        <v>3.4139999999999997</v>
      </c>
      <c r="R53" s="34">
        <v>2.0535000000000001</v>
      </c>
      <c r="S53" s="34">
        <v>0.90249999999999997</v>
      </c>
      <c r="T53" s="34">
        <v>0.27800000000000002</v>
      </c>
      <c r="U53">
        <v>20</v>
      </c>
      <c r="V53">
        <f t="shared" si="2"/>
        <v>110.16999999999999</v>
      </c>
      <c r="W53">
        <f t="shared" si="3"/>
        <v>68.28</v>
      </c>
      <c r="X53">
        <f t="shared" si="4"/>
        <v>41.07</v>
      </c>
      <c r="Y53" s="22"/>
      <c r="Z53" s="22"/>
      <c r="AA53" s="22"/>
      <c r="AB53">
        <v>20</v>
      </c>
      <c r="AC53">
        <f t="shared" si="13"/>
        <v>110.16999999999999</v>
      </c>
      <c r="AD53">
        <f t="shared" si="13"/>
        <v>68.28</v>
      </c>
      <c r="AE53">
        <f t="shared" si="13"/>
        <v>41.07</v>
      </c>
      <c r="AF53" s="10"/>
      <c r="AG53" s="10"/>
      <c r="AH53" s="10"/>
    </row>
    <row r="54" spans="1:34" x14ac:dyDescent="0.25">
      <c r="C54"/>
      <c r="D54" s="4">
        <v>241262</v>
      </c>
      <c r="E54" s="9">
        <v>50</v>
      </c>
      <c r="F54" s="20">
        <v>4.5039625322997416</v>
      </c>
      <c r="G54" s="34">
        <v>1.0637718023255813</v>
      </c>
      <c r="I54" s="23"/>
      <c r="J54" s="35"/>
      <c r="K54" s="19"/>
      <c r="O54" s="10"/>
      <c r="P54" s="34">
        <v>5.9539999999999997</v>
      </c>
      <c r="Q54" s="34">
        <v>4.0015000000000001</v>
      </c>
      <c r="R54" s="34">
        <v>2.2599999999999998</v>
      </c>
      <c r="S54" s="34">
        <v>0.85399999999999998</v>
      </c>
      <c r="T54" s="34">
        <v>0.27800000000000002</v>
      </c>
      <c r="U54">
        <v>35</v>
      </c>
      <c r="V54">
        <f t="shared" si="2"/>
        <v>208.39</v>
      </c>
      <c r="W54">
        <f t="shared" si="3"/>
        <v>140.05250000000001</v>
      </c>
      <c r="X54">
        <f t="shared" si="4"/>
        <v>79.099999999999994</v>
      </c>
      <c r="Y54" s="22"/>
      <c r="Z54" s="22"/>
      <c r="AA54" s="22"/>
      <c r="AB54">
        <v>12.5</v>
      </c>
      <c r="AC54">
        <f t="shared" si="13"/>
        <v>74.424999999999997</v>
      </c>
      <c r="AD54">
        <f t="shared" si="13"/>
        <v>50.018749999999997</v>
      </c>
      <c r="AE54">
        <f t="shared" si="13"/>
        <v>28.249999999999996</v>
      </c>
      <c r="AF54" s="10"/>
      <c r="AG54" s="10"/>
      <c r="AH54" s="10"/>
    </row>
    <row r="55" spans="1:34" x14ac:dyDescent="0.25">
      <c r="C55"/>
      <c r="D55" s="4">
        <v>241263</v>
      </c>
      <c r="E55" s="9">
        <v>95</v>
      </c>
      <c r="F55" s="20">
        <v>1.4923166666666665</v>
      </c>
      <c r="G55" s="34">
        <v>0.83576250000000007</v>
      </c>
      <c r="J55" s="34"/>
      <c r="K55" s="19"/>
      <c r="O55" s="10"/>
      <c r="P55" s="34">
        <v>8.2740000000000009</v>
      </c>
      <c r="Q55" s="34">
        <v>5.9815000000000005</v>
      </c>
      <c r="R55" s="34">
        <v>3.7155</v>
      </c>
      <c r="S55" s="34">
        <v>1.4464999999999999</v>
      </c>
      <c r="T55" s="34">
        <v>0.35799999999999998</v>
      </c>
      <c r="U55">
        <v>22.5</v>
      </c>
      <c r="V55">
        <f t="shared" si="2"/>
        <v>186.16500000000002</v>
      </c>
      <c r="W55">
        <f t="shared" si="3"/>
        <v>134.58375000000001</v>
      </c>
      <c r="X55">
        <f t="shared" si="4"/>
        <v>83.598749999999995</v>
      </c>
      <c r="Y55" s="22"/>
      <c r="Z55" s="22"/>
      <c r="AA55" s="22"/>
      <c r="AF55" s="10"/>
      <c r="AG55" s="10"/>
      <c r="AH55" s="10"/>
    </row>
    <row r="56" spans="1:34" x14ac:dyDescent="0.25">
      <c r="A56" s="8">
        <v>37799</v>
      </c>
      <c r="B56" s="2">
        <v>0.51731481481481478</v>
      </c>
      <c r="C56" s="11" t="s">
        <v>21</v>
      </c>
      <c r="D56" s="4">
        <v>241264</v>
      </c>
      <c r="E56" s="9">
        <v>1</v>
      </c>
      <c r="F56" s="20">
        <v>6.4441310077519374</v>
      </c>
      <c r="G56" s="34">
        <v>1.5068114825581402</v>
      </c>
      <c r="H56" s="20">
        <v>359.28690939922478</v>
      </c>
      <c r="I56" s="19">
        <v>110.44551322674414</v>
      </c>
      <c r="J56" s="16">
        <v>238.79662887596896</v>
      </c>
      <c r="K56" s="7">
        <v>60.279863154069737</v>
      </c>
      <c r="L56">
        <v>178</v>
      </c>
      <c r="O56" s="10"/>
      <c r="P56" s="34">
        <v>2.7389999999999999</v>
      </c>
      <c r="Q56" s="34">
        <v>1.2930000000000001</v>
      </c>
      <c r="R56" s="34">
        <v>0.60099999999999998</v>
      </c>
      <c r="S56" s="34">
        <v>1.405</v>
      </c>
      <c r="T56" s="34">
        <v>0.2555</v>
      </c>
      <c r="U56">
        <v>5.5</v>
      </c>
      <c r="V56">
        <f t="shared" si="2"/>
        <v>15.064499999999999</v>
      </c>
      <c r="W56">
        <f t="shared" si="3"/>
        <v>7.1115000000000013</v>
      </c>
      <c r="X56">
        <f t="shared" si="4"/>
        <v>3.3054999999999999</v>
      </c>
      <c r="Y56" s="22">
        <f>SUM(V56:V60)</f>
        <v>485.78125</v>
      </c>
      <c r="Z56" s="22">
        <f>SUM(W56:W60)</f>
        <v>261.73575</v>
      </c>
      <c r="AA56" s="22">
        <f>SUM(X56:X60)</f>
        <v>248.18824999999998</v>
      </c>
      <c r="AB56">
        <v>5.5</v>
      </c>
      <c r="AC56">
        <f t="shared" ref="AC56:AE59" si="14">($AB56*P56)</f>
        <v>15.064499999999999</v>
      </c>
      <c r="AD56">
        <f t="shared" si="14"/>
        <v>7.1115000000000013</v>
      </c>
      <c r="AE56">
        <f t="shared" si="14"/>
        <v>3.3054999999999999</v>
      </c>
      <c r="AF56" s="10">
        <f>SUM(AC56:AC59)</f>
        <v>200.68374999999997</v>
      </c>
      <c r="AG56" s="10">
        <f>SUM(AD56:AD59)</f>
        <v>93.852000000000004</v>
      </c>
      <c r="AH56" s="10">
        <f>SUM(AE56:AE59)</f>
        <v>116.70949999999999</v>
      </c>
    </row>
    <row r="57" spans="1:34" x14ac:dyDescent="0.25">
      <c r="C57"/>
      <c r="D57" s="4">
        <v>241265</v>
      </c>
      <c r="E57" s="9">
        <v>10</v>
      </c>
      <c r="F57" s="20">
        <v>5.4047550387596894</v>
      </c>
      <c r="G57" s="34">
        <v>1.1447886627906969</v>
      </c>
      <c r="J57" s="16"/>
      <c r="K57" s="23"/>
      <c r="O57" s="10"/>
      <c r="P57" s="34">
        <v>3.8114999999999997</v>
      </c>
      <c r="Q57" s="34">
        <v>1.9115000000000002</v>
      </c>
      <c r="R57" s="34">
        <v>3.302</v>
      </c>
      <c r="S57" s="34">
        <v>0.84349999999999992</v>
      </c>
      <c r="T57" s="34">
        <v>0.28249999999999997</v>
      </c>
      <c r="U57">
        <v>12</v>
      </c>
      <c r="V57">
        <f t="shared" si="2"/>
        <v>45.738</v>
      </c>
      <c r="W57">
        <f t="shared" si="3"/>
        <v>22.938000000000002</v>
      </c>
      <c r="X57">
        <f t="shared" si="4"/>
        <v>39.624000000000002</v>
      </c>
      <c r="Y57" s="22"/>
      <c r="Z57" s="22"/>
      <c r="AA57" s="22"/>
      <c r="AB57">
        <v>12</v>
      </c>
      <c r="AC57">
        <f t="shared" si="14"/>
        <v>45.738</v>
      </c>
      <c r="AD57">
        <f t="shared" si="14"/>
        <v>22.938000000000002</v>
      </c>
      <c r="AE57">
        <f t="shared" si="14"/>
        <v>39.624000000000002</v>
      </c>
      <c r="AF57" s="10"/>
      <c r="AG57" s="10"/>
      <c r="AH57" s="10"/>
    </row>
    <row r="58" spans="1:34" x14ac:dyDescent="0.25">
      <c r="C58"/>
      <c r="D58" s="4">
        <v>241266</v>
      </c>
      <c r="E58" s="9">
        <v>25</v>
      </c>
      <c r="F58" s="20">
        <v>4.434670801033592</v>
      </c>
      <c r="G58" s="34">
        <v>1.1757656976744177</v>
      </c>
      <c r="J58" s="16"/>
      <c r="O58" s="10"/>
      <c r="P58" s="34">
        <v>4.1449999999999996</v>
      </c>
      <c r="Q58" s="34">
        <v>1.8620000000000001</v>
      </c>
      <c r="R58" s="34">
        <v>0.78899999999999992</v>
      </c>
      <c r="S58" s="34">
        <v>0.74950000000000006</v>
      </c>
      <c r="T58" s="34">
        <v>0.30149999999999999</v>
      </c>
      <c r="U58">
        <v>20</v>
      </c>
      <c r="V58">
        <f t="shared" si="2"/>
        <v>82.899999999999991</v>
      </c>
      <c r="W58">
        <f t="shared" si="3"/>
        <v>37.24</v>
      </c>
      <c r="X58">
        <f t="shared" si="4"/>
        <v>15.779999999999998</v>
      </c>
      <c r="Y58" s="22"/>
      <c r="Z58" s="22"/>
      <c r="AA58" s="22"/>
      <c r="AB58">
        <v>20</v>
      </c>
      <c r="AC58">
        <f t="shared" si="14"/>
        <v>82.899999999999991</v>
      </c>
      <c r="AD58">
        <f t="shared" si="14"/>
        <v>37.24</v>
      </c>
      <c r="AE58">
        <f t="shared" si="14"/>
        <v>15.779999999999998</v>
      </c>
      <c r="AF58" s="10"/>
      <c r="AG58" s="10"/>
      <c r="AH58" s="10"/>
    </row>
    <row r="59" spans="1:34" x14ac:dyDescent="0.25">
      <c r="C59"/>
      <c r="D59" s="4">
        <v>241267</v>
      </c>
      <c r="E59" s="9">
        <v>50</v>
      </c>
      <c r="F59" s="20">
        <v>3.9842745478036172</v>
      </c>
      <c r="G59" s="34">
        <v>1.17916976744186</v>
      </c>
      <c r="J59" s="16"/>
      <c r="O59" s="10"/>
      <c r="P59" s="34">
        <v>4.5585000000000004</v>
      </c>
      <c r="Q59" s="34">
        <v>2.125</v>
      </c>
      <c r="R59" s="34">
        <v>4.6399999999999997</v>
      </c>
      <c r="S59" s="34">
        <v>0.91749999999999998</v>
      </c>
      <c r="T59" s="34">
        <v>0.309</v>
      </c>
      <c r="U59">
        <v>35</v>
      </c>
      <c r="V59">
        <f t="shared" si="2"/>
        <v>159.54750000000001</v>
      </c>
      <c r="W59">
        <f t="shared" si="3"/>
        <v>74.375</v>
      </c>
      <c r="X59">
        <f t="shared" si="4"/>
        <v>162.39999999999998</v>
      </c>
      <c r="Y59" s="22"/>
      <c r="Z59" s="22"/>
      <c r="AA59" s="22"/>
      <c r="AB59">
        <v>12.5</v>
      </c>
      <c r="AC59">
        <f t="shared" si="14"/>
        <v>56.981250000000003</v>
      </c>
      <c r="AD59">
        <f t="shared" si="14"/>
        <v>26.5625</v>
      </c>
      <c r="AE59">
        <f t="shared" si="14"/>
        <v>57.999999999999993</v>
      </c>
      <c r="AF59" s="10"/>
      <c r="AG59" s="10"/>
      <c r="AH59" s="10"/>
    </row>
    <row r="60" spans="1:34" x14ac:dyDescent="0.25">
      <c r="C60"/>
      <c r="D60" s="4">
        <v>241268</v>
      </c>
      <c r="E60" s="9">
        <v>95</v>
      </c>
      <c r="F60" s="20">
        <v>1.3708490310077519</v>
      </c>
      <c r="G60" s="34">
        <v>1.050414680232558</v>
      </c>
      <c r="J60" s="16"/>
      <c r="O60" s="10"/>
      <c r="P60" s="34">
        <v>8.1125000000000007</v>
      </c>
      <c r="Q60" s="34">
        <v>5.3365</v>
      </c>
      <c r="R60" s="34">
        <v>1.2035</v>
      </c>
      <c r="S60" s="34">
        <v>1.0785</v>
      </c>
      <c r="T60" s="34">
        <v>0.37</v>
      </c>
      <c r="U60">
        <v>22.5</v>
      </c>
      <c r="V60">
        <f t="shared" si="2"/>
        <v>182.53125000000003</v>
      </c>
      <c r="W60">
        <f t="shared" si="3"/>
        <v>120.07125000000001</v>
      </c>
      <c r="X60">
        <f t="shared" si="4"/>
        <v>27.078749999999999</v>
      </c>
      <c r="Y60" s="22"/>
      <c r="Z60" s="22"/>
      <c r="AA60" s="22"/>
      <c r="AF60" s="10"/>
      <c r="AG60" s="10"/>
      <c r="AH60" s="10"/>
    </row>
    <row r="61" spans="1:34" x14ac:dyDescent="0.25">
      <c r="A61" s="8">
        <v>37816</v>
      </c>
      <c r="B61" s="2">
        <v>0.58037037037037031</v>
      </c>
      <c r="C61" t="s">
        <v>21</v>
      </c>
      <c r="D61" s="4">
        <v>241269</v>
      </c>
      <c r="E61" s="9">
        <v>1</v>
      </c>
      <c r="F61" s="20">
        <v>2.9102527131782936</v>
      </c>
      <c r="G61" s="34">
        <v>0.69749389534883699</v>
      </c>
      <c r="H61" s="24">
        <v>119.86989467054262</v>
      </c>
      <c r="I61" s="19">
        <v>89.514574491279063</v>
      </c>
      <c r="J61" s="16">
        <v>74.579819089147279</v>
      </c>
      <c r="K61" s="7">
        <v>46.918307049418608</v>
      </c>
      <c r="L61">
        <v>195</v>
      </c>
      <c r="M61">
        <v>113</v>
      </c>
      <c r="N61">
        <v>7.399</v>
      </c>
      <c r="O61" s="10">
        <v>330</v>
      </c>
      <c r="P61" s="34">
        <v>3.3369999999999997</v>
      </c>
      <c r="Q61" s="34">
        <v>1.77</v>
      </c>
      <c r="R61" s="34">
        <v>0.81600000000000006</v>
      </c>
      <c r="S61" s="34">
        <v>1.4450000000000001</v>
      </c>
      <c r="T61" s="34">
        <v>0.20400000000000001</v>
      </c>
      <c r="U61">
        <v>5.5</v>
      </c>
      <c r="V61">
        <f t="shared" si="2"/>
        <v>18.353499999999997</v>
      </c>
      <c r="W61">
        <f t="shared" si="3"/>
        <v>9.7349999999999994</v>
      </c>
      <c r="X61">
        <f t="shared" si="4"/>
        <v>4.4880000000000004</v>
      </c>
      <c r="Y61" s="22">
        <f>SUM(V61:V65)</f>
        <v>458.74275</v>
      </c>
      <c r="Z61" s="22">
        <f>SUM(W61:W65)</f>
        <v>298.63349999999997</v>
      </c>
      <c r="AA61" s="22">
        <f>SUM(X61:X65)</f>
        <v>179.55500000000001</v>
      </c>
      <c r="AB61">
        <v>5.5</v>
      </c>
      <c r="AC61">
        <f t="shared" ref="AC61:AE64" si="15">($AB61*P61)</f>
        <v>18.353499999999997</v>
      </c>
      <c r="AD61">
        <f t="shared" si="15"/>
        <v>9.7349999999999994</v>
      </c>
      <c r="AE61">
        <f t="shared" si="15"/>
        <v>4.4880000000000004</v>
      </c>
      <c r="AF61" s="10">
        <f>SUM(AC61:AC64)</f>
        <v>217.09275</v>
      </c>
      <c r="AG61" s="10">
        <f>SUM(AD61:AD64)</f>
        <v>140.62725</v>
      </c>
      <c r="AH61" s="10">
        <f>SUM(AE61:AE64)</f>
        <v>68.247500000000002</v>
      </c>
    </row>
    <row r="62" spans="1:34" x14ac:dyDescent="0.25">
      <c r="C62"/>
      <c r="D62" s="4">
        <v>241270</v>
      </c>
      <c r="E62" s="9">
        <v>10</v>
      </c>
      <c r="F62" s="20">
        <v>1.6311368217054265</v>
      </c>
      <c r="G62" s="34">
        <v>1.0146109011627913</v>
      </c>
      <c r="H62" s="24"/>
      <c r="I62" s="19"/>
      <c r="J62" s="16"/>
      <c r="O62" s="10"/>
      <c r="P62" s="34">
        <v>4.1665000000000001</v>
      </c>
      <c r="Q62" s="34">
        <v>2.5354999999999999</v>
      </c>
      <c r="R62" s="34">
        <v>2.1085000000000003</v>
      </c>
      <c r="S62" s="34">
        <v>1.9405000000000001</v>
      </c>
      <c r="T62" s="34">
        <v>0.24199999999999999</v>
      </c>
      <c r="U62">
        <v>12</v>
      </c>
      <c r="V62">
        <f t="shared" si="2"/>
        <v>49.998000000000005</v>
      </c>
      <c r="W62">
        <f t="shared" si="3"/>
        <v>30.425999999999998</v>
      </c>
      <c r="X62">
        <f t="shared" si="4"/>
        <v>25.302000000000003</v>
      </c>
      <c r="Y62" s="22"/>
      <c r="Z62" s="22"/>
      <c r="AA62" s="22"/>
      <c r="AB62">
        <v>12</v>
      </c>
      <c r="AC62">
        <f t="shared" si="15"/>
        <v>49.998000000000005</v>
      </c>
      <c r="AD62">
        <f t="shared" si="15"/>
        <v>30.425999999999998</v>
      </c>
      <c r="AE62">
        <f t="shared" si="15"/>
        <v>25.302000000000003</v>
      </c>
      <c r="AF62" s="10"/>
      <c r="AG62" s="10"/>
      <c r="AH62" s="10"/>
    </row>
    <row r="63" spans="1:34" x14ac:dyDescent="0.25">
      <c r="C63"/>
      <c r="D63" s="4">
        <v>241271</v>
      </c>
      <c r="E63" s="9">
        <v>25</v>
      </c>
      <c r="F63" s="20">
        <v>1.1799713178294573</v>
      </c>
      <c r="G63" s="34">
        <v>0.9960270348837208</v>
      </c>
      <c r="J63" s="16"/>
      <c r="O63" s="10"/>
      <c r="P63" s="34">
        <v>4.593</v>
      </c>
      <c r="Q63" s="34">
        <v>3.2930000000000001</v>
      </c>
      <c r="R63" s="34">
        <v>1.3010000000000002</v>
      </c>
      <c r="S63" s="34">
        <v>1.5725</v>
      </c>
      <c r="T63" s="34">
        <v>0.24</v>
      </c>
      <c r="U63">
        <v>20</v>
      </c>
      <c r="V63">
        <f t="shared" si="2"/>
        <v>91.86</v>
      </c>
      <c r="W63">
        <f t="shared" si="3"/>
        <v>65.86</v>
      </c>
      <c r="X63">
        <f t="shared" si="4"/>
        <v>26.020000000000003</v>
      </c>
      <c r="Y63" s="22"/>
      <c r="Z63" s="22"/>
      <c r="AA63" s="22"/>
      <c r="AB63">
        <v>20</v>
      </c>
      <c r="AC63">
        <f t="shared" si="15"/>
        <v>91.86</v>
      </c>
      <c r="AD63">
        <f t="shared" si="15"/>
        <v>65.86</v>
      </c>
      <c r="AE63">
        <f t="shared" si="15"/>
        <v>26.020000000000003</v>
      </c>
      <c r="AF63" s="10"/>
      <c r="AG63" s="10"/>
      <c r="AH63" s="10"/>
    </row>
    <row r="64" spans="1:34" x14ac:dyDescent="0.25">
      <c r="C64"/>
      <c r="D64" s="4">
        <v>241272</v>
      </c>
      <c r="E64" s="9">
        <v>50</v>
      </c>
      <c r="F64" s="20">
        <v>1.2320288759689921</v>
      </c>
      <c r="G64" s="34">
        <v>0.87889752906976759</v>
      </c>
      <c r="J64" s="16"/>
      <c r="O64" s="10"/>
      <c r="P64" s="34">
        <v>4.5504999999999995</v>
      </c>
      <c r="Q64" s="34">
        <v>2.7685</v>
      </c>
      <c r="R64" s="34">
        <v>0.995</v>
      </c>
      <c r="S64" s="34">
        <v>1.2375</v>
      </c>
      <c r="T64" s="34">
        <v>0.23499999999999999</v>
      </c>
      <c r="U64">
        <v>35</v>
      </c>
      <c r="V64">
        <f t="shared" si="2"/>
        <v>159.26749999999998</v>
      </c>
      <c r="W64">
        <f t="shared" si="3"/>
        <v>96.897499999999994</v>
      </c>
      <c r="X64">
        <f t="shared" si="4"/>
        <v>34.825000000000003</v>
      </c>
      <c r="Y64" s="22"/>
      <c r="Z64" s="22"/>
      <c r="AA64" s="22"/>
      <c r="AB64">
        <v>12.5</v>
      </c>
      <c r="AC64">
        <f t="shared" si="15"/>
        <v>56.881249999999994</v>
      </c>
      <c r="AD64">
        <f t="shared" si="15"/>
        <v>34.606250000000003</v>
      </c>
      <c r="AE64">
        <f t="shared" si="15"/>
        <v>12.4375</v>
      </c>
      <c r="AF64" s="10"/>
      <c r="AG64" s="10"/>
      <c r="AH64" s="10"/>
    </row>
    <row r="65" spans="1:34" x14ac:dyDescent="0.25">
      <c r="C65"/>
      <c r="D65" s="4">
        <v>241273</v>
      </c>
      <c r="E65" s="9">
        <v>95</v>
      </c>
      <c r="F65" s="20">
        <v>0.78086337209302337</v>
      </c>
      <c r="G65" s="34">
        <v>1.0142699127906973</v>
      </c>
      <c r="J65" s="16"/>
      <c r="O65" s="10"/>
      <c r="P65" s="34">
        <v>6.1895000000000007</v>
      </c>
      <c r="Q65" s="34">
        <v>4.2539999999999996</v>
      </c>
      <c r="R65" s="34">
        <v>3.952</v>
      </c>
      <c r="S65" s="34">
        <v>1.464</v>
      </c>
      <c r="T65" s="34">
        <v>0.24149999999999999</v>
      </c>
      <c r="U65">
        <v>22.5</v>
      </c>
      <c r="V65">
        <f t="shared" si="2"/>
        <v>139.26375000000002</v>
      </c>
      <c r="W65">
        <f t="shared" si="3"/>
        <v>95.714999999999989</v>
      </c>
      <c r="X65">
        <f t="shared" si="4"/>
        <v>88.92</v>
      </c>
      <c r="Y65" s="22"/>
      <c r="Z65" s="22"/>
      <c r="AA65" s="22"/>
      <c r="AF65" s="10"/>
      <c r="AG65" s="10"/>
      <c r="AH65" s="10"/>
    </row>
    <row r="66" spans="1:34" x14ac:dyDescent="0.25">
      <c r="A66" s="8">
        <v>37847</v>
      </c>
      <c r="B66" s="2">
        <v>0.57423611111111106</v>
      </c>
      <c r="C66" t="s">
        <v>21</v>
      </c>
      <c r="D66" s="4">
        <v>241274</v>
      </c>
      <c r="E66" s="9">
        <v>1</v>
      </c>
      <c r="F66" s="20">
        <v>3.1700967054263565</v>
      </c>
      <c r="G66" s="34">
        <v>1.0350074127906979</v>
      </c>
      <c r="H66" s="24">
        <v>193.25993449612406</v>
      </c>
      <c r="I66" s="19">
        <v>90.92599425872092</v>
      </c>
      <c r="J66" s="16">
        <v>129.22913798449613</v>
      </c>
      <c r="K66" s="7">
        <v>47.443583284883708</v>
      </c>
      <c r="L66">
        <v>226</v>
      </c>
      <c r="M66">
        <v>102.1</v>
      </c>
      <c r="N66">
        <v>6.4429999999999996</v>
      </c>
      <c r="O66" s="10">
        <v>289.10000000000002</v>
      </c>
      <c r="P66" s="34">
        <v>4.6909999999999998</v>
      </c>
      <c r="Q66" s="34">
        <v>4.1375000000000002</v>
      </c>
      <c r="R66" s="34">
        <v>1.524</v>
      </c>
      <c r="S66" s="34">
        <v>3.5550000000000002</v>
      </c>
      <c r="T66" s="34">
        <v>0.26650000000000001</v>
      </c>
      <c r="U66">
        <v>5.5</v>
      </c>
      <c r="V66">
        <f t="shared" si="2"/>
        <v>25.8005</v>
      </c>
      <c r="W66">
        <f t="shared" si="3"/>
        <v>22.756250000000001</v>
      </c>
      <c r="X66">
        <f t="shared" si="4"/>
        <v>8.3819999999999997</v>
      </c>
      <c r="Y66" s="22">
        <f>SUM(V66:V70)</f>
        <v>562.05325000000005</v>
      </c>
      <c r="Z66" s="22">
        <f>SUM(W66:W70)</f>
        <v>483.66000000000008</v>
      </c>
      <c r="AA66" s="22">
        <f>SUM(X66:X70)</f>
        <v>347.36474999999996</v>
      </c>
      <c r="AB66">
        <v>5.5</v>
      </c>
      <c r="AC66">
        <f t="shared" ref="AC66:AE69" si="16">($AB66*P66)</f>
        <v>25.8005</v>
      </c>
      <c r="AD66">
        <f t="shared" si="16"/>
        <v>22.756250000000001</v>
      </c>
      <c r="AE66">
        <f t="shared" si="16"/>
        <v>8.3819999999999997</v>
      </c>
      <c r="AF66" s="10">
        <f>SUM(AC66:AC69)</f>
        <v>246.23199999999997</v>
      </c>
      <c r="AG66" s="10">
        <f>SUM(AD66:AD69)</f>
        <v>228.90375</v>
      </c>
      <c r="AH66" s="10">
        <f>SUM(AE66:AE69)</f>
        <v>57.576000000000001</v>
      </c>
    </row>
    <row r="67" spans="1:34" x14ac:dyDescent="0.25">
      <c r="C67"/>
      <c r="D67" s="4">
        <v>241275</v>
      </c>
      <c r="E67" s="9">
        <v>10</v>
      </c>
      <c r="F67" s="20">
        <v>2.6028779069767443</v>
      </c>
      <c r="G67" s="34">
        <v>0.81496220930232521</v>
      </c>
      <c r="J67" s="16"/>
      <c r="O67" s="10"/>
      <c r="P67" s="34">
        <v>4.7119999999999997</v>
      </c>
      <c r="Q67" s="34">
        <v>4.1449999999999996</v>
      </c>
      <c r="R67" s="34">
        <v>0.78700000000000003</v>
      </c>
      <c r="S67" s="34">
        <v>1.0705</v>
      </c>
      <c r="T67" s="34">
        <v>0.2495</v>
      </c>
      <c r="U67">
        <v>12</v>
      </c>
      <c r="V67">
        <f t="shared" si="2"/>
        <v>56.543999999999997</v>
      </c>
      <c r="W67">
        <f t="shared" si="3"/>
        <v>49.739999999999995</v>
      </c>
      <c r="X67">
        <f t="shared" si="4"/>
        <v>9.4440000000000008</v>
      </c>
      <c r="Y67" s="22"/>
      <c r="Z67" s="22"/>
      <c r="AA67" s="22"/>
      <c r="AB67">
        <v>12</v>
      </c>
      <c r="AC67">
        <f t="shared" si="16"/>
        <v>56.543999999999997</v>
      </c>
      <c r="AD67">
        <f t="shared" si="16"/>
        <v>49.739999999999995</v>
      </c>
      <c r="AE67">
        <f t="shared" si="16"/>
        <v>9.4440000000000008</v>
      </c>
      <c r="AF67" s="10"/>
      <c r="AG67" s="10"/>
      <c r="AH67" s="10"/>
    </row>
    <row r="68" spans="1:34" x14ac:dyDescent="0.25">
      <c r="C68"/>
      <c r="D68" s="4">
        <v>241276</v>
      </c>
      <c r="E68" s="9">
        <v>25</v>
      </c>
      <c r="F68" s="20">
        <v>2.5855253875969</v>
      </c>
      <c r="G68" s="34">
        <v>1.0226241279069765</v>
      </c>
      <c r="J68" s="16"/>
      <c r="O68" s="10"/>
      <c r="P68" s="34">
        <v>5.0374999999999996</v>
      </c>
      <c r="Q68" s="34">
        <v>5.2385000000000002</v>
      </c>
      <c r="R68" s="34">
        <v>1.4675</v>
      </c>
      <c r="S68" s="34">
        <v>1.1100000000000001</v>
      </c>
      <c r="T68" s="34">
        <v>0.26450000000000001</v>
      </c>
      <c r="U68">
        <v>20</v>
      </c>
      <c r="V68">
        <f t="shared" si="2"/>
        <v>100.75</v>
      </c>
      <c r="W68">
        <f t="shared" si="3"/>
        <v>104.77000000000001</v>
      </c>
      <c r="X68">
        <f t="shared" si="4"/>
        <v>29.35</v>
      </c>
      <c r="Y68" s="22"/>
      <c r="Z68" s="22"/>
      <c r="AA68" s="22"/>
      <c r="AB68">
        <v>20</v>
      </c>
      <c r="AC68">
        <f t="shared" si="16"/>
        <v>100.75</v>
      </c>
      <c r="AD68">
        <f t="shared" si="16"/>
        <v>104.77000000000001</v>
      </c>
      <c r="AE68">
        <f t="shared" si="16"/>
        <v>29.35</v>
      </c>
      <c r="AF68" s="10"/>
      <c r="AG68" s="10"/>
      <c r="AH68" s="10"/>
    </row>
    <row r="69" spans="1:34" x14ac:dyDescent="0.25">
      <c r="C69"/>
      <c r="D69" s="4">
        <v>241277</v>
      </c>
      <c r="E69" s="9">
        <v>50</v>
      </c>
      <c r="F69" s="20">
        <v>2.30788507751938</v>
      </c>
      <c r="G69" s="34">
        <v>0.92152107558139496</v>
      </c>
      <c r="J69" s="16"/>
      <c r="O69" s="10"/>
      <c r="P69" s="34">
        <v>5.0510000000000002</v>
      </c>
      <c r="Q69" s="34">
        <v>4.1310000000000002</v>
      </c>
      <c r="R69" s="34">
        <v>0.83200000000000007</v>
      </c>
      <c r="S69" s="34">
        <v>1.7675000000000001</v>
      </c>
      <c r="T69" s="34">
        <v>0.27700000000000002</v>
      </c>
      <c r="U69">
        <v>35</v>
      </c>
      <c r="V69">
        <f t="shared" si="2"/>
        <v>176.785</v>
      </c>
      <c r="W69">
        <f t="shared" si="3"/>
        <v>144.58500000000001</v>
      </c>
      <c r="X69">
        <f t="shared" si="4"/>
        <v>29.12</v>
      </c>
      <c r="Y69" s="22"/>
      <c r="Z69" s="22"/>
      <c r="AA69" s="22"/>
      <c r="AB69">
        <v>12.5</v>
      </c>
      <c r="AC69">
        <f t="shared" si="16"/>
        <v>63.137500000000003</v>
      </c>
      <c r="AD69">
        <f t="shared" si="16"/>
        <v>51.637500000000003</v>
      </c>
      <c r="AE69">
        <f t="shared" si="16"/>
        <v>10.4</v>
      </c>
      <c r="AF69" s="10"/>
      <c r="AG69" s="10"/>
      <c r="AH69" s="10"/>
    </row>
    <row r="70" spans="1:34" x14ac:dyDescent="0.25">
      <c r="C70"/>
      <c r="D70" s="4">
        <v>241278</v>
      </c>
      <c r="E70" s="9">
        <v>95</v>
      </c>
      <c r="F70" s="20">
        <v>0.53792810077519371</v>
      </c>
      <c r="G70" s="34">
        <v>1.0110305232558141</v>
      </c>
      <c r="J70" s="16"/>
      <c r="O70" s="10"/>
      <c r="P70" s="34">
        <v>8.9855</v>
      </c>
      <c r="Q70" s="34">
        <v>7.1914999999999996</v>
      </c>
      <c r="R70" s="34">
        <v>12.047499999999999</v>
      </c>
      <c r="S70" s="34">
        <v>0.77500000000000002</v>
      </c>
      <c r="T70" s="34">
        <v>0.245</v>
      </c>
      <c r="U70">
        <v>22.5</v>
      </c>
      <c r="V70">
        <f t="shared" si="2"/>
        <v>202.17375000000001</v>
      </c>
      <c r="W70">
        <f t="shared" si="3"/>
        <v>161.80875</v>
      </c>
      <c r="X70">
        <f t="shared" si="4"/>
        <v>271.06874999999997</v>
      </c>
      <c r="Y70" s="22"/>
      <c r="Z70" s="22"/>
      <c r="AA70" s="22"/>
      <c r="AF70" s="10"/>
      <c r="AG70" s="10"/>
      <c r="AH70" s="10"/>
    </row>
    <row r="71" spans="1:34" x14ac:dyDescent="0.25">
      <c r="A71" s="8">
        <v>37881</v>
      </c>
      <c r="B71" s="2">
        <v>0.5728240740740741</v>
      </c>
      <c r="C71" s="11" t="s">
        <v>21</v>
      </c>
      <c r="D71" s="21" t="s">
        <v>73</v>
      </c>
      <c r="E71" s="9">
        <v>1</v>
      </c>
      <c r="G71" s="34"/>
      <c r="I71" s="23"/>
      <c r="J71" s="16"/>
      <c r="L71">
        <v>260</v>
      </c>
      <c r="O71" s="10"/>
      <c r="P71" s="34"/>
      <c r="Q71" s="34"/>
      <c r="R71" s="34"/>
      <c r="S71" s="34"/>
      <c r="T71" s="34"/>
      <c r="U71">
        <v>5.5</v>
      </c>
      <c r="V71">
        <f t="shared" si="2"/>
        <v>0</v>
      </c>
      <c r="W71">
        <f t="shared" si="3"/>
        <v>0</v>
      </c>
      <c r="X71">
        <f t="shared" si="4"/>
        <v>0</v>
      </c>
      <c r="Y71" s="22">
        <f>SUM(V71:V75)</f>
        <v>0</v>
      </c>
      <c r="Z71" s="22">
        <f>SUM(W71:W75)</f>
        <v>0</v>
      </c>
      <c r="AA71" s="22">
        <f>SUM(X71:X75)</f>
        <v>0</v>
      </c>
      <c r="AC71">
        <f t="shared" ref="AC71:AE74" si="17">($AB71*P71)</f>
        <v>0</v>
      </c>
      <c r="AD71">
        <f t="shared" si="17"/>
        <v>0</v>
      </c>
      <c r="AE71">
        <f t="shared" si="17"/>
        <v>0</v>
      </c>
      <c r="AF71" s="10">
        <f>SUM(AC71:AC74)</f>
        <v>0</v>
      </c>
      <c r="AG71" s="10">
        <f>SUM(AD71:AD74)</f>
        <v>0</v>
      </c>
      <c r="AH71" s="10">
        <f>SUM(AE71:AE74)</f>
        <v>0</v>
      </c>
    </row>
    <row r="72" spans="1:34" x14ac:dyDescent="0.25">
      <c r="C72"/>
      <c r="D72" s="21" t="s">
        <v>74</v>
      </c>
      <c r="E72" s="9">
        <v>10</v>
      </c>
      <c r="G72" s="34"/>
      <c r="I72" s="23"/>
      <c r="J72" s="16"/>
      <c r="P72" s="34"/>
      <c r="Q72" s="34"/>
      <c r="R72" s="34"/>
      <c r="S72" s="34"/>
      <c r="T72" s="34"/>
      <c r="U72">
        <v>12</v>
      </c>
      <c r="V72">
        <f t="shared" si="2"/>
        <v>0</v>
      </c>
      <c r="W72">
        <f t="shared" si="3"/>
        <v>0</v>
      </c>
      <c r="X72">
        <f t="shared" si="4"/>
        <v>0</v>
      </c>
      <c r="Y72" s="22"/>
      <c r="Z72" s="22"/>
      <c r="AA72" s="22"/>
      <c r="AC72">
        <f t="shared" si="17"/>
        <v>0</v>
      </c>
      <c r="AD72">
        <f t="shared" si="17"/>
        <v>0</v>
      </c>
      <c r="AE72">
        <f t="shared" si="17"/>
        <v>0</v>
      </c>
      <c r="AF72" s="10"/>
      <c r="AG72" s="10"/>
      <c r="AH72" s="10"/>
    </row>
    <row r="73" spans="1:34" x14ac:dyDescent="0.25">
      <c r="C73"/>
      <c r="E73" s="9">
        <v>25</v>
      </c>
      <c r="G73" s="34"/>
      <c r="J73" s="16"/>
      <c r="P73" s="34"/>
      <c r="Q73" s="34"/>
      <c r="R73" s="34"/>
      <c r="S73" s="34"/>
      <c r="T73" s="34"/>
      <c r="U73">
        <v>20</v>
      </c>
      <c r="V73">
        <f t="shared" si="2"/>
        <v>0</v>
      </c>
      <c r="W73">
        <f t="shared" si="3"/>
        <v>0</v>
      </c>
      <c r="X73">
        <f t="shared" si="4"/>
        <v>0</v>
      </c>
      <c r="Y73" s="22"/>
      <c r="Z73" s="22"/>
      <c r="AA73" s="22"/>
      <c r="AC73">
        <f t="shared" si="17"/>
        <v>0</v>
      </c>
      <c r="AD73">
        <f t="shared" si="17"/>
        <v>0</v>
      </c>
      <c r="AE73">
        <f t="shared" si="17"/>
        <v>0</v>
      </c>
      <c r="AF73" s="10"/>
      <c r="AG73" s="10"/>
      <c r="AH73" s="10"/>
    </row>
    <row r="74" spans="1:34" x14ac:dyDescent="0.25">
      <c r="C74"/>
      <c r="E74" s="9">
        <v>50</v>
      </c>
      <c r="G74" s="34"/>
      <c r="I74" s="23"/>
      <c r="J74" s="35"/>
      <c r="K74" s="19"/>
      <c r="P74" s="34"/>
      <c r="Q74" s="34"/>
      <c r="R74" s="34"/>
      <c r="S74" s="34"/>
      <c r="T74" s="34"/>
      <c r="U74">
        <v>35</v>
      </c>
      <c r="V74">
        <f t="shared" si="2"/>
        <v>0</v>
      </c>
      <c r="W74">
        <f t="shared" si="3"/>
        <v>0</v>
      </c>
      <c r="X74">
        <f t="shared" si="4"/>
        <v>0</v>
      </c>
      <c r="Y74" s="22"/>
      <c r="Z74" s="22"/>
      <c r="AA74" s="22"/>
      <c r="AC74">
        <f t="shared" si="17"/>
        <v>0</v>
      </c>
      <c r="AD74">
        <f t="shared" si="17"/>
        <v>0</v>
      </c>
      <c r="AE74">
        <f t="shared" si="17"/>
        <v>0</v>
      </c>
      <c r="AF74" s="10"/>
      <c r="AG74" s="10"/>
      <c r="AH74" s="10"/>
    </row>
    <row r="75" spans="1:34" x14ac:dyDescent="0.25">
      <c r="C75"/>
      <c r="E75" s="9">
        <v>95</v>
      </c>
      <c r="G75" s="34"/>
      <c r="J75" s="34"/>
      <c r="K75" s="19"/>
      <c r="P75" s="34"/>
      <c r="Q75" s="34"/>
      <c r="R75" s="34"/>
      <c r="S75" s="34"/>
      <c r="T75" s="34"/>
      <c r="U75">
        <v>22.5</v>
      </c>
      <c r="V75">
        <f t="shared" ref="V75:V85" si="18">($U75*P75)</f>
        <v>0</v>
      </c>
      <c r="W75">
        <f t="shared" ref="W75:W85" si="19">($U75*Q75)</f>
        <v>0</v>
      </c>
      <c r="X75">
        <f t="shared" ref="X75:X85" si="20">($U75*R75)</f>
        <v>0</v>
      </c>
      <c r="Y75" s="22"/>
      <c r="Z75" s="22"/>
      <c r="AA75" s="22"/>
      <c r="AF75" s="10"/>
      <c r="AG75" s="10"/>
      <c r="AH75" s="10"/>
    </row>
    <row r="76" spans="1:34" x14ac:dyDescent="0.25">
      <c r="A76" s="8">
        <v>37895</v>
      </c>
      <c r="B76" s="2">
        <v>0.60792824074074081</v>
      </c>
      <c r="C76" s="11" t="s">
        <v>21</v>
      </c>
      <c r="D76" s="4">
        <v>241279</v>
      </c>
      <c r="E76" s="9">
        <v>1</v>
      </c>
      <c r="F76" s="20">
        <v>1.3882015503875971</v>
      </c>
      <c r="G76" s="34">
        <v>0.55683401162790691</v>
      </c>
      <c r="H76" s="14">
        <v>130.73388100775193</v>
      </c>
      <c r="I76" s="7">
        <v>83.562098982558155</v>
      </c>
      <c r="J76" s="16">
        <v>73.730854844961243</v>
      </c>
      <c r="K76" s="23">
        <v>42.247095348837213</v>
      </c>
      <c r="L76">
        <v>274</v>
      </c>
      <c r="M76">
        <v>98.1</v>
      </c>
      <c r="N76">
        <v>5.9729999999999999</v>
      </c>
      <c r="O76" s="10">
        <v>268.7</v>
      </c>
      <c r="P76" s="34">
        <v>3.9655</v>
      </c>
      <c r="Q76" s="34">
        <v>3.6034999999999999</v>
      </c>
      <c r="R76" s="34">
        <v>0.78350000000000009</v>
      </c>
      <c r="S76" s="34">
        <v>1.5794999999999999</v>
      </c>
      <c r="T76" s="34">
        <v>0.3085</v>
      </c>
      <c r="U76">
        <v>5.5</v>
      </c>
      <c r="V76">
        <f t="shared" si="18"/>
        <v>21.81025</v>
      </c>
      <c r="W76">
        <f t="shared" si="19"/>
        <v>19.81925</v>
      </c>
      <c r="X76">
        <f t="shared" si="20"/>
        <v>4.3092500000000005</v>
      </c>
      <c r="Y76" s="22">
        <f>SUM(V76:V80)</f>
        <v>518.39549999999997</v>
      </c>
      <c r="Z76" s="22">
        <f>SUM(W76:W80)</f>
        <v>451.42550000000006</v>
      </c>
      <c r="AA76" s="22">
        <f>SUM(X76:X80)</f>
        <v>227.55624999999998</v>
      </c>
      <c r="AB76">
        <v>5.5</v>
      </c>
      <c r="AC76">
        <f t="shared" ref="AC76:AE79" si="21">($AB76*P76)</f>
        <v>21.81025</v>
      </c>
      <c r="AD76">
        <f t="shared" si="21"/>
        <v>19.81925</v>
      </c>
      <c r="AE76">
        <f t="shared" si="21"/>
        <v>4.3092500000000005</v>
      </c>
      <c r="AF76" s="10">
        <f>SUM(AC76:AC79)</f>
        <v>245.358</v>
      </c>
      <c r="AG76" s="10">
        <f>SUM(AD76:AD79)</f>
        <v>223.82675</v>
      </c>
      <c r="AH76" s="10">
        <f>SUM(AE76:AE79)</f>
        <v>67.232500000000002</v>
      </c>
    </row>
    <row r="77" spans="1:34" x14ac:dyDescent="0.25">
      <c r="C77"/>
      <c r="D77" s="4">
        <v>241280</v>
      </c>
      <c r="E77" s="9">
        <v>10</v>
      </c>
      <c r="F77" s="20">
        <v>1.7699569767441861</v>
      </c>
      <c r="G77" s="34">
        <v>0.85622180232558154</v>
      </c>
      <c r="I77" s="23"/>
      <c r="J77" s="16"/>
      <c r="K77" s="23"/>
      <c r="P77" s="34">
        <v>4.4169999999999998</v>
      </c>
      <c r="Q77" s="34">
        <v>4.1624999999999996</v>
      </c>
      <c r="R77" s="34">
        <v>1.3109999999999999</v>
      </c>
      <c r="S77" s="34">
        <v>1.4535</v>
      </c>
      <c r="T77" s="34">
        <v>0.31950000000000001</v>
      </c>
      <c r="U77">
        <v>12</v>
      </c>
      <c r="V77">
        <f t="shared" si="18"/>
        <v>53.003999999999998</v>
      </c>
      <c r="W77">
        <f t="shared" si="19"/>
        <v>49.949999999999996</v>
      </c>
      <c r="X77">
        <f t="shared" si="20"/>
        <v>15.731999999999999</v>
      </c>
      <c r="Y77" s="22"/>
      <c r="Z77" s="22"/>
      <c r="AA77" s="22"/>
      <c r="AB77">
        <v>12</v>
      </c>
      <c r="AC77">
        <f t="shared" si="21"/>
        <v>53.003999999999998</v>
      </c>
      <c r="AD77">
        <f t="shared" si="21"/>
        <v>49.949999999999996</v>
      </c>
      <c r="AE77">
        <f t="shared" si="21"/>
        <v>15.731999999999999</v>
      </c>
      <c r="AF77" s="10"/>
      <c r="AG77" s="10"/>
      <c r="AH77" s="10"/>
    </row>
    <row r="78" spans="1:34" x14ac:dyDescent="0.25">
      <c r="C78"/>
      <c r="D78" s="4">
        <v>241281</v>
      </c>
      <c r="E78" s="9">
        <v>25</v>
      </c>
      <c r="F78" s="20">
        <v>1.353496511627907</v>
      </c>
      <c r="G78" s="34">
        <v>0.82553284883720934</v>
      </c>
      <c r="J78" s="16"/>
      <c r="P78" s="34">
        <v>5.28</v>
      </c>
      <c r="Q78" s="34">
        <v>4.8985000000000003</v>
      </c>
      <c r="R78" s="34">
        <v>1.5455000000000001</v>
      </c>
      <c r="S78" s="34">
        <v>1.2344999999999999</v>
      </c>
      <c r="T78" s="34">
        <v>0.32400000000000001</v>
      </c>
      <c r="U78">
        <v>20</v>
      </c>
      <c r="V78">
        <f t="shared" si="18"/>
        <v>105.60000000000001</v>
      </c>
      <c r="W78">
        <f t="shared" si="19"/>
        <v>97.97</v>
      </c>
      <c r="X78">
        <f t="shared" si="20"/>
        <v>30.910000000000004</v>
      </c>
      <c r="Y78" s="22"/>
      <c r="Z78" s="22"/>
      <c r="AA78" s="22"/>
      <c r="AB78">
        <v>20</v>
      </c>
      <c r="AC78">
        <f t="shared" si="21"/>
        <v>105.60000000000001</v>
      </c>
      <c r="AD78">
        <f t="shared" si="21"/>
        <v>97.97</v>
      </c>
      <c r="AE78">
        <f t="shared" si="21"/>
        <v>30.910000000000004</v>
      </c>
      <c r="AF78" s="10"/>
      <c r="AG78" s="10"/>
      <c r="AH78" s="10"/>
    </row>
    <row r="79" spans="1:34" x14ac:dyDescent="0.25">
      <c r="C79"/>
      <c r="D79" s="4">
        <v>241282</v>
      </c>
      <c r="E79" s="9">
        <v>50</v>
      </c>
      <c r="F79" s="20">
        <v>1.422906589147287</v>
      </c>
      <c r="G79" s="34">
        <v>0.99193517441860468</v>
      </c>
      <c r="J79" s="16"/>
      <c r="P79" s="34">
        <v>5.1955</v>
      </c>
      <c r="Q79" s="34">
        <v>4.4870000000000001</v>
      </c>
      <c r="R79" s="34">
        <v>1.3025</v>
      </c>
      <c r="S79" s="34">
        <v>1.5095000000000001</v>
      </c>
      <c r="T79" s="34">
        <v>0.32850000000000001</v>
      </c>
      <c r="U79">
        <v>35</v>
      </c>
      <c r="V79">
        <f t="shared" si="18"/>
        <v>181.8425</v>
      </c>
      <c r="W79">
        <f t="shared" si="19"/>
        <v>157.04500000000002</v>
      </c>
      <c r="X79">
        <f t="shared" si="20"/>
        <v>45.587499999999999</v>
      </c>
      <c r="Y79" s="22"/>
      <c r="Z79" s="22"/>
      <c r="AA79" s="22"/>
      <c r="AB79">
        <v>12.5</v>
      </c>
      <c r="AC79">
        <f t="shared" si="21"/>
        <v>64.943749999999994</v>
      </c>
      <c r="AD79">
        <f t="shared" si="21"/>
        <v>56.087499999999999</v>
      </c>
      <c r="AE79">
        <f t="shared" si="21"/>
        <v>16.28125</v>
      </c>
      <c r="AF79" s="10"/>
      <c r="AG79" s="10"/>
      <c r="AH79" s="10"/>
    </row>
    <row r="80" spans="1:34" x14ac:dyDescent="0.25">
      <c r="C80"/>
      <c r="D80" s="4">
        <v>241283</v>
      </c>
      <c r="E80" s="9">
        <v>95</v>
      </c>
      <c r="F80" s="20">
        <v>1.1105612403100773</v>
      </c>
      <c r="G80" s="34">
        <v>0.84428720930232626</v>
      </c>
      <c r="J80" s="16"/>
      <c r="P80" s="34">
        <v>6.9394999999999998</v>
      </c>
      <c r="Q80" s="34">
        <v>5.6284999999999998</v>
      </c>
      <c r="R80" s="34">
        <v>5.8229999999999995</v>
      </c>
      <c r="S80" s="34">
        <v>1.052</v>
      </c>
      <c r="T80" s="34">
        <v>0.315</v>
      </c>
      <c r="U80">
        <v>22.5</v>
      </c>
      <c r="V80">
        <f t="shared" si="18"/>
        <v>156.13874999999999</v>
      </c>
      <c r="W80">
        <f t="shared" si="19"/>
        <v>126.64125</v>
      </c>
      <c r="X80">
        <f t="shared" si="20"/>
        <v>131.01749999999998</v>
      </c>
      <c r="Y80" s="22"/>
      <c r="Z80" s="22"/>
      <c r="AA80" s="22"/>
      <c r="AF80" s="10"/>
      <c r="AG80" s="10"/>
      <c r="AH80" s="10"/>
    </row>
    <row r="81" spans="1:34" x14ac:dyDescent="0.25">
      <c r="A81" s="8">
        <v>37908</v>
      </c>
      <c r="B81" s="2">
        <v>0.63545138888888886</v>
      </c>
      <c r="C81" s="11" t="s">
        <v>21</v>
      </c>
      <c r="D81" s="4">
        <v>241284</v>
      </c>
      <c r="E81" s="9">
        <v>1</v>
      </c>
      <c r="F81" s="20">
        <v>4.4173478682170551</v>
      </c>
      <c r="G81" s="34">
        <v>1.5221297965116278</v>
      </c>
      <c r="H81" s="14">
        <v>130.62297577519379</v>
      </c>
      <c r="I81" s="7">
        <v>76.717292005813945</v>
      </c>
      <c r="J81" s="16">
        <v>98.607577519379845</v>
      </c>
      <c r="K81" s="7">
        <v>48.790344331395339</v>
      </c>
      <c r="L81">
        <v>287</v>
      </c>
      <c r="M81">
        <v>125.7</v>
      </c>
      <c r="N81">
        <v>7.7380000000000004</v>
      </c>
      <c r="O81" s="10">
        <v>346</v>
      </c>
      <c r="P81" s="34">
        <v>5.6070000000000002</v>
      </c>
      <c r="Q81" s="34">
        <v>7.1265000000000001</v>
      </c>
      <c r="R81" s="34">
        <v>3.1435</v>
      </c>
      <c r="S81" s="34">
        <v>2.3034999999999997</v>
      </c>
      <c r="T81" s="34">
        <v>0.39300000000000002</v>
      </c>
      <c r="U81">
        <v>5.5</v>
      </c>
      <c r="V81">
        <f t="shared" si="18"/>
        <v>30.8385</v>
      </c>
      <c r="W81">
        <f t="shared" si="19"/>
        <v>39.195750000000004</v>
      </c>
      <c r="X81">
        <f t="shared" si="20"/>
        <v>17.289249999999999</v>
      </c>
      <c r="Y81" s="22">
        <f>SUM(V81:V85)</f>
        <v>741.1244999999999</v>
      </c>
      <c r="Z81" s="22">
        <f>SUM(W81:W85)</f>
        <v>737.17975000000001</v>
      </c>
      <c r="AA81" s="22">
        <f>SUM(X81:X85)</f>
        <v>154.73575</v>
      </c>
      <c r="AB81">
        <v>5.5</v>
      </c>
      <c r="AC81">
        <f t="shared" ref="AC81:AE84" si="22">($AB81*P81)</f>
        <v>30.8385</v>
      </c>
      <c r="AD81">
        <f t="shared" si="22"/>
        <v>39.195750000000004</v>
      </c>
      <c r="AE81">
        <f t="shared" si="22"/>
        <v>17.289249999999999</v>
      </c>
      <c r="AF81" s="10">
        <f>SUM(AC81:AC84)</f>
        <v>342.447</v>
      </c>
      <c r="AG81" s="10">
        <f>SUM(AD81:AD84)</f>
        <v>366.00849999999997</v>
      </c>
      <c r="AH81" s="10">
        <f>SUM(AE81:AE84)</f>
        <v>75.558250000000001</v>
      </c>
    </row>
    <row r="82" spans="1:34" x14ac:dyDescent="0.25">
      <c r="C82"/>
      <c r="D82" s="4">
        <v>241285</v>
      </c>
      <c r="E82" s="9">
        <v>10</v>
      </c>
      <c r="F82" s="20">
        <v>2.2558275193798449</v>
      </c>
      <c r="G82" s="34">
        <v>1.082638081395348</v>
      </c>
      <c r="J82" s="35"/>
      <c r="K82" s="19"/>
      <c r="P82" s="34">
        <v>6.4254999999999995</v>
      </c>
      <c r="Q82" s="34">
        <v>7.7170000000000005</v>
      </c>
      <c r="R82" s="34">
        <v>1.2295</v>
      </c>
      <c r="S82" s="34">
        <v>0.44799999999999995</v>
      </c>
      <c r="T82" s="34">
        <v>0.45250000000000001</v>
      </c>
      <c r="U82">
        <v>12</v>
      </c>
      <c r="V82">
        <f t="shared" si="18"/>
        <v>77.105999999999995</v>
      </c>
      <c r="W82">
        <f t="shared" si="19"/>
        <v>92.604000000000013</v>
      </c>
      <c r="X82">
        <f t="shared" si="20"/>
        <v>14.754000000000001</v>
      </c>
      <c r="Y82" s="22"/>
      <c r="Z82" s="22"/>
      <c r="AA82" s="22"/>
      <c r="AB82">
        <v>12</v>
      </c>
      <c r="AC82">
        <f t="shared" si="22"/>
        <v>77.105999999999995</v>
      </c>
      <c r="AD82">
        <f t="shared" si="22"/>
        <v>92.604000000000013</v>
      </c>
      <c r="AE82">
        <f t="shared" si="22"/>
        <v>14.754000000000001</v>
      </c>
      <c r="AF82" s="10"/>
      <c r="AG82" s="10"/>
      <c r="AH82" s="10"/>
    </row>
    <row r="83" spans="1:34" x14ac:dyDescent="0.25">
      <c r="C83"/>
      <c r="D83" s="4">
        <v>241286</v>
      </c>
      <c r="E83" s="9">
        <v>25</v>
      </c>
      <c r="F83" s="20">
        <v>1.7873094961240308</v>
      </c>
      <c r="G83" s="34">
        <v>1.0151223837209302</v>
      </c>
      <c r="J83" s="35"/>
      <c r="K83" s="19"/>
      <c r="P83" s="34">
        <v>6.7569999999999997</v>
      </c>
      <c r="Q83" s="34">
        <v>6.9020000000000001</v>
      </c>
      <c r="R83" s="34">
        <v>1.1795</v>
      </c>
      <c r="S83" s="34">
        <v>0.48450000000000004</v>
      </c>
      <c r="T83" s="34">
        <v>0.46199999999999997</v>
      </c>
      <c r="U83">
        <v>20</v>
      </c>
      <c r="V83">
        <f t="shared" si="18"/>
        <v>135.13999999999999</v>
      </c>
      <c r="W83">
        <f t="shared" si="19"/>
        <v>138.04</v>
      </c>
      <c r="X83">
        <f t="shared" si="20"/>
        <v>23.59</v>
      </c>
      <c r="Y83" s="22"/>
      <c r="Z83" s="22"/>
      <c r="AA83" s="22"/>
      <c r="AB83">
        <v>20</v>
      </c>
      <c r="AC83">
        <f t="shared" si="22"/>
        <v>135.13999999999999</v>
      </c>
      <c r="AD83">
        <f t="shared" si="22"/>
        <v>138.04</v>
      </c>
      <c r="AE83">
        <f t="shared" si="22"/>
        <v>23.59</v>
      </c>
      <c r="AF83" s="10"/>
      <c r="AG83" s="10"/>
      <c r="AH83" s="10"/>
    </row>
    <row r="84" spans="1:34" x14ac:dyDescent="0.25">
      <c r="C84"/>
      <c r="D84" s="4">
        <v>241287</v>
      </c>
      <c r="E84" s="9">
        <v>50</v>
      </c>
      <c r="F84" s="20">
        <v>0.91968352713178303</v>
      </c>
      <c r="G84" s="34">
        <v>0.56996206395348814</v>
      </c>
      <c r="I84" s="23"/>
      <c r="J84" s="35"/>
      <c r="K84" s="19"/>
      <c r="P84" s="34">
        <v>7.9489999999999998</v>
      </c>
      <c r="Q84" s="34">
        <v>7.6935000000000002</v>
      </c>
      <c r="R84" s="34">
        <v>1.5939999999999999</v>
      </c>
      <c r="S84" s="34">
        <v>0.74399999999999999</v>
      </c>
      <c r="T84" s="34">
        <v>0.51150000000000007</v>
      </c>
      <c r="U84">
        <v>35</v>
      </c>
      <c r="V84">
        <f t="shared" si="18"/>
        <v>278.21499999999997</v>
      </c>
      <c r="W84">
        <f t="shared" si="19"/>
        <v>269.27250000000004</v>
      </c>
      <c r="X84">
        <f t="shared" si="20"/>
        <v>55.789999999999992</v>
      </c>
      <c r="Y84" s="22"/>
      <c r="Z84" s="22"/>
      <c r="AA84" s="22"/>
      <c r="AB84">
        <v>12.5</v>
      </c>
      <c r="AC84">
        <f t="shared" si="22"/>
        <v>99.362499999999997</v>
      </c>
      <c r="AD84">
        <f t="shared" si="22"/>
        <v>96.168750000000003</v>
      </c>
      <c r="AE84">
        <f t="shared" si="22"/>
        <v>19.924999999999997</v>
      </c>
      <c r="AF84" s="10"/>
      <c r="AG84" s="10"/>
      <c r="AH84" s="10"/>
    </row>
    <row r="85" spans="1:34" x14ac:dyDescent="0.25">
      <c r="C85"/>
      <c r="D85" s="4">
        <v>241288</v>
      </c>
      <c r="E85" s="9">
        <v>95</v>
      </c>
      <c r="F85" s="20">
        <v>0.50322306201550382</v>
      </c>
      <c r="G85" s="34">
        <v>0.67123561046511637</v>
      </c>
      <c r="I85" s="23"/>
      <c r="J85" s="16"/>
      <c r="P85" s="34">
        <v>9.77</v>
      </c>
      <c r="Q85" s="34">
        <v>8.8030000000000008</v>
      </c>
      <c r="R85" s="34">
        <v>1.925</v>
      </c>
      <c r="S85" s="34">
        <v>0.308</v>
      </c>
      <c r="T85" s="34">
        <v>0.28300000000000003</v>
      </c>
      <c r="U85">
        <v>22.5</v>
      </c>
      <c r="V85">
        <f t="shared" si="18"/>
        <v>219.82499999999999</v>
      </c>
      <c r="W85">
        <f t="shared" si="19"/>
        <v>198.06750000000002</v>
      </c>
      <c r="X85">
        <f t="shared" si="20"/>
        <v>43.3125</v>
      </c>
      <c r="Y85" s="22"/>
      <c r="Z85" s="22"/>
      <c r="AA85" s="22"/>
      <c r="AF85" s="10"/>
      <c r="AG85" s="10"/>
      <c r="AH85" s="10"/>
    </row>
    <row r="86" spans="1:34" x14ac:dyDescent="0.25">
      <c r="A86" s="8">
        <v>37943</v>
      </c>
      <c r="B86" s="2">
        <v>0.58567129629629633</v>
      </c>
      <c r="C86" s="11" t="s">
        <v>21</v>
      </c>
      <c r="D86" s="4">
        <v>241289</v>
      </c>
      <c r="E86" s="9">
        <v>1</v>
      </c>
      <c r="F86" s="20">
        <v>0.62469069767441865</v>
      </c>
      <c r="G86" s="19">
        <v>0.61787093023255835</v>
      </c>
      <c r="H86" s="14">
        <v>45.106668475452203</v>
      </c>
      <c r="I86" s="7">
        <v>22.879495930232551</v>
      </c>
      <c r="J86" s="16">
        <v>29.105959173126621</v>
      </c>
      <c r="K86" s="7">
        <v>13.432498110465115</v>
      </c>
      <c r="L86">
        <v>322</v>
      </c>
      <c r="M86" t="s">
        <v>78</v>
      </c>
      <c r="N86" t="s">
        <v>78</v>
      </c>
      <c r="O86" t="s">
        <v>78</v>
      </c>
      <c r="P86" s="22">
        <v>10.748999999999999</v>
      </c>
      <c r="Q86" s="22">
        <v>11.2445</v>
      </c>
      <c r="R86" s="22">
        <v>0</v>
      </c>
      <c r="S86" s="22">
        <v>1.5805</v>
      </c>
      <c r="T86" s="22">
        <v>0.13900000000000001</v>
      </c>
      <c r="U86">
        <v>5.5</v>
      </c>
      <c r="V86">
        <f t="shared" ref="V86:V95" si="23">($U86*P86)</f>
        <v>59.119499999999995</v>
      </c>
      <c r="W86">
        <f t="shared" ref="W86:W95" si="24">($U86*Q86)</f>
        <v>61.844750000000005</v>
      </c>
      <c r="X86">
        <f t="shared" ref="X86:X95" si="25">($U86*R86)</f>
        <v>0</v>
      </c>
      <c r="Y86" s="22">
        <f>SUM(V86:V90)</f>
        <v>998.62800000000004</v>
      </c>
      <c r="Z86" s="22">
        <f>SUM(W86:W90)</f>
        <v>891.90599999999995</v>
      </c>
      <c r="AA86" s="22">
        <f>SUM(X86:X90)</f>
        <v>0</v>
      </c>
      <c r="AB86">
        <v>5.5</v>
      </c>
      <c r="AC86">
        <f t="shared" ref="AC86:AE89" si="26">($AB86*P86)</f>
        <v>59.119499999999995</v>
      </c>
      <c r="AD86">
        <f t="shared" si="26"/>
        <v>61.844750000000005</v>
      </c>
      <c r="AE86">
        <f t="shared" si="26"/>
        <v>0</v>
      </c>
      <c r="AF86" s="10">
        <f>SUM(AC86:AC89)</f>
        <v>510.52424999999999</v>
      </c>
      <c r="AG86" s="10">
        <f>SUM(AD86:AD89)</f>
        <v>475.36349999999993</v>
      </c>
      <c r="AH86" s="10">
        <f>SUM(AE86:AE89)</f>
        <v>0</v>
      </c>
    </row>
    <row r="87" spans="1:34" x14ac:dyDescent="0.25">
      <c r="C87"/>
      <c r="D87" s="4">
        <v>241290</v>
      </c>
      <c r="E87" s="9">
        <v>10</v>
      </c>
      <c r="F87" s="20">
        <v>0.60155400516795865</v>
      </c>
      <c r="G87" s="19">
        <v>0.23005348837209294</v>
      </c>
      <c r="J87" s="16"/>
      <c r="P87" s="22">
        <v>9.900500000000001</v>
      </c>
      <c r="Q87" s="22">
        <v>9.8475000000000001</v>
      </c>
      <c r="R87" s="22">
        <v>0</v>
      </c>
      <c r="S87" s="22">
        <v>0.623</v>
      </c>
      <c r="T87" s="22">
        <v>0.10100000000000001</v>
      </c>
      <c r="U87">
        <v>12</v>
      </c>
      <c r="V87">
        <f t="shared" si="23"/>
        <v>118.80600000000001</v>
      </c>
      <c r="W87">
        <f t="shared" si="24"/>
        <v>118.17</v>
      </c>
      <c r="X87">
        <f t="shared" si="25"/>
        <v>0</v>
      </c>
      <c r="Y87" s="22"/>
      <c r="Z87" s="22"/>
      <c r="AA87" s="22"/>
      <c r="AB87">
        <v>12</v>
      </c>
      <c r="AC87">
        <f t="shared" si="26"/>
        <v>118.80600000000001</v>
      </c>
      <c r="AD87">
        <f t="shared" si="26"/>
        <v>118.17</v>
      </c>
      <c r="AE87">
        <f t="shared" si="26"/>
        <v>0</v>
      </c>
      <c r="AF87" s="10"/>
      <c r="AG87" s="10"/>
      <c r="AH87" s="10"/>
    </row>
    <row r="88" spans="1:34" x14ac:dyDescent="0.25">
      <c r="C88"/>
      <c r="D88" s="4">
        <v>241291</v>
      </c>
      <c r="E88" s="9">
        <v>25</v>
      </c>
      <c r="F88" s="20">
        <v>0.58998565891472876</v>
      </c>
      <c r="G88" s="19">
        <v>0.24141976744186042</v>
      </c>
      <c r="J88" s="16"/>
      <c r="P88" s="22">
        <v>10.131499999999999</v>
      </c>
      <c r="Q88" s="22">
        <v>9.1514999999999986</v>
      </c>
      <c r="R88" s="22">
        <v>0</v>
      </c>
      <c r="S88" s="22">
        <v>0.32900000000000001</v>
      </c>
      <c r="T88" s="22">
        <v>8.0500000000000002E-2</v>
      </c>
      <c r="U88">
        <v>20</v>
      </c>
      <c r="V88">
        <f t="shared" si="23"/>
        <v>202.63</v>
      </c>
      <c r="W88">
        <f t="shared" si="24"/>
        <v>183.02999999999997</v>
      </c>
      <c r="X88">
        <f t="shared" si="25"/>
        <v>0</v>
      </c>
      <c r="Y88" s="22"/>
      <c r="Z88" s="22"/>
      <c r="AA88" s="22"/>
      <c r="AB88">
        <v>20</v>
      </c>
      <c r="AC88">
        <f t="shared" si="26"/>
        <v>202.63</v>
      </c>
      <c r="AD88">
        <f t="shared" si="26"/>
        <v>183.02999999999997</v>
      </c>
      <c r="AE88">
        <f t="shared" si="26"/>
        <v>0</v>
      </c>
      <c r="AF88" s="10"/>
      <c r="AG88" s="10"/>
      <c r="AH88" s="10"/>
    </row>
    <row r="89" spans="1:34" x14ac:dyDescent="0.25">
      <c r="C89"/>
      <c r="D89" s="4">
        <v>241292</v>
      </c>
      <c r="E89" s="9">
        <v>50</v>
      </c>
      <c r="F89" s="20">
        <v>0.53214392764857887</v>
      </c>
      <c r="G89" s="19">
        <v>0.1956136627906975</v>
      </c>
      <c r="I89" s="23"/>
      <c r="J89" s="16"/>
      <c r="P89" s="22">
        <v>10.397500000000001</v>
      </c>
      <c r="Q89" s="22">
        <v>8.9855</v>
      </c>
      <c r="R89" s="22">
        <v>0</v>
      </c>
      <c r="S89" s="22">
        <v>0.3145</v>
      </c>
      <c r="T89" s="22">
        <v>7.4999999999999997E-2</v>
      </c>
      <c r="U89">
        <v>35</v>
      </c>
      <c r="V89">
        <f t="shared" si="23"/>
        <v>363.91250000000002</v>
      </c>
      <c r="W89">
        <f t="shared" si="24"/>
        <v>314.49250000000001</v>
      </c>
      <c r="X89">
        <f t="shared" si="25"/>
        <v>0</v>
      </c>
      <c r="Y89" s="22"/>
      <c r="Z89" s="22"/>
      <c r="AA89" s="22"/>
      <c r="AB89">
        <v>12.5</v>
      </c>
      <c r="AC89">
        <f t="shared" si="26"/>
        <v>129.96875</v>
      </c>
      <c r="AD89">
        <f t="shared" si="26"/>
        <v>112.31874999999999</v>
      </c>
      <c r="AE89">
        <f t="shared" si="26"/>
        <v>0</v>
      </c>
      <c r="AF89" s="10"/>
      <c r="AG89" s="10"/>
      <c r="AH89" s="10"/>
    </row>
    <row r="90" spans="1:34" x14ac:dyDescent="0.25">
      <c r="C90"/>
      <c r="D90" s="4">
        <v>241293</v>
      </c>
      <c r="E90" s="9">
        <v>95</v>
      </c>
      <c r="F90" s="20">
        <v>0.17899870801033593</v>
      </c>
      <c r="G90" s="19">
        <v>0.22425290697674408</v>
      </c>
      <c r="J90" s="34"/>
      <c r="K90" s="19"/>
      <c r="P90" s="22">
        <v>11.295999999999999</v>
      </c>
      <c r="Q90" s="22">
        <v>9.5274999999999999</v>
      </c>
      <c r="R90" s="22">
        <v>0</v>
      </c>
      <c r="S90" s="22">
        <v>0.44850000000000001</v>
      </c>
      <c r="T90" s="22">
        <v>9.5500000000000002E-2</v>
      </c>
      <c r="U90">
        <v>22.5</v>
      </c>
      <c r="V90">
        <f t="shared" si="23"/>
        <v>254.16</v>
      </c>
      <c r="W90">
        <f t="shared" si="24"/>
        <v>214.36875000000001</v>
      </c>
      <c r="X90">
        <f t="shared" si="25"/>
        <v>0</v>
      </c>
      <c r="Y90" s="22"/>
      <c r="Z90" s="22"/>
      <c r="AA90" s="22"/>
      <c r="AF90" s="10"/>
      <c r="AG90" s="10"/>
      <c r="AH90" s="10"/>
    </row>
    <row r="91" spans="1:34" x14ac:dyDescent="0.25">
      <c r="A91" s="8">
        <v>37974</v>
      </c>
      <c r="B91" s="2">
        <v>0.62219907407407404</v>
      </c>
      <c r="C91" s="11" t="s">
        <v>21</v>
      </c>
      <c r="D91" s="4">
        <v>241294</v>
      </c>
      <c r="E91" s="9">
        <v>1</v>
      </c>
      <c r="F91" s="20">
        <v>0.4751602067183463</v>
      </c>
      <c r="G91" s="19">
        <v>0.27563953488372073</v>
      </c>
      <c r="H91" s="26">
        <v>28.132087855297158</v>
      </c>
      <c r="I91" s="27">
        <v>28.393302325581388</v>
      </c>
      <c r="J91" s="16">
        <v>16.342582041343672</v>
      </c>
      <c r="K91" s="7">
        <v>13.525315406976738</v>
      </c>
      <c r="L91">
        <v>353</v>
      </c>
      <c r="M91" t="s">
        <v>78</v>
      </c>
      <c r="N91" t="s">
        <v>78</v>
      </c>
      <c r="O91" t="s">
        <v>78</v>
      </c>
      <c r="P91" s="22">
        <v>11.545500000000001</v>
      </c>
      <c r="Q91" s="22">
        <v>11.246500000000001</v>
      </c>
      <c r="R91" s="22">
        <v>0</v>
      </c>
      <c r="S91" s="22">
        <v>1.1159999999999999</v>
      </c>
      <c r="T91" s="22">
        <v>0.1545</v>
      </c>
      <c r="U91">
        <v>5.5</v>
      </c>
      <c r="V91">
        <f t="shared" si="23"/>
        <v>63.500250000000001</v>
      </c>
      <c r="W91">
        <f t="shared" si="24"/>
        <v>61.855750000000008</v>
      </c>
      <c r="X91">
        <f t="shared" si="25"/>
        <v>0</v>
      </c>
      <c r="Y91" s="22">
        <f>SUM(V91:V95)</f>
        <v>1094.17975</v>
      </c>
      <c r="Z91" s="22">
        <f>SUM(W91:W95)</f>
        <v>1002.0939999999999</v>
      </c>
      <c r="AA91" s="22">
        <f>SUM(X91:X95)</f>
        <v>0</v>
      </c>
      <c r="AB91">
        <v>5.5</v>
      </c>
      <c r="AC91">
        <f t="shared" ref="AC91:AE94" si="27">($AB91*P91)</f>
        <v>63.500250000000001</v>
      </c>
      <c r="AD91">
        <f t="shared" si="27"/>
        <v>61.855750000000008</v>
      </c>
      <c r="AE91">
        <f t="shared" si="27"/>
        <v>0</v>
      </c>
      <c r="AF91" s="10">
        <f>SUM(AC91:AC94)</f>
        <v>571.45974999999999</v>
      </c>
      <c r="AG91" s="10">
        <f>SUM(AD91:AD94)</f>
        <v>536.87275</v>
      </c>
      <c r="AH91" s="10">
        <f>SUM(AE91:AE94)</f>
        <v>0</v>
      </c>
    </row>
    <row r="92" spans="1:34" x14ac:dyDescent="0.25">
      <c r="C92"/>
      <c r="D92" s="4">
        <v>241295</v>
      </c>
      <c r="E92" s="9">
        <v>10</v>
      </c>
      <c r="F92" s="20">
        <v>0.33521576227390187</v>
      </c>
      <c r="G92" s="19">
        <v>0.23576453488372082</v>
      </c>
      <c r="H92" s="26"/>
      <c r="I92" s="27"/>
      <c r="J92" s="35"/>
      <c r="K92" s="19"/>
      <c r="P92" s="22">
        <v>11.9335</v>
      </c>
      <c r="Q92" s="22">
        <v>11.190999999999999</v>
      </c>
      <c r="R92" s="22">
        <v>0</v>
      </c>
      <c r="S92" s="22">
        <v>0.64500000000000002</v>
      </c>
      <c r="T92" s="22">
        <v>0.153</v>
      </c>
      <c r="U92">
        <v>12</v>
      </c>
      <c r="V92">
        <f t="shared" si="23"/>
        <v>143.202</v>
      </c>
      <c r="W92">
        <f t="shared" si="24"/>
        <v>134.29199999999997</v>
      </c>
      <c r="X92">
        <f t="shared" si="25"/>
        <v>0</v>
      </c>
      <c r="Y92" s="22"/>
      <c r="Z92" s="22"/>
      <c r="AA92" s="22"/>
      <c r="AB92">
        <v>12</v>
      </c>
      <c r="AC92">
        <f t="shared" si="27"/>
        <v>143.202</v>
      </c>
      <c r="AD92">
        <f t="shared" si="27"/>
        <v>134.29199999999997</v>
      </c>
      <c r="AE92">
        <f t="shared" si="27"/>
        <v>0</v>
      </c>
      <c r="AF92" s="10"/>
      <c r="AG92" s="10"/>
      <c r="AH92" s="10"/>
    </row>
    <row r="93" spans="1:34" x14ac:dyDescent="0.25">
      <c r="C93"/>
      <c r="D93" s="4">
        <v>241296</v>
      </c>
      <c r="E93" s="9">
        <v>25</v>
      </c>
      <c r="F93" s="20">
        <v>0.31243410852713183</v>
      </c>
      <c r="G93" s="19">
        <v>0.27052325581395331</v>
      </c>
      <c r="J93" s="16"/>
      <c r="P93" s="22">
        <v>11.206</v>
      </c>
      <c r="Q93" s="22">
        <v>10.5525</v>
      </c>
      <c r="R93" s="22">
        <v>0</v>
      </c>
      <c r="S93" s="22">
        <v>0.748</v>
      </c>
      <c r="T93" s="22">
        <v>0.1615</v>
      </c>
      <c r="U93">
        <v>20</v>
      </c>
      <c r="V93">
        <f t="shared" si="23"/>
        <v>224.12</v>
      </c>
      <c r="W93">
        <f t="shared" si="24"/>
        <v>211.05</v>
      </c>
      <c r="X93">
        <f t="shared" si="25"/>
        <v>0</v>
      </c>
      <c r="Y93" s="22"/>
      <c r="Z93" s="22"/>
      <c r="AA93" s="22"/>
      <c r="AB93">
        <v>20</v>
      </c>
      <c r="AC93">
        <f t="shared" si="27"/>
        <v>224.12</v>
      </c>
      <c r="AD93">
        <f t="shared" si="27"/>
        <v>211.05</v>
      </c>
      <c r="AE93">
        <f t="shared" si="27"/>
        <v>0</v>
      </c>
      <c r="AF93" s="10"/>
      <c r="AG93" s="10"/>
      <c r="AH93" s="10"/>
    </row>
    <row r="94" spans="1:34" x14ac:dyDescent="0.25">
      <c r="C94"/>
      <c r="D94" s="4">
        <v>241297</v>
      </c>
      <c r="E94" s="9">
        <v>50</v>
      </c>
      <c r="F94" s="20">
        <v>0.27663436692506455</v>
      </c>
      <c r="G94" s="19">
        <v>0.30157267441860458</v>
      </c>
      <c r="J94" s="16"/>
      <c r="P94" s="22">
        <v>11.251000000000001</v>
      </c>
      <c r="Q94" s="22">
        <v>10.374000000000001</v>
      </c>
      <c r="R94" s="22">
        <v>0</v>
      </c>
      <c r="S94" s="22">
        <v>0.41849999999999998</v>
      </c>
      <c r="T94" s="22">
        <v>0.13800000000000001</v>
      </c>
      <c r="U94">
        <v>35</v>
      </c>
      <c r="V94">
        <f t="shared" si="23"/>
        <v>393.78500000000003</v>
      </c>
      <c r="W94">
        <f t="shared" si="24"/>
        <v>363.09000000000003</v>
      </c>
      <c r="X94">
        <f t="shared" si="25"/>
        <v>0</v>
      </c>
      <c r="Y94" s="22"/>
      <c r="Z94" s="22"/>
      <c r="AA94" s="22"/>
      <c r="AB94">
        <v>12.5</v>
      </c>
      <c r="AC94">
        <f t="shared" si="27"/>
        <v>140.63750000000002</v>
      </c>
      <c r="AD94">
        <f t="shared" si="27"/>
        <v>129.67500000000001</v>
      </c>
      <c r="AE94">
        <f t="shared" si="27"/>
        <v>0</v>
      </c>
      <c r="AF94" s="10"/>
      <c r="AG94" s="10"/>
      <c r="AH94" s="10"/>
    </row>
    <row r="95" spans="1:34" x14ac:dyDescent="0.25">
      <c r="C95"/>
      <c r="D95" s="4">
        <v>241298</v>
      </c>
      <c r="E95" s="9">
        <v>95</v>
      </c>
      <c r="F95" s="20">
        <v>0.24734366925064599</v>
      </c>
      <c r="G95" s="19">
        <v>0.35922674418604644</v>
      </c>
      <c r="I95" s="23"/>
      <c r="J95" s="16"/>
      <c r="P95" s="22">
        <v>11.981</v>
      </c>
      <c r="Q95" s="22">
        <v>10.3025</v>
      </c>
      <c r="R95" s="22">
        <v>0</v>
      </c>
      <c r="S95" s="22">
        <v>1.02</v>
      </c>
      <c r="T95" s="22">
        <v>0.1535</v>
      </c>
      <c r="U95">
        <v>22.5</v>
      </c>
      <c r="V95">
        <f t="shared" si="23"/>
        <v>269.57249999999999</v>
      </c>
      <c r="W95">
        <f t="shared" si="24"/>
        <v>231.80625000000001</v>
      </c>
      <c r="X95">
        <f t="shared" si="25"/>
        <v>0</v>
      </c>
      <c r="Y95" s="22"/>
      <c r="Z95" s="22"/>
      <c r="AA95" s="22"/>
      <c r="AF95" s="10"/>
      <c r="AG95" s="10"/>
      <c r="AH95" s="10"/>
    </row>
    <row r="96" spans="1:34" x14ac:dyDescent="0.25">
      <c r="C96" s="11"/>
      <c r="E96" s="9"/>
      <c r="G96" s="20"/>
      <c r="H96" s="26"/>
      <c r="I96" s="27"/>
      <c r="Y96" s="22"/>
      <c r="Z96" s="22"/>
      <c r="AA96" s="22"/>
      <c r="AF96" s="10"/>
      <c r="AG96" s="10"/>
      <c r="AH96" s="10"/>
    </row>
    <row r="97" spans="3:34" x14ac:dyDescent="0.25">
      <c r="C97"/>
      <c r="E97" s="9"/>
      <c r="G97" s="20"/>
      <c r="H97" s="26"/>
      <c r="I97" s="27"/>
      <c r="Y97" s="22"/>
      <c r="Z97" s="22"/>
      <c r="AA97" s="22"/>
      <c r="AF97" s="10"/>
      <c r="AG97" s="10"/>
      <c r="AH97" s="10"/>
    </row>
    <row r="98" spans="3:34" x14ac:dyDescent="0.25">
      <c r="C98"/>
      <c r="E98" s="9"/>
      <c r="G98" s="20"/>
      <c r="J98" s="24"/>
      <c r="K98" s="19"/>
      <c r="Y98" s="22"/>
      <c r="Z98" s="22"/>
      <c r="AA98" s="22"/>
      <c r="AF98" s="10"/>
      <c r="AG98" s="10"/>
      <c r="AH98" s="10"/>
    </row>
    <row r="99" spans="3:34" x14ac:dyDescent="0.25">
      <c r="C99"/>
      <c r="E99" s="9"/>
      <c r="G99" s="20"/>
      <c r="J99" s="20"/>
      <c r="K99" s="19"/>
      <c r="Y99" s="22"/>
      <c r="Z99" s="22"/>
      <c r="AA99" s="22"/>
      <c r="AF99" s="10"/>
      <c r="AG99" s="10"/>
      <c r="AH99" s="10"/>
    </row>
    <row r="100" spans="3:34" x14ac:dyDescent="0.25">
      <c r="C100"/>
      <c r="E100" s="9"/>
      <c r="G100" s="20"/>
      <c r="Y100" s="22"/>
      <c r="Z100" s="22"/>
      <c r="AA100" s="22"/>
      <c r="AF100" s="10"/>
      <c r="AG100" s="10"/>
      <c r="AH100" s="10"/>
    </row>
    <row r="101" spans="3:34" x14ac:dyDescent="0.25">
      <c r="C101" s="11"/>
      <c r="E101" s="9"/>
      <c r="Y101" s="22"/>
      <c r="Z101" s="22"/>
      <c r="AA101" s="22"/>
      <c r="AF101" s="10"/>
      <c r="AG101" s="10"/>
      <c r="AH101" s="10"/>
    </row>
    <row r="102" spans="3:34" x14ac:dyDescent="0.25">
      <c r="C102"/>
      <c r="E102" s="9"/>
      <c r="Y102" s="22"/>
      <c r="Z102" s="22"/>
      <c r="AA102" s="22"/>
    </row>
    <row r="103" spans="3:34" x14ac:dyDescent="0.25">
      <c r="C103"/>
      <c r="E103" s="9"/>
      <c r="Y103" s="22"/>
      <c r="Z103" s="22"/>
      <c r="AA103" s="22"/>
    </row>
    <row r="104" spans="3:34" x14ac:dyDescent="0.25">
      <c r="C104"/>
      <c r="E104" s="9"/>
    </row>
    <row r="105" spans="3:34" x14ac:dyDescent="0.25">
      <c r="C105"/>
      <c r="E105" s="9"/>
    </row>
    <row r="106" spans="3:34" x14ac:dyDescent="0.25">
      <c r="C106" s="11"/>
      <c r="E106" s="9"/>
    </row>
    <row r="107" spans="3:34" x14ac:dyDescent="0.25">
      <c r="C107" s="11"/>
      <c r="E107" s="9"/>
    </row>
    <row r="108" spans="3:34" x14ac:dyDescent="0.25">
      <c r="C108"/>
      <c r="E108" s="9"/>
    </row>
    <row r="109" spans="3:34" x14ac:dyDescent="0.25">
      <c r="C109"/>
      <c r="E109" s="9"/>
    </row>
    <row r="110" spans="3:34" x14ac:dyDescent="0.25">
      <c r="C110"/>
      <c r="E110" s="9"/>
    </row>
    <row r="111" spans="3:34" x14ac:dyDescent="0.25">
      <c r="C111"/>
      <c r="E111" s="9"/>
    </row>
    <row r="112" spans="3:34" x14ac:dyDescent="0.25">
      <c r="C112" s="11"/>
      <c r="E112" s="9"/>
    </row>
    <row r="113" spans="3:5" x14ac:dyDescent="0.25">
      <c r="C113"/>
      <c r="E113" s="9"/>
    </row>
    <row r="114" spans="3:5" x14ac:dyDescent="0.25">
      <c r="C114"/>
      <c r="E114" s="9"/>
    </row>
    <row r="115" spans="3:5" x14ac:dyDescent="0.25">
      <c r="C115"/>
      <c r="E115" s="9"/>
    </row>
    <row r="116" spans="3:5" x14ac:dyDescent="0.25">
      <c r="C116"/>
    </row>
    <row r="117" spans="3:5" x14ac:dyDescent="0.25">
      <c r="C117"/>
    </row>
    <row r="118" spans="3:5" x14ac:dyDescent="0.25">
      <c r="C118"/>
    </row>
    <row r="119" spans="3:5" x14ac:dyDescent="0.25">
      <c r="C119"/>
    </row>
    <row r="120" spans="3:5" x14ac:dyDescent="0.25">
      <c r="C120"/>
    </row>
    <row r="121" spans="3:5" x14ac:dyDescent="0.25">
      <c r="C121"/>
    </row>
    <row r="122" spans="3:5" x14ac:dyDescent="0.25">
      <c r="C122"/>
    </row>
    <row r="123" spans="3:5" x14ac:dyDescent="0.25">
      <c r="C123"/>
    </row>
    <row r="124" spans="3:5" x14ac:dyDescent="0.25">
      <c r="C124"/>
    </row>
    <row r="125" spans="3:5" x14ac:dyDescent="0.25">
      <c r="C125"/>
    </row>
    <row r="126" spans="3:5" x14ac:dyDescent="0.25">
      <c r="C126"/>
    </row>
    <row r="127" spans="3:5" x14ac:dyDescent="0.25">
      <c r="C127"/>
    </row>
    <row r="128" spans="3:5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536" spans="2:2" x14ac:dyDescent="0.25">
      <c r="B65536" s="2" t="s">
        <v>48</v>
      </c>
    </row>
  </sheetData>
  <phoneticPr fontId="4" type="noConversion"/>
  <pageMargins left="0.75" right="0.75" top="1" bottom="1" header="0.5" footer="0.5"/>
  <pageSetup scale="8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6" zoomScale="75" workbookViewId="0">
      <selection activeCell="H21" sqref="H21"/>
    </sheetView>
  </sheetViews>
  <sheetFormatPr defaultRowHeight="13.2" x14ac:dyDescent="0.25"/>
  <cols>
    <col min="2" max="2" width="9.6640625" style="1" bestFit="1" customWidth="1"/>
    <col min="3" max="4" width="9.109375" style="2"/>
    <col min="5" max="5" width="15.88671875" style="3" customWidth="1"/>
    <col min="6" max="6" width="10.109375" customWidth="1"/>
    <col min="7" max="7" width="12.109375" style="3" customWidth="1"/>
    <col min="8" max="8" width="11.5546875" style="4" customWidth="1"/>
  </cols>
  <sheetData>
    <row r="1" spans="1:8" x14ac:dyDescent="0.25">
      <c r="A1" t="s">
        <v>14</v>
      </c>
    </row>
    <row r="2" spans="1:8" s="4" customFormat="1" x14ac:dyDescent="0.25">
      <c r="A2" s="4" t="s">
        <v>15</v>
      </c>
      <c r="B2" s="5" t="s">
        <v>9</v>
      </c>
      <c r="C2" s="6" t="s">
        <v>10</v>
      </c>
      <c r="D2" s="6" t="s">
        <v>22</v>
      </c>
      <c r="E2" s="3" t="s">
        <v>11</v>
      </c>
      <c r="F2" s="4" t="s">
        <v>12</v>
      </c>
      <c r="G2" s="3" t="s">
        <v>13</v>
      </c>
      <c r="H2" s="4" t="s">
        <v>13</v>
      </c>
    </row>
    <row r="3" spans="1:8" x14ac:dyDescent="0.25">
      <c r="A3">
        <v>1</v>
      </c>
      <c r="B3" s="17">
        <v>37624</v>
      </c>
      <c r="C3" s="2">
        <v>0.5367939814814815</v>
      </c>
      <c r="D3" s="29">
        <v>0.70346064814814813</v>
      </c>
      <c r="E3" s="3" t="s">
        <v>67</v>
      </c>
      <c r="F3" t="s">
        <v>21</v>
      </c>
      <c r="H3" s="4" t="s">
        <v>49</v>
      </c>
    </row>
    <row r="4" spans="1:8" x14ac:dyDescent="0.25">
      <c r="A4">
        <v>2</v>
      </c>
      <c r="B4" s="17">
        <v>37637</v>
      </c>
      <c r="C4" s="2">
        <v>0.42510416666666667</v>
      </c>
      <c r="D4" s="29">
        <v>0.59177083333333336</v>
      </c>
      <c r="E4" s="3" t="s">
        <v>67</v>
      </c>
      <c r="F4" t="s">
        <v>21</v>
      </c>
      <c r="H4" s="4" t="s">
        <v>54</v>
      </c>
    </row>
    <row r="5" spans="1:8" x14ac:dyDescent="0.25">
      <c r="A5">
        <v>3</v>
      </c>
      <c r="B5" s="8">
        <v>37666</v>
      </c>
      <c r="C5" s="2">
        <v>0.46254629629629629</v>
      </c>
      <c r="D5" s="2">
        <v>0.62921296296296292</v>
      </c>
      <c r="E5" s="3" t="s">
        <v>67</v>
      </c>
      <c r="F5" t="s">
        <v>21</v>
      </c>
      <c r="H5" s="4" t="s">
        <v>55</v>
      </c>
    </row>
    <row r="6" spans="1:8" x14ac:dyDescent="0.25">
      <c r="A6">
        <v>4</v>
      </c>
      <c r="B6" s="8">
        <v>37680</v>
      </c>
      <c r="C6" s="2">
        <v>0.42927083333333332</v>
      </c>
      <c r="D6" s="2">
        <v>0.59524305555555557</v>
      </c>
      <c r="E6" s="3" t="s">
        <v>67</v>
      </c>
      <c r="F6" t="s">
        <v>21</v>
      </c>
      <c r="H6" s="4" t="s">
        <v>56</v>
      </c>
    </row>
    <row r="7" spans="1:8" x14ac:dyDescent="0.25">
      <c r="A7">
        <v>5</v>
      </c>
      <c r="B7" s="8">
        <v>37694</v>
      </c>
      <c r="C7" s="2">
        <v>0.50091435185185185</v>
      </c>
      <c r="D7" s="2">
        <v>0.66758101851851848</v>
      </c>
      <c r="E7" s="3" t="s">
        <v>67</v>
      </c>
      <c r="F7" t="s">
        <v>21</v>
      </c>
      <c r="H7" s="4" t="s">
        <v>57</v>
      </c>
    </row>
    <row r="8" spans="1:8" x14ac:dyDescent="0.25">
      <c r="A8">
        <v>6</v>
      </c>
      <c r="B8" s="8">
        <v>37711</v>
      </c>
      <c r="C8" s="2">
        <v>0.43204861111111109</v>
      </c>
      <c r="D8" s="2">
        <v>0.59871527777777778</v>
      </c>
      <c r="E8" s="3" t="s">
        <v>67</v>
      </c>
      <c r="F8" t="s">
        <v>21</v>
      </c>
      <c r="H8" s="4" t="s">
        <v>58</v>
      </c>
    </row>
    <row r="9" spans="1:8" x14ac:dyDescent="0.25">
      <c r="A9">
        <v>7</v>
      </c>
      <c r="B9" s="8">
        <v>37742</v>
      </c>
      <c r="C9" s="2">
        <v>0.43133101851851857</v>
      </c>
      <c r="D9" s="2">
        <v>0.55633101851851852</v>
      </c>
      <c r="E9" s="3" t="s">
        <v>67</v>
      </c>
      <c r="F9" t="s">
        <v>21</v>
      </c>
      <c r="H9" s="4" t="s">
        <v>59</v>
      </c>
    </row>
    <row r="10" spans="1:8" x14ac:dyDescent="0.25">
      <c r="A10">
        <v>8</v>
      </c>
      <c r="B10" s="8">
        <v>37756</v>
      </c>
      <c r="C10" s="2">
        <v>0.44589120370370372</v>
      </c>
      <c r="D10" s="2">
        <v>0.57089120370370372</v>
      </c>
      <c r="E10" s="3" t="s">
        <v>67</v>
      </c>
      <c r="F10" t="s">
        <v>21</v>
      </c>
      <c r="H10" s="4" t="s">
        <v>60</v>
      </c>
    </row>
    <row r="11" spans="1:8" x14ac:dyDescent="0.25">
      <c r="A11">
        <v>9</v>
      </c>
      <c r="B11" s="8">
        <v>37769</v>
      </c>
      <c r="C11" s="2">
        <v>0.42758101851851849</v>
      </c>
      <c r="D11" s="2">
        <v>0.55258101851851849</v>
      </c>
      <c r="E11" s="3" t="s">
        <v>67</v>
      </c>
      <c r="F11" t="s">
        <v>21</v>
      </c>
      <c r="H11" s="4" t="s">
        <v>61</v>
      </c>
    </row>
    <row r="12" spans="1:8" x14ac:dyDescent="0.25">
      <c r="A12">
        <v>10</v>
      </c>
      <c r="B12" s="8">
        <v>37785</v>
      </c>
      <c r="C12" s="2">
        <v>0.44545138888888891</v>
      </c>
      <c r="D12" s="2">
        <v>0.57045138888888891</v>
      </c>
      <c r="E12" s="3" t="s">
        <v>67</v>
      </c>
      <c r="F12" t="s">
        <v>21</v>
      </c>
      <c r="H12" s="4" t="s">
        <v>62</v>
      </c>
    </row>
    <row r="13" spans="1:8" x14ac:dyDescent="0.25">
      <c r="A13">
        <v>11</v>
      </c>
      <c r="B13" s="8">
        <v>37799</v>
      </c>
      <c r="C13" s="2">
        <v>0.39231481481481478</v>
      </c>
      <c r="D13" s="2">
        <v>0.51731481481481478</v>
      </c>
      <c r="E13" s="3" t="s">
        <v>67</v>
      </c>
      <c r="F13" t="s">
        <v>21</v>
      </c>
      <c r="H13" s="4" t="s">
        <v>63</v>
      </c>
    </row>
    <row r="14" spans="1:8" x14ac:dyDescent="0.25">
      <c r="A14">
        <v>12</v>
      </c>
      <c r="B14" s="8">
        <v>37816</v>
      </c>
      <c r="C14" s="2">
        <v>0.45537037037037037</v>
      </c>
      <c r="D14" s="2">
        <v>0.58037037037037031</v>
      </c>
      <c r="E14" s="3" t="s">
        <v>67</v>
      </c>
      <c r="F14" t="s">
        <v>21</v>
      </c>
      <c r="H14" s="4" t="s">
        <v>64</v>
      </c>
    </row>
    <row r="15" spans="1:8" x14ac:dyDescent="0.25">
      <c r="A15">
        <v>13</v>
      </c>
      <c r="B15" s="8">
        <v>37847</v>
      </c>
      <c r="C15" s="2">
        <v>0.44923611111111111</v>
      </c>
      <c r="D15" s="2">
        <v>0.57423611111111106</v>
      </c>
      <c r="E15" s="3" t="s">
        <v>67</v>
      </c>
      <c r="F15" t="s">
        <v>21</v>
      </c>
      <c r="H15" s="4" t="s">
        <v>69</v>
      </c>
    </row>
    <row r="16" spans="1:8" x14ac:dyDescent="0.25">
      <c r="A16">
        <v>14</v>
      </c>
      <c r="B16" s="8">
        <v>37881</v>
      </c>
      <c r="C16" s="2">
        <v>0.44782407407407404</v>
      </c>
      <c r="D16" s="2">
        <v>0.5728240740740741</v>
      </c>
      <c r="E16" s="3" t="s">
        <v>67</v>
      </c>
      <c r="F16" t="s">
        <v>21</v>
      </c>
      <c r="H16" s="4" t="s">
        <v>70</v>
      </c>
    </row>
    <row r="17" spans="1:8" x14ac:dyDescent="0.25">
      <c r="A17">
        <v>15</v>
      </c>
      <c r="B17" s="8">
        <v>37895</v>
      </c>
      <c r="C17" s="2">
        <v>0.48292824074074076</v>
      </c>
      <c r="D17" s="2">
        <v>0.60792824074074081</v>
      </c>
      <c r="E17" s="3" t="s">
        <v>67</v>
      </c>
      <c r="F17" t="s">
        <v>21</v>
      </c>
      <c r="H17" s="4" t="s">
        <v>71</v>
      </c>
    </row>
    <row r="18" spans="1:8" x14ac:dyDescent="0.25">
      <c r="A18">
        <v>16</v>
      </c>
      <c r="B18" s="8">
        <v>37908</v>
      </c>
      <c r="C18" s="2">
        <v>0.46878472222222217</v>
      </c>
      <c r="D18" s="2">
        <v>0.63545138888888886</v>
      </c>
      <c r="E18" s="3" t="s">
        <v>67</v>
      </c>
      <c r="F18" t="s">
        <v>21</v>
      </c>
      <c r="H18" s="4" t="s">
        <v>72</v>
      </c>
    </row>
    <row r="19" spans="1:8" x14ac:dyDescent="0.25">
      <c r="A19">
        <v>17</v>
      </c>
      <c r="B19" s="8">
        <v>37943</v>
      </c>
      <c r="C19" s="2">
        <v>0.41900462962962964</v>
      </c>
      <c r="D19" s="2">
        <v>0.58567129629629633</v>
      </c>
      <c r="E19" s="3" t="s">
        <v>67</v>
      </c>
      <c r="F19" t="s">
        <v>21</v>
      </c>
      <c r="H19" s="4" t="s">
        <v>76</v>
      </c>
    </row>
    <row r="20" spans="1:8" x14ac:dyDescent="0.25">
      <c r="A20">
        <v>18</v>
      </c>
      <c r="B20" s="8">
        <v>37974</v>
      </c>
      <c r="C20" s="2">
        <v>0.45553240740740741</v>
      </c>
      <c r="D20" s="2">
        <v>0.62219907407407404</v>
      </c>
      <c r="E20" s="3" t="s">
        <v>67</v>
      </c>
      <c r="F20" t="s">
        <v>21</v>
      </c>
      <c r="H20" s="4" t="s">
        <v>77</v>
      </c>
    </row>
    <row r="21" spans="1:8" x14ac:dyDescent="0.25">
      <c r="A21">
        <v>19</v>
      </c>
      <c r="B21" s="8"/>
    </row>
    <row r="22" spans="1:8" x14ac:dyDescent="0.25">
      <c r="A22">
        <v>20</v>
      </c>
    </row>
    <row r="23" spans="1:8" x14ac:dyDescent="0.25">
      <c r="A23">
        <v>21</v>
      </c>
    </row>
    <row r="24" spans="1:8" x14ac:dyDescent="0.25">
      <c r="H24"/>
    </row>
    <row r="30" spans="1:8" x14ac:dyDescent="0.25">
      <c r="B30" s="8"/>
    </row>
    <row r="34" spans="2:2" x14ac:dyDescent="0.25">
      <c r="B34" s="8"/>
    </row>
    <row r="35" spans="2:2" x14ac:dyDescent="0.25">
      <c r="B35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opLeftCell="A54" zoomScale="75" workbookViewId="0">
      <selection activeCell="E71" sqref="E71"/>
    </sheetView>
  </sheetViews>
  <sheetFormatPr defaultRowHeight="13.2" x14ac:dyDescent="0.25"/>
  <cols>
    <col min="1" max="1" width="12.5546875" customWidth="1"/>
    <col min="4" max="4" width="9.109375" style="10"/>
  </cols>
  <sheetData>
    <row r="1" spans="1:25" x14ac:dyDescent="0.25">
      <c r="A1" s="12" t="s">
        <v>50</v>
      </c>
      <c r="B1" s="2"/>
      <c r="C1" s="8"/>
      <c r="D1" s="22"/>
      <c r="F1" s="26"/>
      <c r="G1" s="27"/>
      <c r="H1" s="14"/>
      <c r="I1" s="7"/>
      <c r="J1" s="14">
        <v>1</v>
      </c>
      <c r="K1" s="7"/>
      <c r="O1" s="20"/>
      <c r="P1" s="20"/>
      <c r="Q1" s="20"/>
      <c r="R1" s="20"/>
      <c r="S1" s="20"/>
    </row>
    <row r="2" spans="1:25" x14ac:dyDescent="0.25">
      <c r="A2" s="8" t="s">
        <v>51</v>
      </c>
      <c r="B2" s="2"/>
      <c r="C2" s="8"/>
      <c r="D2" s="22"/>
      <c r="F2" s="26"/>
      <c r="G2" s="27"/>
      <c r="H2" s="14"/>
      <c r="I2" s="7"/>
      <c r="J2" s="14"/>
      <c r="K2" s="7"/>
      <c r="M2" s="13"/>
      <c r="O2" s="20"/>
      <c r="P2" s="20"/>
      <c r="Q2" s="20"/>
      <c r="R2" s="20"/>
      <c r="S2" s="20"/>
    </row>
    <row r="3" spans="1:25" x14ac:dyDescent="0.25">
      <c r="A3" s="8"/>
      <c r="B3" s="2"/>
      <c r="C3" s="8"/>
      <c r="D3" s="22"/>
      <c r="E3" s="20"/>
      <c r="F3" s="20" t="s">
        <v>26</v>
      </c>
      <c r="G3" s="20"/>
      <c r="H3" s="20"/>
      <c r="I3" s="20"/>
      <c r="J3" s="14"/>
      <c r="K3" s="7"/>
      <c r="O3" s="8"/>
      <c r="P3" s="2"/>
      <c r="Q3" s="8"/>
      <c r="R3" s="22"/>
      <c r="S3" s="20"/>
      <c r="T3" s="20" t="s">
        <v>26</v>
      </c>
      <c r="U3" s="20"/>
      <c r="V3" s="20"/>
      <c r="W3" s="20"/>
      <c r="X3" s="14"/>
      <c r="Y3" s="7"/>
    </row>
    <row r="4" spans="1:25" x14ac:dyDescent="0.25">
      <c r="A4" s="12" t="s">
        <v>4</v>
      </c>
      <c r="B4" s="21" t="s">
        <v>47</v>
      </c>
      <c r="D4" s="33"/>
      <c r="E4" s="20"/>
      <c r="F4" s="20" t="s">
        <v>30</v>
      </c>
      <c r="G4" s="20"/>
      <c r="H4" s="20"/>
      <c r="I4" s="20"/>
      <c r="J4" s="14" t="s">
        <v>53</v>
      </c>
      <c r="K4" s="7"/>
      <c r="M4" s="13"/>
      <c r="O4" s="12" t="s">
        <v>4</v>
      </c>
      <c r="P4" s="21" t="s">
        <v>47</v>
      </c>
      <c r="R4" s="33"/>
      <c r="S4" s="20"/>
      <c r="T4" s="20" t="s">
        <v>30</v>
      </c>
      <c r="U4" s="20"/>
      <c r="V4" s="20"/>
      <c r="W4" s="20"/>
      <c r="X4" s="14" t="s">
        <v>53</v>
      </c>
      <c r="Y4" s="7"/>
    </row>
    <row r="5" spans="1:25" x14ac:dyDescent="0.25">
      <c r="A5" s="12"/>
      <c r="B5" s="21" t="s">
        <v>5</v>
      </c>
      <c r="C5" s="13" t="s">
        <v>0</v>
      </c>
      <c r="D5" s="26" t="s">
        <v>6</v>
      </c>
      <c r="E5" s="20" t="s">
        <v>43</v>
      </c>
      <c r="F5" s="20" t="s">
        <v>34</v>
      </c>
      <c r="G5" s="20" t="s">
        <v>35</v>
      </c>
      <c r="H5" s="20" t="s">
        <v>42</v>
      </c>
      <c r="I5" s="20" t="s">
        <v>44</v>
      </c>
      <c r="J5" s="14" t="s">
        <v>43</v>
      </c>
      <c r="K5" s="14" t="s">
        <v>52</v>
      </c>
      <c r="L5" s="13"/>
      <c r="M5" s="13"/>
      <c r="N5" s="13" t="s">
        <v>8</v>
      </c>
      <c r="O5" s="12"/>
      <c r="P5" s="21" t="s">
        <v>5</v>
      </c>
      <c r="Q5" s="13" t="s">
        <v>0</v>
      </c>
      <c r="R5" s="26" t="s">
        <v>6</v>
      </c>
      <c r="S5" s="20" t="s">
        <v>43</v>
      </c>
      <c r="T5" s="20" t="s">
        <v>34</v>
      </c>
      <c r="U5" s="20" t="s">
        <v>35</v>
      </c>
      <c r="V5" s="20" t="s">
        <v>42</v>
      </c>
      <c r="W5" s="20" t="s">
        <v>44</v>
      </c>
      <c r="X5" s="14" t="s">
        <v>43</v>
      </c>
      <c r="Y5" s="14" t="s">
        <v>52</v>
      </c>
    </row>
    <row r="6" spans="1:25" x14ac:dyDescent="0.25">
      <c r="A6" s="17">
        <v>37624</v>
      </c>
      <c r="B6" s="22" t="s">
        <v>65</v>
      </c>
      <c r="C6" s="9">
        <v>1</v>
      </c>
      <c r="D6" s="34"/>
      <c r="E6" s="20"/>
      <c r="F6" s="20"/>
      <c r="G6" s="20"/>
      <c r="H6" s="20"/>
      <c r="I6" s="20"/>
      <c r="J6" s="14"/>
      <c r="K6" s="16"/>
      <c r="L6" s="10"/>
      <c r="M6" s="10"/>
      <c r="N6" s="10">
        <v>3</v>
      </c>
      <c r="O6" s="17">
        <v>37624</v>
      </c>
      <c r="P6" s="22" t="s">
        <v>65</v>
      </c>
      <c r="Q6" s="9">
        <v>1</v>
      </c>
      <c r="R6" s="34"/>
      <c r="S6" s="20"/>
      <c r="T6" s="20"/>
      <c r="U6" s="20"/>
      <c r="V6" s="20"/>
      <c r="W6" s="20"/>
      <c r="X6" s="14"/>
      <c r="Y6" s="16"/>
    </row>
    <row r="7" spans="1:25" x14ac:dyDescent="0.25">
      <c r="A7" s="10"/>
      <c r="B7" s="22" t="s">
        <v>66</v>
      </c>
      <c r="C7" s="9">
        <v>10</v>
      </c>
      <c r="D7" s="34"/>
      <c r="E7" s="20"/>
      <c r="F7" s="20"/>
      <c r="G7" s="20"/>
      <c r="H7" s="20"/>
      <c r="I7" s="20"/>
      <c r="J7" s="10"/>
      <c r="K7" s="10"/>
      <c r="L7" s="10"/>
      <c r="M7" s="10"/>
      <c r="N7">
        <v>16</v>
      </c>
      <c r="O7" s="17">
        <v>37637</v>
      </c>
      <c r="P7" s="4">
        <v>241201</v>
      </c>
      <c r="Q7" s="9">
        <v>1</v>
      </c>
      <c r="R7" s="34">
        <v>0.30755232558139534</v>
      </c>
      <c r="S7" s="20">
        <v>10.367000000000001</v>
      </c>
      <c r="T7" s="20">
        <v>8.6430000000000007</v>
      </c>
      <c r="U7" s="20">
        <v>2.2599999999999998</v>
      </c>
      <c r="V7" s="20">
        <v>0.53500000000000003</v>
      </c>
      <c r="W7" s="20">
        <v>0.125</v>
      </c>
      <c r="X7" s="14">
        <v>0</v>
      </c>
      <c r="Y7" s="16">
        <v>0</v>
      </c>
    </row>
    <row r="8" spans="1:25" x14ac:dyDescent="0.25">
      <c r="A8" s="10"/>
      <c r="B8" s="22"/>
      <c r="C8" s="9">
        <v>25</v>
      </c>
      <c r="D8" s="34"/>
      <c r="E8" s="20"/>
      <c r="F8" s="20"/>
      <c r="G8" s="20"/>
      <c r="H8" s="20"/>
      <c r="I8" s="20"/>
      <c r="J8" s="30" t="e">
        <f>(C8*(E9-$J$1)+C9*($J$1-E8))/(E9-E8)</f>
        <v>#DIV/0!</v>
      </c>
      <c r="K8" s="30" t="e">
        <f>(C8*(F9-$J$1)+C9*($J$1-F8))/(F9-F8)</f>
        <v>#DIV/0!</v>
      </c>
      <c r="L8" s="10"/>
      <c r="M8" s="10"/>
      <c r="N8">
        <v>45</v>
      </c>
      <c r="O8" s="8">
        <v>37666</v>
      </c>
      <c r="P8" s="4">
        <v>241209</v>
      </c>
      <c r="Q8" s="9">
        <v>1</v>
      </c>
      <c r="R8" s="34">
        <v>0.27337984496124024</v>
      </c>
      <c r="S8" s="20">
        <v>9.3079999999999998</v>
      </c>
      <c r="T8" s="20">
        <v>7.5724999999999998</v>
      </c>
      <c r="U8" s="20">
        <v>1.7570000000000001</v>
      </c>
      <c r="V8" s="20">
        <v>0.52</v>
      </c>
      <c r="W8" s="20">
        <v>0.14550000000000002</v>
      </c>
      <c r="X8" s="14">
        <v>0</v>
      </c>
      <c r="Y8" s="16">
        <v>0</v>
      </c>
    </row>
    <row r="9" spans="1:25" x14ac:dyDescent="0.25">
      <c r="A9" s="10"/>
      <c r="B9" s="22"/>
      <c r="C9" s="9">
        <v>50</v>
      </c>
      <c r="D9" s="34"/>
      <c r="E9" s="20"/>
      <c r="F9" s="20"/>
      <c r="G9" s="20"/>
      <c r="H9" s="20"/>
      <c r="I9" s="20"/>
      <c r="J9" s="14"/>
      <c r="K9" s="16"/>
      <c r="L9" s="10"/>
      <c r="M9" s="10"/>
      <c r="N9">
        <v>59</v>
      </c>
      <c r="O9" s="8">
        <v>37680</v>
      </c>
      <c r="P9" s="4">
        <v>241217</v>
      </c>
      <c r="Q9" s="9">
        <v>1</v>
      </c>
      <c r="R9" s="34">
        <v>0.38566085271317829</v>
      </c>
      <c r="S9" s="20">
        <v>9.8285</v>
      </c>
      <c r="T9" s="20">
        <v>9.9355000000000011</v>
      </c>
      <c r="U9" s="20">
        <v>3.2629999999999999</v>
      </c>
      <c r="V9" s="20">
        <v>0.74</v>
      </c>
      <c r="W9" s="20">
        <v>0.152</v>
      </c>
      <c r="X9" s="14">
        <v>0</v>
      </c>
      <c r="Y9" s="16">
        <v>0</v>
      </c>
    </row>
    <row r="10" spans="1:25" x14ac:dyDescent="0.25">
      <c r="A10" s="10"/>
      <c r="B10" s="22"/>
      <c r="C10" s="9">
        <v>95</v>
      </c>
      <c r="D10" s="34"/>
      <c r="E10" s="20"/>
      <c r="F10" s="20"/>
      <c r="G10" s="20"/>
      <c r="H10" s="20"/>
      <c r="I10" s="20"/>
      <c r="J10" s="14"/>
      <c r="K10" s="16"/>
      <c r="L10" s="10"/>
      <c r="M10" s="10"/>
      <c r="N10">
        <v>73</v>
      </c>
      <c r="O10" s="8">
        <v>37694</v>
      </c>
      <c r="P10" s="4">
        <v>241225</v>
      </c>
      <c r="Q10" s="9">
        <v>1</v>
      </c>
      <c r="R10" s="34">
        <v>0.40518798449612414</v>
      </c>
      <c r="S10" s="20">
        <v>7.3724999999999996</v>
      </c>
      <c r="T10" s="20">
        <v>6.5984999999999996</v>
      </c>
      <c r="U10" s="20">
        <v>5.3334999999999999</v>
      </c>
      <c r="V10" s="20">
        <v>0.58650000000000002</v>
      </c>
      <c r="W10" s="20">
        <v>0.14450000000000002</v>
      </c>
      <c r="X10" s="14">
        <v>0</v>
      </c>
      <c r="Y10" s="16">
        <v>0</v>
      </c>
    </row>
    <row r="11" spans="1:25" x14ac:dyDescent="0.25">
      <c r="A11" s="17">
        <v>37637</v>
      </c>
      <c r="B11" s="4">
        <v>241201</v>
      </c>
      <c r="C11" s="9">
        <v>1</v>
      </c>
      <c r="D11" s="34">
        <v>0.30755232558139534</v>
      </c>
      <c r="E11" s="20">
        <v>10.367000000000001</v>
      </c>
      <c r="F11" s="20">
        <v>8.6430000000000007</v>
      </c>
      <c r="G11" s="20">
        <v>2.2599999999999998</v>
      </c>
      <c r="H11" s="20">
        <v>0.53500000000000003</v>
      </c>
      <c r="I11" s="20">
        <v>0.125</v>
      </c>
      <c r="J11" s="14">
        <v>0</v>
      </c>
      <c r="K11" s="16">
        <v>0</v>
      </c>
      <c r="N11">
        <v>90</v>
      </c>
      <c r="O11" s="8">
        <v>37711</v>
      </c>
      <c r="P11" s="4">
        <v>241233</v>
      </c>
      <c r="Q11" s="9">
        <v>1</v>
      </c>
      <c r="R11" s="34">
        <v>0.36125193798449617</v>
      </c>
      <c r="S11" s="20">
        <v>9.1814999999999998</v>
      </c>
      <c r="T11" s="20">
        <v>8.81</v>
      </c>
      <c r="U11" s="20">
        <v>2.0964999999999998</v>
      </c>
      <c r="V11" s="20">
        <v>1.6365000000000001</v>
      </c>
      <c r="W11" s="20">
        <v>0.2175</v>
      </c>
      <c r="X11" s="14">
        <v>0</v>
      </c>
      <c r="Y11" s="16">
        <v>0</v>
      </c>
    </row>
    <row r="12" spans="1:25" x14ac:dyDescent="0.25">
      <c r="A12" s="8"/>
      <c r="B12" s="4">
        <v>241202</v>
      </c>
      <c r="C12" s="9">
        <v>10</v>
      </c>
      <c r="D12" s="34">
        <v>0.26849806201550391</v>
      </c>
      <c r="E12" s="20">
        <v>9.6300000000000008</v>
      </c>
      <c r="F12" s="20">
        <v>9.7200000000000006</v>
      </c>
      <c r="G12" s="20">
        <v>6.1645000000000003</v>
      </c>
      <c r="H12" s="20">
        <v>0.28249999999999997</v>
      </c>
      <c r="I12" s="20">
        <v>0.1115</v>
      </c>
      <c r="J12" s="14"/>
      <c r="K12" s="7"/>
      <c r="N12">
        <v>121</v>
      </c>
      <c r="O12" s="8">
        <v>37742</v>
      </c>
      <c r="P12" s="4">
        <v>241241</v>
      </c>
      <c r="Q12" s="9">
        <v>1</v>
      </c>
      <c r="R12" s="34">
        <v>0.50445090439276496</v>
      </c>
      <c r="S12" s="20">
        <v>9.7874999999999996</v>
      </c>
      <c r="T12" s="20">
        <v>10.52</v>
      </c>
      <c r="U12" s="20">
        <v>0.99550000000000005</v>
      </c>
      <c r="V12" s="20">
        <v>1.5669999999999999</v>
      </c>
      <c r="W12" s="20">
        <v>0.247</v>
      </c>
      <c r="X12" s="14">
        <v>0</v>
      </c>
      <c r="Y12" s="16">
        <v>0</v>
      </c>
    </row>
    <row r="13" spans="1:25" x14ac:dyDescent="0.25">
      <c r="A13" s="8"/>
      <c r="B13" s="4">
        <v>241203</v>
      </c>
      <c r="C13" s="9">
        <v>25</v>
      </c>
      <c r="D13" s="34">
        <v>0.25710723514211881</v>
      </c>
      <c r="E13" s="20">
        <v>9.6185000000000009</v>
      </c>
      <c r="F13" s="20">
        <v>8.2805</v>
      </c>
      <c r="G13" s="20">
        <v>2.948</v>
      </c>
      <c r="H13" s="20">
        <v>0.25800000000000001</v>
      </c>
      <c r="I13" s="20">
        <v>0.108</v>
      </c>
      <c r="J13" s="14"/>
      <c r="K13" s="7"/>
      <c r="N13">
        <v>135</v>
      </c>
      <c r="O13" s="8">
        <v>37756</v>
      </c>
      <c r="P13" s="4">
        <v>241249</v>
      </c>
      <c r="Q13" s="9">
        <v>1</v>
      </c>
      <c r="R13" s="34">
        <v>1.041151162790698</v>
      </c>
      <c r="S13" s="20">
        <v>8.4604999999999997</v>
      </c>
      <c r="T13" s="20">
        <v>8.3145000000000007</v>
      </c>
      <c r="U13" s="20">
        <v>0.82950000000000002</v>
      </c>
      <c r="V13" s="20">
        <v>1.2845</v>
      </c>
      <c r="W13" s="20">
        <v>0.2205</v>
      </c>
      <c r="X13" s="14">
        <v>0</v>
      </c>
      <c r="Y13" s="16">
        <v>0</v>
      </c>
    </row>
    <row r="14" spans="1:25" x14ac:dyDescent="0.25">
      <c r="A14" s="8"/>
      <c r="B14" s="4">
        <v>241204</v>
      </c>
      <c r="C14" s="9">
        <v>50</v>
      </c>
      <c r="D14" s="34">
        <v>0.24408914728682174</v>
      </c>
      <c r="E14" s="20">
        <v>9.5094999999999992</v>
      </c>
      <c r="F14" s="20">
        <v>7.5549999999999997</v>
      </c>
      <c r="G14" s="20">
        <v>1.5814999999999999</v>
      </c>
      <c r="H14" s="20">
        <v>0.26050000000000001</v>
      </c>
      <c r="I14" s="20">
        <v>0.1095</v>
      </c>
      <c r="J14" s="14"/>
      <c r="K14" s="7"/>
      <c r="N14">
        <v>148</v>
      </c>
      <c r="O14" s="8">
        <v>37769</v>
      </c>
      <c r="P14" s="4">
        <v>241254</v>
      </c>
      <c r="Q14" s="9">
        <v>1</v>
      </c>
      <c r="R14" s="34">
        <v>1.4229065891472867</v>
      </c>
      <c r="S14" s="20">
        <v>9.1709999999999994</v>
      </c>
      <c r="T14" s="20">
        <v>9.1095000000000006</v>
      </c>
      <c r="U14" s="20">
        <v>4.37</v>
      </c>
      <c r="V14" s="20">
        <v>1.5894999999999999</v>
      </c>
      <c r="W14" s="20">
        <v>0.25700000000000001</v>
      </c>
      <c r="X14" s="14">
        <v>0</v>
      </c>
      <c r="Y14" s="16">
        <v>0</v>
      </c>
    </row>
    <row r="15" spans="1:25" x14ac:dyDescent="0.25">
      <c r="A15" s="8"/>
      <c r="B15" s="4">
        <v>241205</v>
      </c>
      <c r="C15" s="9">
        <v>95</v>
      </c>
      <c r="D15" s="34">
        <v>0.22944379844961241</v>
      </c>
      <c r="E15" s="20">
        <v>10.3955</v>
      </c>
      <c r="F15" s="20">
        <v>8.9830000000000005</v>
      </c>
      <c r="G15" s="20">
        <v>3.3959999999999999</v>
      </c>
      <c r="H15" s="20">
        <v>0.28999999999999998</v>
      </c>
      <c r="I15" s="20">
        <v>0.1235</v>
      </c>
      <c r="J15" s="14"/>
      <c r="K15" s="7"/>
      <c r="N15">
        <v>164</v>
      </c>
      <c r="O15" s="8">
        <v>37785</v>
      </c>
      <c r="P15" s="4">
        <v>241259</v>
      </c>
      <c r="Q15" s="9">
        <v>1</v>
      </c>
      <c r="R15" s="34">
        <v>2.4945023255813954</v>
      </c>
      <c r="S15" s="20">
        <v>4.9414999999999996</v>
      </c>
      <c r="T15" s="20">
        <v>3.1520000000000001</v>
      </c>
      <c r="U15" s="20">
        <v>1.56</v>
      </c>
      <c r="V15" s="20">
        <v>2.371</v>
      </c>
      <c r="W15" s="20">
        <v>0.26050000000000001</v>
      </c>
      <c r="X15" s="14">
        <v>0</v>
      </c>
      <c r="Y15" s="16">
        <v>0</v>
      </c>
    </row>
    <row r="16" spans="1:25" x14ac:dyDescent="0.25">
      <c r="A16" s="8">
        <v>37666</v>
      </c>
      <c r="B16" s="4">
        <v>241209</v>
      </c>
      <c r="C16" s="9">
        <v>1</v>
      </c>
      <c r="D16" s="34">
        <v>0.27337984496124024</v>
      </c>
      <c r="E16" s="20">
        <v>9.3079999999999998</v>
      </c>
      <c r="F16" s="20">
        <v>7.5724999999999998</v>
      </c>
      <c r="G16" s="20">
        <v>1.7570000000000001</v>
      </c>
      <c r="H16" s="20">
        <v>0.52</v>
      </c>
      <c r="I16" s="20">
        <v>0.14550000000000002</v>
      </c>
      <c r="J16" s="14">
        <v>0</v>
      </c>
      <c r="K16" s="16">
        <v>0</v>
      </c>
      <c r="N16">
        <v>178</v>
      </c>
      <c r="O16" s="8">
        <v>37799</v>
      </c>
      <c r="P16" s="4">
        <v>241264</v>
      </c>
      <c r="Q16" s="9">
        <v>1</v>
      </c>
      <c r="R16" s="34">
        <v>6.4441310077519374</v>
      </c>
      <c r="S16" s="20">
        <v>2.7389999999999999</v>
      </c>
      <c r="T16" s="20">
        <v>1.2930000000000001</v>
      </c>
      <c r="U16" s="20">
        <v>0.60099999999999998</v>
      </c>
      <c r="V16" s="20">
        <v>1.405</v>
      </c>
      <c r="W16" s="20">
        <v>0.2555</v>
      </c>
      <c r="X16" s="14">
        <v>0</v>
      </c>
      <c r="Y16" s="16">
        <v>0</v>
      </c>
    </row>
    <row r="17" spans="1:25" x14ac:dyDescent="0.25">
      <c r="A17" s="8"/>
      <c r="B17" s="4">
        <v>241210</v>
      </c>
      <c r="C17" s="9">
        <v>10</v>
      </c>
      <c r="D17" s="34">
        <v>0.25385271317829455</v>
      </c>
      <c r="E17" s="20">
        <v>7.2045000000000003</v>
      </c>
      <c r="F17" s="20">
        <v>5.8185000000000002</v>
      </c>
      <c r="G17" s="20">
        <v>0.73849999999999993</v>
      </c>
      <c r="H17" s="20">
        <v>0.24049999999999999</v>
      </c>
      <c r="I17" s="20">
        <v>0.10050000000000001</v>
      </c>
      <c r="J17" s="14"/>
      <c r="K17" s="7"/>
      <c r="N17">
        <v>195</v>
      </c>
      <c r="O17" s="8">
        <v>37816</v>
      </c>
      <c r="P17" s="4">
        <v>241269</v>
      </c>
      <c r="Q17" s="9">
        <v>1</v>
      </c>
      <c r="R17" s="34">
        <v>2.9102527131782936</v>
      </c>
      <c r="S17" s="20">
        <v>3.3369999999999997</v>
      </c>
      <c r="T17" s="20">
        <v>1.77</v>
      </c>
      <c r="U17" s="20">
        <v>0.81600000000000006</v>
      </c>
      <c r="V17" s="20">
        <v>1.4450000000000001</v>
      </c>
      <c r="W17" s="20">
        <v>0.20400000000000001</v>
      </c>
      <c r="X17" s="14">
        <v>0</v>
      </c>
      <c r="Y17" s="16">
        <v>0</v>
      </c>
    </row>
    <row r="18" spans="1:25" x14ac:dyDescent="0.25">
      <c r="A18" s="8"/>
      <c r="B18" s="4">
        <v>241211</v>
      </c>
      <c r="C18" s="9">
        <v>25</v>
      </c>
      <c r="D18" s="34">
        <v>0.24897093023255812</v>
      </c>
      <c r="E18" s="20">
        <v>9.7594999999999992</v>
      </c>
      <c r="F18" s="20">
        <v>8.0024999999999995</v>
      </c>
      <c r="G18" s="20">
        <v>2.484</v>
      </c>
      <c r="H18" s="20">
        <v>0.27650000000000002</v>
      </c>
      <c r="I18" s="20">
        <v>0.1305</v>
      </c>
      <c r="J18" s="14"/>
      <c r="K18" s="7"/>
      <c r="N18">
        <v>226</v>
      </c>
      <c r="O18" s="8">
        <v>37847</v>
      </c>
      <c r="P18" s="4">
        <v>241274</v>
      </c>
      <c r="Q18" s="9">
        <v>1</v>
      </c>
      <c r="R18" s="34">
        <v>3.1700967054263565</v>
      </c>
      <c r="S18" s="20">
        <v>4.6909999999999998</v>
      </c>
      <c r="T18" s="20">
        <v>4.1375000000000002</v>
      </c>
      <c r="U18" s="20">
        <v>1.524</v>
      </c>
      <c r="V18" s="20">
        <v>3.5550000000000002</v>
      </c>
      <c r="W18" s="20">
        <v>0.26650000000000001</v>
      </c>
      <c r="X18" s="14">
        <v>0</v>
      </c>
      <c r="Y18" s="16">
        <v>0</v>
      </c>
    </row>
    <row r="19" spans="1:25" x14ac:dyDescent="0.25">
      <c r="A19" s="8"/>
      <c r="B19" s="4">
        <v>241212</v>
      </c>
      <c r="C19" s="9">
        <v>50</v>
      </c>
      <c r="D19" s="34">
        <v>0.27826162790697673</v>
      </c>
      <c r="E19" s="20">
        <v>8.5325000000000006</v>
      </c>
      <c r="F19" s="20">
        <v>7.0559999999999992</v>
      </c>
      <c r="G19" s="20">
        <v>1.1415000000000002</v>
      </c>
      <c r="H19" s="20">
        <v>0.29549999999999998</v>
      </c>
      <c r="I19" s="20">
        <v>0.126</v>
      </c>
      <c r="J19" s="14"/>
      <c r="K19" s="7"/>
      <c r="N19">
        <v>260</v>
      </c>
      <c r="O19" s="8">
        <v>37881</v>
      </c>
      <c r="P19" s="21" t="s">
        <v>73</v>
      </c>
      <c r="Q19" s="9">
        <v>1</v>
      </c>
      <c r="R19" s="34"/>
      <c r="S19" s="20"/>
      <c r="T19" s="20"/>
      <c r="U19" s="20"/>
      <c r="V19" s="20"/>
      <c r="W19" s="20"/>
      <c r="X19" s="14">
        <v>0</v>
      </c>
      <c r="Y19" s="16">
        <v>0</v>
      </c>
    </row>
    <row r="20" spans="1:25" x14ac:dyDescent="0.25">
      <c r="A20" s="8"/>
      <c r="B20" s="4">
        <v>241213</v>
      </c>
      <c r="C20" s="9">
        <v>95</v>
      </c>
      <c r="D20" s="34">
        <v>0.25873449612403099</v>
      </c>
      <c r="E20" s="20">
        <v>9.2270000000000003</v>
      </c>
      <c r="F20" s="20">
        <v>7.5954999999999995</v>
      </c>
      <c r="G20" s="20">
        <v>0.87549999999999994</v>
      </c>
      <c r="H20" s="20">
        <v>0.246</v>
      </c>
      <c r="I20" s="20">
        <v>0.1195</v>
      </c>
      <c r="J20" s="14"/>
      <c r="K20" s="7"/>
      <c r="N20">
        <v>274</v>
      </c>
      <c r="O20" s="8">
        <v>37895</v>
      </c>
      <c r="P20" s="4">
        <v>241279</v>
      </c>
      <c r="Q20" s="9">
        <v>1</v>
      </c>
      <c r="R20" s="34">
        <v>1.3882015503875971</v>
      </c>
      <c r="S20" s="20">
        <v>3.9655</v>
      </c>
      <c r="T20" s="20">
        <v>3.6034999999999999</v>
      </c>
      <c r="U20" s="20">
        <v>0.78350000000000009</v>
      </c>
      <c r="V20" s="20">
        <v>1.5794999999999999</v>
      </c>
      <c r="W20" s="20">
        <v>0.3085</v>
      </c>
      <c r="X20" s="14">
        <v>0</v>
      </c>
      <c r="Y20" s="16">
        <v>0</v>
      </c>
    </row>
    <row r="21" spans="1:25" x14ac:dyDescent="0.25">
      <c r="A21" s="8">
        <v>37680</v>
      </c>
      <c r="B21" s="4">
        <v>241217</v>
      </c>
      <c r="C21" s="9">
        <v>1</v>
      </c>
      <c r="D21" s="34">
        <v>0.38566085271317829</v>
      </c>
      <c r="E21" s="20">
        <v>9.8285</v>
      </c>
      <c r="F21" s="20">
        <v>9.9355000000000011</v>
      </c>
      <c r="G21" s="20">
        <v>3.2629999999999999</v>
      </c>
      <c r="H21" s="20">
        <v>0.74</v>
      </c>
      <c r="I21" s="20">
        <v>0.152</v>
      </c>
      <c r="J21" s="14">
        <v>0</v>
      </c>
      <c r="K21" s="16">
        <v>0</v>
      </c>
      <c r="N21">
        <v>287</v>
      </c>
      <c r="O21" s="8">
        <v>37908</v>
      </c>
      <c r="P21" s="4">
        <v>241284</v>
      </c>
      <c r="Q21" s="9">
        <v>1</v>
      </c>
      <c r="R21" s="34">
        <v>4.4173478682170551</v>
      </c>
      <c r="S21" s="20">
        <v>5.6070000000000002</v>
      </c>
      <c r="T21" s="20">
        <v>7.1265000000000001</v>
      </c>
      <c r="U21" s="20">
        <v>3.1435</v>
      </c>
      <c r="V21" s="20">
        <v>2.3034999999999997</v>
      </c>
      <c r="W21" s="20">
        <v>0.39300000000000002</v>
      </c>
      <c r="X21" s="14">
        <v>0</v>
      </c>
      <c r="Y21" s="16">
        <v>0</v>
      </c>
    </row>
    <row r="22" spans="1:25" x14ac:dyDescent="0.25">
      <c r="A22" s="8"/>
      <c r="B22" s="4">
        <v>241218</v>
      </c>
      <c r="C22" s="9">
        <v>10</v>
      </c>
      <c r="D22" s="34">
        <v>0.32707945736434113</v>
      </c>
      <c r="E22" s="20">
        <v>9.1404999999999994</v>
      </c>
      <c r="F22" s="20">
        <v>8.1035000000000004</v>
      </c>
      <c r="G22" s="20">
        <v>0.86099999999999999</v>
      </c>
      <c r="H22" s="20">
        <v>0.47350000000000003</v>
      </c>
      <c r="I22" s="20">
        <v>0.1145</v>
      </c>
      <c r="J22" s="14"/>
      <c r="K22" s="7"/>
      <c r="N22">
        <v>322</v>
      </c>
      <c r="O22" s="8">
        <v>37943</v>
      </c>
      <c r="P22" s="4">
        <v>241289</v>
      </c>
      <c r="Q22" s="9">
        <v>1</v>
      </c>
      <c r="R22" s="34">
        <v>0.62469069767441865</v>
      </c>
    </row>
    <row r="23" spans="1:25" x14ac:dyDescent="0.25">
      <c r="A23" s="8"/>
      <c r="B23" s="4">
        <v>241219</v>
      </c>
      <c r="C23" s="9">
        <v>25</v>
      </c>
      <c r="D23" s="34">
        <v>0.29290697674418603</v>
      </c>
      <c r="E23" s="20">
        <v>10.190999999999999</v>
      </c>
      <c r="F23" s="20">
        <v>8.2835000000000001</v>
      </c>
      <c r="G23" s="20">
        <v>1.4139999999999999</v>
      </c>
      <c r="H23" s="20">
        <v>3.3040000000000003</v>
      </c>
      <c r="I23" s="20">
        <v>0.32800000000000001</v>
      </c>
      <c r="J23" s="14"/>
      <c r="K23" s="7"/>
      <c r="N23">
        <v>353</v>
      </c>
      <c r="O23" s="8">
        <v>37974</v>
      </c>
      <c r="P23" s="4">
        <v>241294</v>
      </c>
      <c r="Q23" s="9">
        <v>1</v>
      </c>
      <c r="R23" s="34">
        <v>0.4751602067183463</v>
      </c>
    </row>
    <row r="24" spans="1:25" x14ac:dyDescent="0.25">
      <c r="A24" s="8"/>
      <c r="B24" s="4">
        <v>241220</v>
      </c>
      <c r="C24" s="9">
        <v>50</v>
      </c>
      <c r="D24" s="34">
        <v>0.31243410852713177</v>
      </c>
      <c r="E24" s="20">
        <v>9.8455000000000013</v>
      </c>
      <c r="F24" s="20">
        <v>8.4160000000000004</v>
      </c>
      <c r="G24" s="20">
        <v>0.96699999999999997</v>
      </c>
      <c r="H24" s="20">
        <v>0.376</v>
      </c>
      <c r="I24" s="20">
        <v>0.13450000000000001</v>
      </c>
      <c r="J24" s="14"/>
      <c r="K24" s="7"/>
      <c r="N24" s="10"/>
      <c r="O24" s="10"/>
      <c r="P24" s="22" t="s">
        <v>66</v>
      </c>
      <c r="Q24" s="9">
        <v>10</v>
      </c>
      <c r="R24" s="34"/>
      <c r="S24" s="20"/>
      <c r="T24" s="20"/>
      <c r="U24" s="20"/>
      <c r="V24" s="20"/>
      <c r="W24" s="20"/>
      <c r="X24" s="10"/>
      <c r="Y24" s="10"/>
    </row>
    <row r="25" spans="1:25" x14ac:dyDescent="0.25">
      <c r="A25" s="8"/>
      <c r="B25" s="4">
        <v>241221</v>
      </c>
      <c r="C25" s="9">
        <v>95</v>
      </c>
      <c r="D25" s="34">
        <v>0.29290697674418603</v>
      </c>
      <c r="E25" s="20">
        <v>9.7085000000000008</v>
      </c>
      <c r="F25" s="20">
        <v>8.5094999999999992</v>
      </c>
      <c r="G25" s="20">
        <v>1.0575000000000001</v>
      </c>
      <c r="H25" s="20">
        <v>0.44750000000000001</v>
      </c>
      <c r="I25" s="20">
        <v>0.14200000000000002</v>
      </c>
      <c r="J25" s="14"/>
      <c r="K25" s="7"/>
      <c r="N25" s="10"/>
      <c r="O25" s="10"/>
      <c r="P25" s="22"/>
      <c r="Q25" s="9">
        <v>25</v>
      </c>
      <c r="R25" s="34"/>
      <c r="S25" s="20"/>
      <c r="T25" s="20"/>
      <c r="U25" s="20"/>
      <c r="V25" s="20"/>
      <c r="W25" s="20"/>
      <c r="X25" s="30" t="e">
        <f>(Q25*(S26-$J$1)+Q26*($J$1-S25))/(S26-S25)</f>
        <v>#DIV/0!</v>
      </c>
      <c r="Y25" s="30" t="e">
        <f>(Q25*(T26-$J$1)+Q26*($J$1-T25))/(T26-T25)</f>
        <v>#DIV/0!</v>
      </c>
    </row>
    <row r="26" spans="1:25" x14ac:dyDescent="0.25">
      <c r="A26" s="8">
        <v>37694</v>
      </c>
      <c r="B26" s="4">
        <v>241225</v>
      </c>
      <c r="C26" s="9">
        <v>1</v>
      </c>
      <c r="D26" s="34">
        <v>0.40518798449612414</v>
      </c>
      <c r="E26" s="20">
        <v>7.3724999999999996</v>
      </c>
      <c r="F26" s="20">
        <v>6.5984999999999996</v>
      </c>
      <c r="G26" s="20">
        <v>5.3334999999999999</v>
      </c>
      <c r="H26" s="20">
        <v>0.58650000000000002</v>
      </c>
      <c r="I26" s="20">
        <v>0.14450000000000002</v>
      </c>
      <c r="J26" s="14">
        <v>0</v>
      </c>
      <c r="K26" s="16">
        <v>0</v>
      </c>
      <c r="N26" s="10"/>
      <c r="O26" s="10"/>
      <c r="P26" s="22"/>
      <c r="Q26" s="9">
        <v>50</v>
      </c>
      <c r="R26" s="34"/>
      <c r="S26" s="20"/>
      <c r="T26" s="20"/>
      <c r="U26" s="20"/>
      <c r="V26" s="20"/>
      <c r="W26" s="20"/>
      <c r="X26" s="14"/>
      <c r="Y26" s="16"/>
    </row>
    <row r="27" spans="1:25" x14ac:dyDescent="0.25">
      <c r="A27" s="8"/>
      <c r="B27" s="4">
        <v>241226</v>
      </c>
      <c r="C27" s="9">
        <v>10</v>
      </c>
      <c r="D27" s="34">
        <v>0.29778875968992247</v>
      </c>
      <c r="E27" s="20">
        <v>9.468</v>
      </c>
      <c r="F27" s="20">
        <v>10.955</v>
      </c>
      <c r="G27" s="20">
        <v>4.5104999999999995</v>
      </c>
      <c r="H27" s="20">
        <v>0.49299999999999999</v>
      </c>
      <c r="I27" s="20">
        <v>0.1555</v>
      </c>
      <c r="J27" s="14"/>
      <c r="K27" s="7"/>
      <c r="N27" s="10"/>
      <c r="O27" s="10"/>
      <c r="P27" s="22"/>
      <c r="Q27" s="9">
        <v>95</v>
      </c>
      <c r="R27" s="34"/>
      <c r="S27" s="20"/>
      <c r="T27" s="20"/>
      <c r="U27" s="20"/>
      <c r="V27" s="20"/>
      <c r="W27" s="20"/>
      <c r="X27" s="14"/>
      <c r="Y27" s="16"/>
    </row>
    <row r="28" spans="1:25" x14ac:dyDescent="0.25">
      <c r="A28" s="8"/>
      <c r="B28" s="4">
        <v>241227</v>
      </c>
      <c r="C28" s="9">
        <v>25</v>
      </c>
      <c r="D28" s="34">
        <v>0.31731589147286815</v>
      </c>
      <c r="E28" s="20">
        <v>9.0225000000000009</v>
      </c>
      <c r="F28" s="20">
        <v>8.2519999999999989</v>
      </c>
      <c r="G28" s="20">
        <v>1.161</v>
      </c>
      <c r="H28" s="20">
        <v>0.90400000000000003</v>
      </c>
      <c r="I28" s="20">
        <v>0.157</v>
      </c>
      <c r="J28" s="14"/>
      <c r="K28" s="7"/>
      <c r="O28" s="8"/>
      <c r="P28" s="4">
        <v>241202</v>
      </c>
      <c r="Q28" s="9">
        <v>10</v>
      </c>
      <c r="R28" s="34">
        <v>0.26849806201550391</v>
      </c>
      <c r="S28" s="20">
        <v>9.6300000000000008</v>
      </c>
      <c r="T28" s="20">
        <v>9.7200000000000006</v>
      </c>
      <c r="U28" s="20">
        <v>6.1645000000000003</v>
      </c>
      <c r="V28" s="20">
        <v>0.28249999999999997</v>
      </c>
      <c r="W28" s="20">
        <v>0.1115</v>
      </c>
      <c r="X28" s="14"/>
      <c r="Y28" s="7"/>
    </row>
    <row r="29" spans="1:25" x14ac:dyDescent="0.25">
      <c r="A29" s="8"/>
      <c r="B29" s="4">
        <v>241228</v>
      </c>
      <c r="C29" s="9">
        <v>50</v>
      </c>
      <c r="D29" s="34">
        <v>0.31243410852713183</v>
      </c>
      <c r="E29" s="20">
        <v>9.0564999999999998</v>
      </c>
      <c r="F29" s="20">
        <v>8.6530000000000005</v>
      </c>
      <c r="G29" s="20">
        <v>1.427</v>
      </c>
      <c r="H29" s="20">
        <v>0.46099999999999997</v>
      </c>
      <c r="I29" s="20">
        <v>0.14599999999999999</v>
      </c>
      <c r="J29" s="14"/>
      <c r="K29" s="7"/>
      <c r="O29" s="8"/>
      <c r="P29" s="4">
        <v>241203</v>
      </c>
      <c r="Q29" s="9">
        <v>25</v>
      </c>
      <c r="R29" s="34">
        <v>0.25710723514211881</v>
      </c>
      <c r="S29" s="20">
        <v>9.6185000000000009</v>
      </c>
      <c r="T29" s="20">
        <v>8.2805</v>
      </c>
      <c r="U29" s="20">
        <v>2.948</v>
      </c>
      <c r="V29" s="20">
        <v>0.25800000000000001</v>
      </c>
      <c r="W29" s="20">
        <v>0.108</v>
      </c>
      <c r="X29" s="14"/>
      <c r="Y29" s="7"/>
    </row>
    <row r="30" spans="1:25" x14ac:dyDescent="0.25">
      <c r="A30" s="8"/>
      <c r="B30" s="4">
        <v>241229</v>
      </c>
      <c r="C30" s="9">
        <v>95</v>
      </c>
      <c r="D30" s="34">
        <v>0.24408914728682166</v>
      </c>
      <c r="E30" s="20">
        <v>8.6555</v>
      </c>
      <c r="F30" s="20">
        <v>7.931</v>
      </c>
      <c r="G30" s="20">
        <v>1.1065</v>
      </c>
      <c r="H30" s="20">
        <v>0.39</v>
      </c>
      <c r="I30" s="20">
        <v>0.14900000000000002</v>
      </c>
      <c r="J30" s="14"/>
      <c r="K30" s="7"/>
      <c r="O30" s="8"/>
      <c r="P30" s="4">
        <v>241204</v>
      </c>
      <c r="Q30" s="9">
        <v>50</v>
      </c>
      <c r="R30" s="34">
        <v>0.24408914728682174</v>
      </c>
      <c r="S30" s="20">
        <v>9.5094999999999992</v>
      </c>
      <c r="T30" s="20">
        <v>7.5549999999999997</v>
      </c>
      <c r="U30" s="20">
        <v>1.5814999999999999</v>
      </c>
      <c r="V30" s="20">
        <v>0.26050000000000001</v>
      </c>
      <c r="W30" s="20">
        <v>0.1095</v>
      </c>
      <c r="X30" s="14"/>
      <c r="Y30" s="7"/>
    </row>
    <row r="31" spans="1:25" x14ac:dyDescent="0.25">
      <c r="A31" s="8">
        <v>37711</v>
      </c>
      <c r="B31" s="4">
        <v>241233</v>
      </c>
      <c r="C31" s="9">
        <v>1</v>
      </c>
      <c r="D31" s="34">
        <v>0.36125193798449617</v>
      </c>
      <c r="E31" s="20">
        <v>9.1814999999999998</v>
      </c>
      <c r="F31" s="20">
        <v>8.81</v>
      </c>
      <c r="G31" s="20">
        <v>2.0964999999999998</v>
      </c>
      <c r="H31" s="20">
        <v>1.6365000000000001</v>
      </c>
      <c r="I31" s="20">
        <v>0.2175</v>
      </c>
      <c r="J31" s="14">
        <v>0</v>
      </c>
      <c r="K31" s="16">
        <v>0</v>
      </c>
      <c r="O31" s="8"/>
      <c r="P31" s="4">
        <v>241205</v>
      </c>
      <c r="Q31" s="9">
        <v>95</v>
      </c>
      <c r="R31" s="34">
        <v>0.22944379844961241</v>
      </c>
      <c r="S31" s="20">
        <v>10.3955</v>
      </c>
      <c r="T31" s="20">
        <v>8.9830000000000005</v>
      </c>
      <c r="U31" s="20">
        <v>3.3959999999999999</v>
      </c>
      <c r="V31" s="20">
        <v>0.28999999999999998</v>
      </c>
      <c r="W31" s="20">
        <v>0.1235</v>
      </c>
      <c r="X31" s="14"/>
      <c r="Y31" s="7"/>
    </row>
    <row r="32" spans="1:25" x14ac:dyDescent="0.25">
      <c r="A32" s="8"/>
      <c r="B32" s="4">
        <v>241234</v>
      </c>
      <c r="C32" s="9">
        <v>10</v>
      </c>
      <c r="D32" s="34">
        <v>0.3026705426356589</v>
      </c>
      <c r="E32" s="20">
        <v>9.3574999999999999</v>
      </c>
      <c r="F32" s="20">
        <v>9.6929999999999996</v>
      </c>
      <c r="G32" s="20">
        <v>0.90850000000000009</v>
      </c>
      <c r="H32" s="20">
        <v>0.66200000000000003</v>
      </c>
      <c r="I32" s="20">
        <v>0.17249999999999999</v>
      </c>
      <c r="J32" s="14"/>
      <c r="K32" s="7"/>
      <c r="O32" s="8"/>
      <c r="P32" s="4">
        <v>241210</v>
      </c>
      <c r="Q32" s="9">
        <v>10</v>
      </c>
      <c r="R32" s="34">
        <v>0.25385271317829455</v>
      </c>
      <c r="S32" s="20">
        <v>7.2045000000000003</v>
      </c>
      <c r="T32" s="20">
        <v>5.8185000000000002</v>
      </c>
      <c r="U32" s="20">
        <v>0.73849999999999993</v>
      </c>
      <c r="V32" s="20">
        <v>0.24049999999999999</v>
      </c>
      <c r="W32" s="20">
        <v>0.10050000000000001</v>
      </c>
      <c r="X32" s="14"/>
      <c r="Y32" s="7"/>
    </row>
    <row r="33" spans="1:25" x14ac:dyDescent="0.25">
      <c r="A33" s="8"/>
      <c r="B33" s="4">
        <v>241235</v>
      </c>
      <c r="C33" s="9">
        <v>25</v>
      </c>
      <c r="D33" s="34">
        <v>0.26849806201550391</v>
      </c>
      <c r="E33" s="20">
        <v>9.3015000000000008</v>
      </c>
      <c r="F33" s="20">
        <v>9.6914999999999996</v>
      </c>
      <c r="G33" s="20">
        <v>2.0950000000000002</v>
      </c>
      <c r="H33" s="20">
        <v>0.47050000000000003</v>
      </c>
      <c r="I33" s="20">
        <v>0.16550000000000001</v>
      </c>
      <c r="J33" s="14"/>
      <c r="K33" s="7"/>
      <c r="O33" s="8"/>
      <c r="P33" s="4">
        <v>241211</v>
      </c>
      <c r="Q33" s="9">
        <v>25</v>
      </c>
      <c r="R33" s="34">
        <v>0.24897093023255812</v>
      </c>
      <c r="S33" s="20">
        <v>9.7594999999999992</v>
      </c>
      <c r="T33" s="20">
        <v>8.0024999999999995</v>
      </c>
      <c r="U33" s="20">
        <v>2.484</v>
      </c>
      <c r="V33" s="20">
        <v>0.27650000000000002</v>
      </c>
      <c r="W33" s="20">
        <v>0.1305</v>
      </c>
      <c r="X33" s="14"/>
      <c r="Y33" s="7"/>
    </row>
    <row r="34" spans="1:25" x14ac:dyDescent="0.25">
      <c r="A34" s="8"/>
      <c r="B34" s="4">
        <v>241236</v>
      </c>
      <c r="C34" s="9">
        <v>50</v>
      </c>
      <c r="D34" s="34">
        <v>0.3026705426356589</v>
      </c>
      <c r="E34" s="20">
        <v>9.5205000000000002</v>
      </c>
      <c r="F34" s="20">
        <v>9.1110000000000007</v>
      </c>
      <c r="G34" s="20">
        <v>0.91400000000000003</v>
      </c>
      <c r="H34" s="20">
        <v>0.53749999999999998</v>
      </c>
      <c r="I34" s="20">
        <v>0.16950000000000001</v>
      </c>
      <c r="J34" s="14"/>
      <c r="K34" s="7"/>
      <c r="O34" s="8"/>
      <c r="P34" s="4">
        <v>241212</v>
      </c>
      <c r="Q34" s="9">
        <v>50</v>
      </c>
      <c r="R34" s="34">
        <v>0.27826162790697673</v>
      </c>
      <c r="S34" s="20">
        <v>8.5325000000000006</v>
      </c>
      <c r="T34" s="20">
        <v>7.0559999999999992</v>
      </c>
      <c r="U34" s="20">
        <v>1.1415000000000002</v>
      </c>
      <c r="V34" s="20">
        <v>0.29549999999999998</v>
      </c>
      <c r="W34" s="20">
        <v>0.126</v>
      </c>
      <c r="X34" s="14"/>
      <c r="Y34" s="7"/>
    </row>
    <row r="35" spans="1:25" x14ac:dyDescent="0.25">
      <c r="A35" s="8"/>
      <c r="B35" s="4">
        <v>241237</v>
      </c>
      <c r="C35" s="9">
        <v>95</v>
      </c>
      <c r="D35" s="34">
        <v>0.29290697674418609</v>
      </c>
      <c r="E35" s="20">
        <v>8.9585000000000008</v>
      </c>
      <c r="F35" s="20">
        <v>8.5605000000000011</v>
      </c>
      <c r="G35" s="20">
        <v>1.081</v>
      </c>
      <c r="H35" s="20">
        <v>0.94099999999999995</v>
      </c>
      <c r="I35" s="20">
        <v>0.17349999999999999</v>
      </c>
      <c r="J35" s="14"/>
      <c r="K35" s="7"/>
      <c r="O35" s="8"/>
      <c r="P35" s="4">
        <v>241213</v>
      </c>
      <c r="Q35" s="9">
        <v>95</v>
      </c>
      <c r="R35" s="34">
        <v>0.25873449612403099</v>
      </c>
      <c r="S35" s="20">
        <v>9.2270000000000003</v>
      </c>
      <c r="T35" s="20">
        <v>7.5954999999999995</v>
      </c>
      <c r="U35" s="20">
        <v>0.87549999999999994</v>
      </c>
      <c r="V35" s="20">
        <v>0.246</v>
      </c>
      <c r="W35" s="20">
        <v>0.1195</v>
      </c>
      <c r="X35" s="14"/>
      <c r="Y35" s="7"/>
    </row>
    <row r="36" spans="1:25" x14ac:dyDescent="0.25">
      <c r="A36" s="8">
        <v>37742</v>
      </c>
      <c r="B36" s="4">
        <v>241241</v>
      </c>
      <c r="C36" s="9">
        <v>1</v>
      </c>
      <c r="D36" s="34">
        <v>0.50445090439276496</v>
      </c>
      <c r="E36" s="20">
        <v>9.7874999999999996</v>
      </c>
      <c r="F36" s="20">
        <v>10.52</v>
      </c>
      <c r="G36" s="20">
        <v>0.99550000000000005</v>
      </c>
      <c r="H36" s="20">
        <v>1.5669999999999999</v>
      </c>
      <c r="I36" s="20">
        <v>0.247</v>
      </c>
      <c r="J36" s="14">
        <v>0</v>
      </c>
      <c r="K36" s="16">
        <v>0</v>
      </c>
      <c r="O36" s="8"/>
      <c r="P36" s="4">
        <v>241218</v>
      </c>
      <c r="Q36" s="9">
        <v>10</v>
      </c>
      <c r="R36" s="34">
        <v>0.32707945736434113</v>
      </c>
      <c r="S36" s="20">
        <v>9.1404999999999994</v>
      </c>
      <c r="T36" s="20">
        <v>8.1035000000000004</v>
      </c>
      <c r="U36" s="20">
        <v>0.86099999999999999</v>
      </c>
      <c r="V36" s="20">
        <v>0.47350000000000003</v>
      </c>
      <c r="W36" s="20">
        <v>0.1145</v>
      </c>
      <c r="X36" s="14"/>
      <c r="Y36" s="7"/>
    </row>
    <row r="37" spans="1:25" x14ac:dyDescent="0.25">
      <c r="A37" s="8"/>
      <c r="B37" s="4">
        <v>241242</v>
      </c>
      <c r="C37" s="9">
        <v>10</v>
      </c>
      <c r="D37" s="34">
        <v>0.25873449612403099</v>
      </c>
      <c r="E37" s="20">
        <v>7.1494999999999997</v>
      </c>
      <c r="F37" s="20">
        <v>6.9634999999999998</v>
      </c>
      <c r="G37" s="20">
        <v>1.8820000000000001</v>
      </c>
      <c r="H37" s="20">
        <v>1.2515000000000001</v>
      </c>
      <c r="I37" s="20">
        <v>0.24349999999999999</v>
      </c>
      <c r="J37" s="14"/>
      <c r="K37" s="7"/>
      <c r="O37" s="8"/>
      <c r="P37" s="4">
        <v>241219</v>
      </c>
      <c r="Q37" s="9">
        <v>25</v>
      </c>
      <c r="R37" s="34">
        <v>0.29290697674418603</v>
      </c>
      <c r="S37" s="20">
        <v>10.190999999999999</v>
      </c>
      <c r="T37" s="20">
        <v>8.2835000000000001</v>
      </c>
      <c r="U37" s="20">
        <v>1.4139999999999999</v>
      </c>
      <c r="V37" s="20">
        <v>3.3040000000000003</v>
      </c>
      <c r="W37" s="20">
        <v>0.32800000000000001</v>
      </c>
      <c r="X37" s="14"/>
      <c r="Y37" s="7"/>
    </row>
    <row r="38" spans="1:25" x14ac:dyDescent="0.25">
      <c r="A38" s="8"/>
      <c r="B38" s="4">
        <v>241243</v>
      </c>
      <c r="C38" s="9">
        <v>25</v>
      </c>
      <c r="D38" s="34">
        <v>0.26361627906976748</v>
      </c>
      <c r="E38" s="20">
        <v>15.423499999999999</v>
      </c>
      <c r="F38" s="20">
        <v>10.042999999999999</v>
      </c>
      <c r="G38" s="20">
        <v>7.5350000000000001</v>
      </c>
      <c r="H38" s="20">
        <v>1.552</v>
      </c>
      <c r="I38" s="20">
        <v>0.26300000000000001</v>
      </c>
      <c r="J38" s="14"/>
      <c r="K38" s="7"/>
      <c r="O38" s="8"/>
      <c r="P38" s="4">
        <v>241220</v>
      </c>
      <c r="Q38" s="9">
        <v>50</v>
      </c>
      <c r="R38" s="34">
        <v>0.31243410852713177</v>
      </c>
      <c r="S38" s="20">
        <v>9.8455000000000013</v>
      </c>
      <c r="T38" s="20">
        <v>8.4160000000000004</v>
      </c>
      <c r="U38" s="20">
        <v>0.96699999999999997</v>
      </c>
      <c r="V38" s="20">
        <v>0.376</v>
      </c>
      <c r="W38" s="20">
        <v>0.13450000000000001</v>
      </c>
      <c r="X38" s="14"/>
      <c r="Y38" s="7"/>
    </row>
    <row r="39" spans="1:25" x14ac:dyDescent="0.25">
      <c r="A39" s="8"/>
      <c r="B39" s="4">
        <v>241244</v>
      </c>
      <c r="C39" s="9">
        <v>50</v>
      </c>
      <c r="D39" s="34">
        <v>0.24897093023255812</v>
      </c>
      <c r="E39" s="20">
        <v>7.9120000000000008</v>
      </c>
      <c r="F39" s="20">
        <v>7.556</v>
      </c>
      <c r="G39" s="20">
        <v>8.8240000000000016</v>
      </c>
      <c r="H39" s="20">
        <v>0.76</v>
      </c>
      <c r="I39" s="20">
        <v>0.2195</v>
      </c>
      <c r="J39" s="14"/>
      <c r="K39" s="7"/>
      <c r="O39" s="8"/>
      <c r="P39" s="4">
        <v>241221</v>
      </c>
      <c r="Q39" s="9">
        <v>95</v>
      </c>
      <c r="R39" s="34">
        <v>0.29290697674418603</v>
      </c>
      <c r="S39" s="20">
        <v>9.7085000000000008</v>
      </c>
      <c r="T39" s="20">
        <v>8.5094999999999992</v>
      </c>
      <c r="U39" s="20">
        <v>1.0575000000000001</v>
      </c>
      <c r="V39" s="20">
        <v>0.44750000000000001</v>
      </c>
      <c r="W39" s="20">
        <v>0.14200000000000002</v>
      </c>
      <c r="X39" s="14"/>
      <c r="Y39" s="7"/>
    </row>
    <row r="40" spans="1:25" x14ac:dyDescent="0.25">
      <c r="A40" s="8"/>
      <c r="B40" s="4">
        <v>241245</v>
      </c>
      <c r="C40" s="9">
        <v>95</v>
      </c>
      <c r="D40" s="34">
        <v>0.19201679586563306</v>
      </c>
      <c r="E40" s="20">
        <v>10.446</v>
      </c>
      <c r="F40" s="20">
        <v>9.4134999999999991</v>
      </c>
      <c r="G40" s="20">
        <v>2.3254999999999999</v>
      </c>
      <c r="H40" s="20">
        <v>0.71449999999999991</v>
      </c>
      <c r="I40" s="20">
        <v>0.28149999999999997</v>
      </c>
      <c r="J40" s="14"/>
      <c r="K40" s="7"/>
      <c r="O40" s="8"/>
      <c r="P40" s="4">
        <v>241226</v>
      </c>
      <c r="Q40" s="9">
        <v>10</v>
      </c>
      <c r="R40" s="34">
        <v>0.29778875968992247</v>
      </c>
      <c r="S40" s="20">
        <v>9.468</v>
      </c>
      <c r="T40" s="20">
        <v>10.955</v>
      </c>
      <c r="U40" s="20">
        <v>4.5104999999999995</v>
      </c>
      <c r="V40" s="20">
        <v>0.49299999999999999</v>
      </c>
      <c r="W40" s="20">
        <v>0.1555</v>
      </c>
      <c r="X40" s="14"/>
      <c r="Y40" s="7"/>
    </row>
    <row r="41" spans="1:25" x14ac:dyDescent="0.25">
      <c r="A41" s="8">
        <v>37756</v>
      </c>
      <c r="B41" s="4">
        <v>241249</v>
      </c>
      <c r="C41" s="9">
        <v>1</v>
      </c>
      <c r="D41" s="34">
        <v>1.041151162790698</v>
      </c>
      <c r="E41" s="20">
        <v>8.4604999999999997</v>
      </c>
      <c r="F41" s="20">
        <v>8.3145000000000007</v>
      </c>
      <c r="G41" s="20">
        <v>0.82950000000000002</v>
      </c>
      <c r="H41" s="20">
        <v>1.2845</v>
      </c>
      <c r="I41" s="20">
        <v>0.2205</v>
      </c>
      <c r="J41" s="14">
        <v>0</v>
      </c>
      <c r="K41" s="16">
        <v>0</v>
      </c>
      <c r="O41" s="8"/>
      <c r="P41" s="4">
        <v>241227</v>
      </c>
      <c r="Q41" s="9">
        <v>25</v>
      </c>
      <c r="R41" s="34">
        <v>0.31731589147286815</v>
      </c>
      <c r="S41" s="20">
        <v>9.0225000000000009</v>
      </c>
      <c r="T41" s="20">
        <v>8.2519999999999989</v>
      </c>
      <c r="U41" s="20">
        <v>1.161</v>
      </c>
      <c r="V41" s="20">
        <v>0.90400000000000003</v>
      </c>
      <c r="W41" s="20">
        <v>0.157</v>
      </c>
      <c r="X41" s="14"/>
      <c r="Y41" s="7"/>
    </row>
    <row r="42" spans="1:25" x14ac:dyDescent="0.25">
      <c r="A42" s="8"/>
      <c r="B42" s="4">
        <v>241250</v>
      </c>
      <c r="C42" s="9">
        <v>10</v>
      </c>
      <c r="D42" s="34">
        <v>0.52235077519379858</v>
      </c>
      <c r="E42" s="20">
        <v>9.7324999999999999</v>
      </c>
      <c r="F42" s="20">
        <v>10.7075</v>
      </c>
      <c r="G42" s="20">
        <v>0.87650000000000006</v>
      </c>
      <c r="H42" s="20">
        <v>0.42849999999999999</v>
      </c>
      <c r="I42" s="20">
        <v>0.22500000000000001</v>
      </c>
      <c r="J42" s="14"/>
      <c r="K42" s="7"/>
      <c r="O42" s="8"/>
      <c r="P42" s="4">
        <v>241228</v>
      </c>
      <c r="Q42" s="9">
        <v>50</v>
      </c>
      <c r="R42" s="34">
        <v>0.31243410852713183</v>
      </c>
      <c r="S42" s="20">
        <v>9.0564999999999998</v>
      </c>
      <c r="T42" s="20">
        <v>8.6530000000000005</v>
      </c>
      <c r="U42" s="20">
        <v>1.427</v>
      </c>
      <c r="V42" s="20">
        <v>0.46099999999999997</v>
      </c>
      <c r="W42" s="20">
        <v>0.14599999999999999</v>
      </c>
      <c r="X42" s="14"/>
      <c r="Y42" s="7"/>
    </row>
    <row r="43" spans="1:25" x14ac:dyDescent="0.25">
      <c r="A43" s="8"/>
      <c r="B43" s="4">
        <v>241251</v>
      </c>
      <c r="C43" s="9">
        <v>25</v>
      </c>
      <c r="D43" s="34">
        <v>0.47841472868217055</v>
      </c>
      <c r="E43" s="20">
        <v>5.3970000000000002</v>
      </c>
      <c r="F43" s="20">
        <v>5.4870000000000001</v>
      </c>
      <c r="G43" s="20">
        <v>0.64200000000000002</v>
      </c>
      <c r="H43" s="20">
        <v>0.60600000000000009</v>
      </c>
      <c r="I43" s="20">
        <v>0.14599999999999999</v>
      </c>
      <c r="J43" s="14"/>
      <c r="K43" s="7"/>
      <c r="O43" s="8"/>
      <c r="P43" s="4">
        <v>241229</v>
      </c>
      <c r="Q43" s="9">
        <v>95</v>
      </c>
      <c r="R43" s="34">
        <v>0.24408914728682166</v>
      </c>
      <c r="S43" s="20">
        <v>8.6555</v>
      </c>
      <c r="T43" s="20">
        <v>7.931</v>
      </c>
      <c r="U43" s="20">
        <v>1.1065</v>
      </c>
      <c r="V43" s="20">
        <v>0.39</v>
      </c>
      <c r="W43" s="20">
        <v>0.14900000000000002</v>
      </c>
      <c r="X43" s="14"/>
      <c r="Y43" s="7"/>
    </row>
    <row r="44" spans="1:25" x14ac:dyDescent="0.25">
      <c r="A44" s="8"/>
      <c r="B44" s="4">
        <v>241252</v>
      </c>
      <c r="C44" s="9">
        <v>50</v>
      </c>
      <c r="D44" s="34">
        <v>0.42959689922480626</v>
      </c>
      <c r="E44" s="20">
        <v>8.2839999999999989</v>
      </c>
      <c r="F44" s="20">
        <v>7.7240000000000002</v>
      </c>
      <c r="G44" s="20">
        <v>1.5075000000000001</v>
      </c>
      <c r="H44" s="20">
        <v>1.1675</v>
      </c>
      <c r="I44" s="20">
        <v>0.23549999999999999</v>
      </c>
      <c r="J44" s="14"/>
      <c r="K44" s="7"/>
      <c r="O44" s="8"/>
      <c r="P44" s="4">
        <v>241234</v>
      </c>
      <c r="Q44" s="9">
        <v>10</v>
      </c>
      <c r="R44" s="34">
        <v>0.3026705426356589</v>
      </c>
      <c r="S44" s="20">
        <v>9.3574999999999999</v>
      </c>
      <c r="T44" s="20">
        <v>9.6929999999999996</v>
      </c>
      <c r="U44" s="20">
        <v>0.90850000000000009</v>
      </c>
      <c r="V44" s="20">
        <v>0.66200000000000003</v>
      </c>
      <c r="W44" s="20">
        <v>0.17249999999999999</v>
      </c>
      <c r="X44" s="14"/>
      <c r="Y44" s="7"/>
    </row>
    <row r="45" spans="1:25" x14ac:dyDescent="0.25">
      <c r="A45" s="8"/>
      <c r="B45" s="4">
        <v>241253</v>
      </c>
      <c r="C45" s="9">
        <v>95</v>
      </c>
      <c r="D45" s="34">
        <v>0.24408914728682174</v>
      </c>
      <c r="E45" s="20">
        <v>9.7495000000000012</v>
      </c>
      <c r="F45" s="20">
        <v>8.4390000000000001</v>
      </c>
      <c r="G45" s="20">
        <v>7.34</v>
      </c>
      <c r="H45" s="20">
        <v>0.66949999999999998</v>
      </c>
      <c r="I45" s="20">
        <v>0.27750000000000002</v>
      </c>
      <c r="J45" s="14"/>
      <c r="K45" s="7"/>
      <c r="O45" s="8"/>
      <c r="P45" s="4">
        <v>241235</v>
      </c>
      <c r="Q45" s="9">
        <v>25</v>
      </c>
      <c r="R45" s="34">
        <v>0.26849806201550391</v>
      </c>
      <c r="S45" s="20">
        <v>9.3015000000000008</v>
      </c>
      <c r="T45" s="20">
        <v>9.6914999999999996</v>
      </c>
      <c r="U45" s="20">
        <v>2.0950000000000002</v>
      </c>
      <c r="V45" s="20">
        <v>0.47050000000000003</v>
      </c>
      <c r="W45" s="20">
        <v>0.16550000000000001</v>
      </c>
      <c r="X45" s="14"/>
      <c r="Y45" s="7"/>
    </row>
    <row r="46" spans="1:25" x14ac:dyDescent="0.25">
      <c r="A46" s="8">
        <v>37769</v>
      </c>
      <c r="B46" s="4">
        <v>241254</v>
      </c>
      <c r="C46" s="9">
        <v>1</v>
      </c>
      <c r="D46" s="34">
        <v>1.4229065891472867</v>
      </c>
      <c r="E46" s="20">
        <v>9.1709999999999994</v>
      </c>
      <c r="F46" s="20">
        <v>9.1095000000000006</v>
      </c>
      <c r="G46" s="20">
        <v>4.37</v>
      </c>
      <c r="H46" s="20">
        <v>1.5894999999999999</v>
      </c>
      <c r="I46" s="20">
        <v>0.25700000000000001</v>
      </c>
      <c r="J46" s="14">
        <v>0</v>
      </c>
      <c r="K46" s="16">
        <v>0</v>
      </c>
      <c r="O46" s="8"/>
      <c r="P46" s="4">
        <v>241236</v>
      </c>
      <c r="Q46" s="9">
        <v>50</v>
      </c>
      <c r="R46" s="34">
        <v>0.3026705426356589</v>
      </c>
      <c r="S46" s="20">
        <v>9.5205000000000002</v>
      </c>
      <c r="T46" s="20">
        <v>9.1110000000000007</v>
      </c>
      <c r="U46" s="20">
        <v>0.91400000000000003</v>
      </c>
      <c r="V46" s="20">
        <v>0.53749999999999998</v>
      </c>
      <c r="W46" s="20">
        <v>0.16950000000000001</v>
      </c>
      <c r="X46" s="14"/>
      <c r="Y46" s="7"/>
    </row>
    <row r="47" spans="1:25" x14ac:dyDescent="0.25">
      <c r="A47" s="8"/>
      <c r="B47" s="4">
        <v>241255</v>
      </c>
      <c r="C47" s="9">
        <v>10</v>
      </c>
      <c r="D47" s="34">
        <v>1.1105612403100773</v>
      </c>
      <c r="E47" s="20">
        <v>7.4729999999999999</v>
      </c>
      <c r="F47" s="20">
        <v>7.1905000000000001</v>
      </c>
      <c r="G47" s="20">
        <v>0.76600000000000001</v>
      </c>
      <c r="H47" s="20">
        <v>1.768</v>
      </c>
      <c r="I47" s="20">
        <v>0.218</v>
      </c>
      <c r="J47" s="14"/>
      <c r="K47" s="7"/>
      <c r="O47" s="8"/>
      <c r="P47" s="4">
        <v>241237</v>
      </c>
      <c r="Q47" s="9">
        <v>95</v>
      </c>
      <c r="R47" s="34">
        <v>0.29290697674418609</v>
      </c>
      <c r="S47" s="20">
        <v>8.9585000000000008</v>
      </c>
      <c r="T47" s="20">
        <v>8.5605000000000011</v>
      </c>
      <c r="U47" s="20">
        <v>1.081</v>
      </c>
      <c r="V47" s="20">
        <v>0.94099999999999995</v>
      </c>
      <c r="W47" s="20">
        <v>0.17349999999999999</v>
      </c>
      <c r="X47" s="14"/>
      <c r="Y47" s="7"/>
    </row>
    <row r="48" spans="1:25" x14ac:dyDescent="0.25">
      <c r="A48" s="8"/>
      <c r="B48" s="4">
        <v>241256</v>
      </c>
      <c r="C48" s="9">
        <v>25</v>
      </c>
      <c r="D48" s="34">
        <v>0.59069573643410855</v>
      </c>
      <c r="E48" s="20">
        <v>8.1065000000000005</v>
      </c>
      <c r="F48" s="20">
        <v>7.6180000000000003</v>
      </c>
      <c r="G48" s="20">
        <v>1.7559999999999998</v>
      </c>
      <c r="H48" s="20">
        <v>1.1345000000000001</v>
      </c>
      <c r="I48" s="20">
        <v>0.23099999999999998</v>
      </c>
      <c r="J48" s="14"/>
      <c r="K48" s="7"/>
      <c r="O48" s="8"/>
      <c r="P48" s="4">
        <v>241242</v>
      </c>
      <c r="Q48" s="9">
        <v>10</v>
      </c>
      <c r="R48" s="34">
        <v>0.25873449612403099</v>
      </c>
      <c r="S48" s="20">
        <v>7.1494999999999997</v>
      </c>
      <c r="T48" s="20">
        <v>6.9634999999999998</v>
      </c>
      <c r="U48" s="20">
        <v>1.8820000000000001</v>
      </c>
      <c r="V48" s="20">
        <v>1.2515000000000001</v>
      </c>
      <c r="W48" s="20">
        <v>0.24349999999999999</v>
      </c>
      <c r="X48" s="14"/>
      <c r="Y48" s="7"/>
    </row>
    <row r="49" spans="1:25" x14ac:dyDescent="0.25">
      <c r="A49" s="8"/>
      <c r="B49" s="4">
        <v>241257</v>
      </c>
      <c r="C49" s="9">
        <v>50</v>
      </c>
      <c r="D49" s="34">
        <v>0.58581395348837217</v>
      </c>
      <c r="E49" s="20">
        <v>8.8414999999999999</v>
      </c>
      <c r="F49" s="20">
        <v>8.5894999999999992</v>
      </c>
      <c r="G49" s="20">
        <v>1.2150000000000001</v>
      </c>
      <c r="H49" s="20">
        <v>0.78949999999999998</v>
      </c>
      <c r="I49" s="20">
        <v>0.2475</v>
      </c>
      <c r="J49" s="14"/>
      <c r="K49" s="7"/>
      <c r="O49" s="8"/>
      <c r="P49" s="4">
        <v>241243</v>
      </c>
      <c r="Q49" s="9">
        <v>25</v>
      </c>
      <c r="R49" s="34">
        <v>0.26361627906976748</v>
      </c>
      <c r="S49" s="20">
        <v>15.423499999999999</v>
      </c>
      <c r="T49" s="20">
        <v>10.042999999999999</v>
      </c>
      <c r="U49" s="20">
        <v>7.5350000000000001</v>
      </c>
      <c r="V49" s="20">
        <v>1.552</v>
      </c>
      <c r="W49" s="20">
        <v>0.26300000000000001</v>
      </c>
      <c r="X49" s="14"/>
      <c r="Y49" s="7"/>
    </row>
    <row r="50" spans="1:25" x14ac:dyDescent="0.25">
      <c r="A50" s="8"/>
      <c r="B50" s="4">
        <v>241258</v>
      </c>
      <c r="C50" s="9">
        <v>95</v>
      </c>
      <c r="D50" s="34">
        <v>0.21479844961240308</v>
      </c>
      <c r="E50" s="20">
        <v>7.3529999999999998</v>
      </c>
      <c r="F50" s="20">
        <v>5.4489999999999998</v>
      </c>
      <c r="G50" s="20">
        <v>1.6884999999999999</v>
      </c>
      <c r="H50" s="20">
        <v>0.91700000000000004</v>
      </c>
      <c r="I50" s="20">
        <v>0.2145</v>
      </c>
      <c r="J50" s="14"/>
      <c r="K50" s="7"/>
      <c r="O50" s="8"/>
      <c r="P50" s="4">
        <v>241244</v>
      </c>
      <c r="Q50" s="9">
        <v>50</v>
      </c>
      <c r="R50" s="34">
        <v>0.24897093023255812</v>
      </c>
      <c r="S50" s="20">
        <v>7.9120000000000008</v>
      </c>
      <c r="T50" s="20">
        <v>7.556</v>
      </c>
      <c r="U50" s="20">
        <v>8.8240000000000016</v>
      </c>
      <c r="V50" s="20">
        <v>0.76</v>
      </c>
      <c r="W50" s="20">
        <v>0.2195</v>
      </c>
      <c r="X50" s="14"/>
      <c r="Y50" s="7"/>
    </row>
    <row r="51" spans="1:25" x14ac:dyDescent="0.25">
      <c r="A51" s="8">
        <v>37785</v>
      </c>
      <c r="B51" s="4">
        <v>241259</v>
      </c>
      <c r="C51" s="9">
        <v>1</v>
      </c>
      <c r="D51" s="34">
        <v>2.4945023255813954</v>
      </c>
      <c r="E51" s="20">
        <v>4.9414999999999996</v>
      </c>
      <c r="F51" s="20">
        <v>3.1520000000000001</v>
      </c>
      <c r="G51" s="20">
        <v>1.56</v>
      </c>
      <c r="H51" s="20">
        <v>2.371</v>
      </c>
      <c r="I51" s="20">
        <v>0.26050000000000001</v>
      </c>
      <c r="J51" s="14">
        <v>0</v>
      </c>
      <c r="K51" s="16">
        <v>0</v>
      </c>
      <c r="O51" s="8"/>
      <c r="P51" s="4">
        <v>241245</v>
      </c>
      <c r="Q51" s="9">
        <v>95</v>
      </c>
      <c r="R51" s="34">
        <v>0.19201679586563306</v>
      </c>
      <c r="S51" s="20">
        <v>10.446</v>
      </c>
      <c r="T51" s="20">
        <v>9.4134999999999991</v>
      </c>
      <c r="U51" s="20">
        <v>2.3254999999999999</v>
      </c>
      <c r="V51" s="20">
        <v>0.71449999999999991</v>
      </c>
      <c r="W51" s="20">
        <v>0.28149999999999997</v>
      </c>
      <c r="X51" s="14"/>
      <c r="Y51" s="7"/>
    </row>
    <row r="52" spans="1:25" x14ac:dyDescent="0.25">
      <c r="A52" s="8"/>
      <c r="B52" s="4">
        <v>241260</v>
      </c>
      <c r="C52" s="9">
        <v>10</v>
      </c>
      <c r="D52" s="34">
        <v>8.6614664082687334</v>
      </c>
      <c r="E52" s="20">
        <v>4.8785000000000007</v>
      </c>
      <c r="F52" s="20">
        <v>2.6284999999999998</v>
      </c>
      <c r="G52" s="20">
        <v>0.86599999999999999</v>
      </c>
      <c r="H52" s="20">
        <v>0.85399999999999998</v>
      </c>
      <c r="I52" s="20">
        <v>0.254</v>
      </c>
      <c r="J52" s="14"/>
      <c r="K52" s="7"/>
      <c r="O52" s="8"/>
      <c r="P52" s="4">
        <v>241250</v>
      </c>
      <c r="Q52" s="9">
        <v>10</v>
      </c>
      <c r="R52" s="34">
        <v>0.52235077519379858</v>
      </c>
      <c r="S52" s="20">
        <v>9.7324999999999999</v>
      </c>
      <c r="T52" s="20">
        <v>10.7075</v>
      </c>
      <c r="U52" s="20">
        <v>0.87650000000000006</v>
      </c>
      <c r="V52" s="20">
        <v>0.42849999999999999</v>
      </c>
      <c r="W52" s="20">
        <v>0.22500000000000001</v>
      </c>
      <c r="X52" s="14"/>
      <c r="Y52" s="7"/>
    </row>
    <row r="53" spans="1:25" x14ac:dyDescent="0.25">
      <c r="A53" s="8"/>
      <c r="B53" s="4">
        <v>241261</v>
      </c>
      <c r="C53" s="9">
        <v>25</v>
      </c>
      <c r="D53" s="34">
        <v>6.8945272609819126</v>
      </c>
      <c r="E53" s="20">
        <v>5.5084999999999997</v>
      </c>
      <c r="F53" s="20">
        <v>3.4139999999999997</v>
      </c>
      <c r="G53" s="20">
        <v>2.0535000000000001</v>
      </c>
      <c r="H53" s="20">
        <v>0.90249999999999997</v>
      </c>
      <c r="I53" s="20">
        <v>0.27800000000000002</v>
      </c>
      <c r="J53" s="14"/>
      <c r="K53" s="7"/>
      <c r="O53" s="8"/>
      <c r="P53" s="4">
        <v>241251</v>
      </c>
      <c r="Q53" s="9">
        <v>25</v>
      </c>
      <c r="R53" s="34">
        <v>0.47841472868217055</v>
      </c>
      <c r="S53" s="20">
        <v>5.3970000000000002</v>
      </c>
      <c r="T53" s="20">
        <v>5.4870000000000001</v>
      </c>
      <c r="U53" s="20">
        <v>0.64200000000000002</v>
      </c>
      <c r="V53" s="20">
        <v>0.60600000000000009</v>
      </c>
      <c r="W53" s="20">
        <v>0.14599999999999999</v>
      </c>
      <c r="X53" s="14"/>
      <c r="Y53" s="7"/>
    </row>
    <row r="54" spans="1:25" x14ac:dyDescent="0.25">
      <c r="A54" s="8"/>
      <c r="B54" s="4">
        <v>241262</v>
      </c>
      <c r="C54" s="9">
        <v>50</v>
      </c>
      <c r="D54" s="34">
        <v>4.5039625322997416</v>
      </c>
      <c r="E54" s="20">
        <v>5.9539999999999997</v>
      </c>
      <c r="F54" s="20">
        <v>4.0015000000000001</v>
      </c>
      <c r="G54" s="20">
        <v>2.2599999999999998</v>
      </c>
      <c r="H54" s="20">
        <v>0.85399999999999998</v>
      </c>
      <c r="I54" s="20">
        <v>0.27800000000000002</v>
      </c>
      <c r="J54" s="14"/>
      <c r="K54" s="7"/>
      <c r="O54" s="8"/>
      <c r="P54" s="4">
        <v>241252</v>
      </c>
      <c r="Q54" s="9">
        <v>50</v>
      </c>
      <c r="R54" s="34">
        <v>0.42959689922480626</v>
      </c>
      <c r="S54" s="20">
        <v>8.2839999999999989</v>
      </c>
      <c r="T54" s="20">
        <v>7.7240000000000002</v>
      </c>
      <c r="U54" s="20">
        <v>1.5075000000000001</v>
      </c>
      <c r="V54" s="20">
        <v>1.1675</v>
      </c>
      <c r="W54" s="20">
        <v>0.23549999999999999</v>
      </c>
      <c r="X54" s="14"/>
      <c r="Y54" s="7"/>
    </row>
    <row r="55" spans="1:25" x14ac:dyDescent="0.25">
      <c r="A55" s="8"/>
      <c r="B55" s="4">
        <v>241263</v>
      </c>
      <c r="C55" s="9">
        <v>95</v>
      </c>
      <c r="D55" s="34">
        <v>1.4923166666666665</v>
      </c>
      <c r="E55" s="20">
        <v>8.2740000000000009</v>
      </c>
      <c r="F55" s="20">
        <v>5.9815000000000005</v>
      </c>
      <c r="G55" s="20">
        <v>3.7155</v>
      </c>
      <c r="H55" s="20">
        <v>1.4464999999999999</v>
      </c>
      <c r="I55" s="20">
        <v>0.35799999999999998</v>
      </c>
      <c r="J55" s="14"/>
      <c r="K55" s="7"/>
      <c r="O55" s="8"/>
      <c r="P55" s="4">
        <v>241253</v>
      </c>
      <c r="Q55" s="9">
        <v>95</v>
      </c>
      <c r="R55" s="34">
        <v>0.24408914728682174</v>
      </c>
      <c r="S55" s="20">
        <v>9.7495000000000012</v>
      </c>
      <c r="T55" s="20">
        <v>8.4390000000000001</v>
      </c>
      <c r="U55" s="20">
        <v>7.34</v>
      </c>
      <c r="V55" s="20">
        <v>0.66949999999999998</v>
      </c>
      <c r="W55" s="20">
        <v>0.27750000000000002</v>
      </c>
      <c r="X55" s="14"/>
      <c r="Y55" s="7"/>
    </row>
    <row r="56" spans="1:25" x14ac:dyDescent="0.25">
      <c r="A56" s="8">
        <v>37799</v>
      </c>
      <c r="B56" s="4">
        <v>241264</v>
      </c>
      <c r="C56" s="9">
        <v>1</v>
      </c>
      <c r="D56" s="34">
        <v>6.4441310077519374</v>
      </c>
      <c r="E56" s="20">
        <v>2.7389999999999999</v>
      </c>
      <c r="F56" s="20">
        <v>1.2930000000000001</v>
      </c>
      <c r="G56" s="20">
        <v>0.60099999999999998</v>
      </c>
      <c r="H56" s="20">
        <v>1.405</v>
      </c>
      <c r="I56" s="20">
        <v>0.2555</v>
      </c>
      <c r="J56" s="14">
        <v>0</v>
      </c>
      <c r="K56" s="16">
        <v>0</v>
      </c>
      <c r="O56" s="8"/>
      <c r="P56" s="4">
        <v>241255</v>
      </c>
      <c r="Q56" s="9">
        <v>10</v>
      </c>
      <c r="R56" s="34">
        <v>1.1105612403100773</v>
      </c>
      <c r="S56" s="20">
        <v>7.4729999999999999</v>
      </c>
      <c r="T56" s="20">
        <v>7.1905000000000001</v>
      </c>
      <c r="U56" s="20">
        <v>0.76600000000000001</v>
      </c>
      <c r="V56" s="20">
        <v>1.768</v>
      </c>
      <c r="W56" s="20">
        <v>0.218</v>
      </c>
      <c r="X56" s="14"/>
      <c r="Y56" s="7"/>
    </row>
    <row r="57" spans="1:25" x14ac:dyDescent="0.25">
      <c r="A57" s="8"/>
      <c r="B57" s="4">
        <v>241265</v>
      </c>
      <c r="C57" s="9">
        <v>10</v>
      </c>
      <c r="D57" s="34">
        <v>5.4047550387596894</v>
      </c>
      <c r="E57" s="20">
        <v>3.8114999999999997</v>
      </c>
      <c r="F57" s="20">
        <v>1.9115000000000002</v>
      </c>
      <c r="G57" s="20">
        <v>3.302</v>
      </c>
      <c r="H57" s="20">
        <v>0.84349999999999992</v>
      </c>
      <c r="I57" s="20">
        <v>0.28249999999999997</v>
      </c>
      <c r="J57" s="14"/>
      <c r="K57" s="7"/>
      <c r="O57" s="8"/>
      <c r="P57" s="4">
        <v>241256</v>
      </c>
      <c r="Q57" s="9">
        <v>25</v>
      </c>
      <c r="R57" s="34">
        <v>0.59069573643410855</v>
      </c>
      <c r="S57" s="20">
        <v>8.1065000000000005</v>
      </c>
      <c r="T57" s="20">
        <v>7.6180000000000003</v>
      </c>
      <c r="U57" s="20">
        <v>1.7559999999999998</v>
      </c>
      <c r="V57" s="20">
        <v>1.1345000000000001</v>
      </c>
      <c r="W57" s="20">
        <v>0.23099999999999998</v>
      </c>
      <c r="X57" s="14"/>
      <c r="Y57" s="7"/>
    </row>
    <row r="58" spans="1:25" x14ac:dyDescent="0.25">
      <c r="A58" s="8"/>
      <c r="B58" s="4">
        <v>241266</v>
      </c>
      <c r="C58" s="9">
        <v>25</v>
      </c>
      <c r="D58" s="34">
        <v>4.434670801033592</v>
      </c>
      <c r="E58" s="20">
        <v>4.1449999999999996</v>
      </c>
      <c r="F58" s="20">
        <v>1.8620000000000001</v>
      </c>
      <c r="G58" s="20">
        <v>0.78899999999999992</v>
      </c>
      <c r="H58" s="20">
        <v>0.74950000000000006</v>
      </c>
      <c r="I58" s="20">
        <v>0.30149999999999999</v>
      </c>
      <c r="J58" s="14"/>
      <c r="K58" s="7"/>
      <c r="O58" s="8"/>
      <c r="P58" s="4">
        <v>241257</v>
      </c>
      <c r="Q58" s="9">
        <v>50</v>
      </c>
      <c r="R58" s="34">
        <v>0.58581395348837217</v>
      </c>
      <c r="S58" s="20">
        <v>8.8414999999999999</v>
      </c>
      <c r="T58" s="20">
        <v>8.5894999999999992</v>
      </c>
      <c r="U58" s="20">
        <v>1.2150000000000001</v>
      </c>
      <c r="V58" s="20">
        <v>0.78949999999999998</v>
      </c>
      <c r="W58" s="20">
        <v>0.2475</v>
      </c>
      <c r="X58" s="14"/>
      <c r="Y58" s="7"/>
    </row>
    <row r="59" spans="1:25" x14ac:dyDescent="0.25">
      <c r="A59" s="8"/>
      <c r="B59" s="4">
        <v>241267</v>
      </c>
      <c r="C59" s="9">
        <v>50</v>
      </c>
      <c r="D59" s="34">
        <v>3.9842745478036172</v>
      </c>
      <c r="E59" s="20">
        <v>4.5585000000000004</v>
      </c>
      <c r="F59" s="20">
        <v>2.125</v>
      </c>
      <c r="G59" s="20">
        <v>4.6399999999999997</v>
      </c>
      <c r="H59" s="20">
        <v>0.91749999999999998</v>
      </c>
      <c r="I59" s="20">
        <v>0.309</v>
      </c>
      <c r="J59" s="14"/>
      <c r="K59" s="7"/>
      <c r="O59" s="8"/>
      <c r="P59" s="4">
        <v>241258</v>
      </c>
      <c r="Q59" s="9">
        <v>95</v>
      </c>
      <c r="R59" s="34">
        <v>0.21479844961240308</v>
      </c>
      <c r="S59" s="20">
        <v>7.3529999999999998</v>
      </c>
      <c r="T59" s="20">
        <v>5.4489999999999998</v>
      </c>
      <c r="U59" s="20">
        <v>1.6884999999999999</v>
      </c>
      <c r="V59" s="20">
        <v>0.91700000000000004</v>
      </c>
      <c r="W59" s="20">
        <v>0.2145</v>
      </c>
      <c r="X59" s="14"/>
      <c r="Y59" s="7"/>
    </row>
    <row r="60" spans="1:25" x14ac:dyDescent="0.25">
      <c r="A60" s="8"/>
      <c r="B60" s="4">
        <v>241268</v>
      </c>
      <c r="C60" s="9">
        <v>95</v>
      </c>
      <c r="D60" s="34">
        <v>1.3708490310077519</v>
      </c>
      <c r="E60" s="20">
        <v>8.1125000000000007</v>
      </c>
      <c r="F60" s="20">
        <v>5.3365</v>
      </c>
      <c r="G60" s="20">
        <v>1.2035</v>
      </c>
      <c r="H60" s="20">
        <v>1.0785</v>
      </c>
      <c r="I60" s="20">
        <v>0.37</v>
      </c>
      <c r="J60" s="14"/>
      <c r="K60" s="7"/>
      <c r="O60" s="8"/>
      <c r="P60" s="4">
        <v>241260</v>
      </c>
      <c r="Q60" s="9">
        <v>10</v>
      </c>
      <c r="R60" s="34">
        <v>8.6614664082687334</v>
      </c>
      <c r="S60" s="20">
        <v>4.8785000000000007</v>
      </c>
      <c r="T60" s="20">
        <v>2.6284999999999998</v>
      </c>
      <c r="U60" s="20">
        <v>0.86599999999999999</v>
      </c>
      <c r="V60" s="20">
        <v>0.85399999999999998</v>
      </c>
      <c r="W60" s="20">
        <v>0.254</v>
      </c>
      <c r="X60" s="14"/>
      <c r="Y60" s="7"/>
    </row>
    <row r="61" spans="1:25" x14ac:dyDescent="0.25">
      <c r="A61" s="8">
        <v>37816</v>
      </c>
      <c r="B61" s="4">
        <v>241269</v>
      </c>
      <c r="C61" s="9">
        <v>1</v>
      </c>
      <c r="D61" s="34">
        <v>2.9102527131782936</v>
      </c>
      <c r="E61" s="20">
        <v>3.3369999999999997</v>
      </c>
      <c r="F61" s="20">
        <v>1.77</v>
      </c>
      <c r="G61" s="20">
        <v>0.81600000000000006</v>
      </c>
      <c r="H61" s="20">
        <v>1.4450000000000001</v>
      </c>
      <c r="I61" s="20">
        <v>0.20400000000000001</v>
      </c>
      <c r="J61" s="14">
        <v>0</v>
      </c>
      <c r="K61" s="16">
        <v>0</v>
      </c>
      <c r="O61" s="8"/>
      <c r="P61" s="4">
        <v>241261</v>
      </c>
      <c r="Q61" s="9">
        <v>25</v>
      </c>
      <c r="R61" s="34">
        <v>6.8945272609819126</v>
      </c>
      <c r="S61" s="20">
        <v>5.5084999999999997</v>
      </c>
      <c r="T61" s="20">
        <v>3.4139999999999997</v>
      </c>
      <c r="U61" s="20">
        <v>2.0535000000000001</v>
      </c>
      <c r="V61" s="20">
        <v>0.90249999999999997</v>
      </c>
      <c r="W61" s="20">
        <v>0.27800000000000002</v>
      </c>
      <c r="X61" s="14"/>
      <c r="Y61" s="7"/>
    </row>
    <row r="62" spans="1:25" x14ac:dyDescent="0.25">
      <c r="A62" s="8"/>
      <c r="B62" s="4">
        <v>241270</v>
      </c>
      <c r="C62" s="9">
        <v>10</v>
      </c>
      <c r="D62" s="34">
        <v>1.6311368217054265</v>
      </c>
      <c r="E62" s="20">
        <v>4.1665000000000001</v>
      </c>
      <c r="F62" s="20">
        <v>2.5354999999999999</v>
      </c>
      <c r="G62" s="20">
        <v>2.1085000000000003</v>
      </c>
      <c r="H62" s="20">
        <v>1.9405000000000001</v>
      </c>
      <c r="I62" s="20">
        <v>0.24199999999999999</v>
      </c>
      <c r="J62" s="14"/>
      <c r="K62" s="7"/>
      <c r="O62" s="8"/>
      <c r="P62" s="4">
        <v>241262</v>
      </c>
      <c r="Q62" s="9">
        <v>50</v>
      </c>
      <c r="R62" s="34">
        <v>4.5039625322997416</v>
      </c>
      <c r="S62" s="20">
        <v>5.9539999999999997</v>
      </c>
      <c r="T62" s="20">
        <v>4.0015000000000001</v>
      </c>
      <c r="U62" s="20">
        <v>2.2599999999999998</v>
      </c>
      <c r="V62" s="20">
        <v>0.85399999999999998</v>
      </c>
      <c r="W62" s="20">
        <v>0.27800000000000002</v>
      </c>
      <c r="X62" s="14"/>
      <c r="Y62" s="7"/>
    </row>
    <row r="63" spans="1:25" x14ac:dyDescent="0.25">
      <c r="A63" s="8"/>
      <c r="B63" s="4">
        <v>241271</v>
      </c>
      <c r="C63" s="9">
        <v>25</v>
      </c>
      <c r="D63" s="34">
        <v>1.1799713178294573</v>
      </c>
      <c r="E63" s="20">
        <v>4.593</v>
      </c>
      <c r="F63" s="20">
        <v>3.2930000000000001</v>
      </c>
      <c r="G63" s="20">
        <v>1.3010000000000002</v>
      </c>
      <c r="H63" s="20">
        <v>1.5725</v>
      </c>
      <c r="I63" s="20">
        <v>0.24</v>
      </c>
      <c r="J63" s="14"/>
      <c r="K63" s="7"/>
      <c r="O63" s="8"/>
      <c r="P63" s="4">
        <v>241263</v>
      </c>
      <c r="Q63" s="9">
        <v>95</v>
      </c>
      <c r="R63" s="34">
        <v>1.4923166666666665</v>
      </c>
      <c r="S63" s="20">
        <v>8.2740000000000009</v>
      </c>
      <c r="T63" s="20">
        <v>5.9815000000000005</v>
      </c>
      <c r="U63" s="20">
        <v>3.7155</v>
      </c>
      <c r="V63" s="20">
        <v>1.4464999999999999</v>
      </c>
      <c r="W63" s="20">
        <v>0.35799999999999998</v>
      </c>
      <c r="X63" s="14"/>
      <c r="Y63" s="7"/>
    </row>
    <row r="64" spans="1:25" x14ac:dyDescent="0.25">
      <c r="A64" s="8"/>
      <c r="B64" s="4">
        <v>241272</v>
      </c>
      <c r="C64" s="9">
        <v>50</v>
      </c>
      <c r="D64" s="34">
        <v>1.2320288759689921</v>
      </c>
      <c r="E64" s="20">
        <v>4.5504999999999995</v>
      </c>
      <c r="F64" s="20">
        <v>2.7685</v>
      </c>
      <c r="G64" s="20">
        <v>0.995</v>
      </c>
      <c r="H64" s="20">
        <v>1.2375</v>
      </c>
      <c r="I64" s="20">
        <v>0.23499999999999999</v>
      </c>
      <c r="J64" s="14"/>
      <c r="K64" s="7"/>
      <c r="O64" s="8"/>
      <c r="P64" s="4">
        <v>241265</v>
      </c>
      <c r="Q64" s="9">
        <v>10</v>
      </c>
      <c r="R64" s="34">
        <v>5.4047550387596894</v>
      </c>
      <c r="S64" s="20">
        <v>3.8114999999999997</v>
      </c>
      <c r="T64" s="20">
        <v>1.9115000000000002</v>
      </c>
      <c r="U64" s="20">
        <v>3.302</v>
      </c>
      <c r="V64" s="20">
        <v>0.84349999999999992</v>
      </c>
      <c r="W64" s="20">
        <v>0.28249999999999997</v>
      </c>
      <c r="X64" s="14"/>
      <c r="Y64" s="7"/>
    </row>
    <row r="65" spans="1:25" x14ac:dyDescent="0.25">
      <c r="A65" s="8"/>
      <c r="B65" s="4">
        <v>241273</v>
      </c>
      <c r="C65" s="9">
        <v>95</v>
      </c>
      <c r="D65" s="34">
        <v>0.78086337209302337</v>
      </c>
      <c r="E65" s="20">
        <v>6.1895000000000007</v>
      </c>
      <c r="F65" s="20">
        <v>4.2539999999999996</v>
      </c>
      <c r="G65" s="20">
        <v>3.952</v>
      </c>
      <c r="H65" s="20">
        <v>1.464</v>
      </c>
      <c r="I65" s="20">
        <v>0.24149999999999999</v>
      </c>
      <c r="J65" s="14"/>
      <c r="K65" s="7"/>
      <c r="O65" s="8"/>
      <c r="P65" s="4">
        <v>241266</v>
      </c>
      <c r="Q65" s="9">
        <v>25</v>
      </c>
      <c r="R65" s="34">
        <v>4.434670801033592</v>
      </c>
      <c r="S65" s="20">
        <v>4.1449999999999996</v>
      </c>
      <c r="T65" s="20">
        <v>1.8620000000000001</v>
      </c>
      <c r="U65" s="20">
        <v>0.78899999999999992</v>
      </c>
      <c r="V65" s="20">
        <v>0.74950000000000006</v>
      </c>
      <c r="W65" s="20">
        <v>0.30149999999999999</v>
      </c>
      <c r="X65" s="14"/>
      <c r="Y65" s="7"/>
    </row>
    <row r="66" spans="1:25" x14ac:dyDescent="0.25">
      <c r="A66" s="8">
        <v>37847</v>
      </c>
      <c r="B66" s="4">
        <v>241274</v>
      </c>
      <c r="C66" s="9">
        <v>1</v>
      </c>
      <c r="D66" s="34">
        <v>3.1700967054263565</v>
      </c>
      <c r="E66" s="20">
        <v>4.6909999999999998</v>
      </c>
      <c r="F66" s="20">
        <v>4.1375000000000002</v>
      </c>
      <c r="G66" s="20">
        <v>1.524</v>
      </c>
      <c r="H66" s="20">
        <v>3.5550000000000002</v>
      </c>
      <c r="I66" s="20">
        <v>0.26650000000000001</v>
      </c>
      <c r="J66" s="14">
        <v>0</v>
      </c>
      <c r="K66" s="16">
        <v>0</v>
      </c>
      <c r="O66" s="8"/>
      <c r="P66" s="4">
        <v>241267</v>
      </c>
      <c r="Q66" s="9">
        <v>50</v>
      </c>
      <c r="R66" s="34">
        <v>3.9842745478036172</v>
      </c>
      <c r="S66" s="20">
        <v>4.5585000000000004</v>
      </c>
      <c r="T66" s="20">
        <v>2.125</v>
      </c>
      <c r="U66" s="20">
        <v>4.6399999999999997</v>
      </c>
      <c r="V66" s="20">
        <v>0.91749999999999998</v>
      </c>
      <c r="W66" s="20">
        <v>0.309</v>
      </c>
      <c r="X66" s="14"/>
      <c r="Y66" s="7"/>
    </row>
    <row r="67" spans="1:25" x14ac:dyDescent="0.25">
      <c r="A67" s="8"/>
      <c r="B67" s="4">
        <v>241275</v>
      </c>
      <c r="C67" s="9">
        <v>10</v>
      </c>
      <c r="D67" s="34">
        <v>2.6028779069767443</v>
      </c>
      <c r="E67" s="20">
        <v>4.7119999999999997</v>
      </c>
      <c r="F67" s="20">
        <v>4.1449999999999996</v>
      </c>
      <c r="G67" s="20">
        <v>0.78700000000000003</v>
      </c>
      <c r="H67" s="20">
        <v>1.0705</v>
      </c>
      <c r="I67" s="20">
        <v>0.2495</v>
      </c>
      <c r="J67" s="14"/>
      <c r="K67" s="7"/>
      <c r="O67" s="8"/>
      <c r="P67" s="4">
        <v>241268</v>
      </c>
      <c r="Q67" s="9">
        <v>95</v>
      </c>
      <c r="R67" s="34">
        <v>1.3708490310077519</v>
      </c>
      <c r="S67" s="20">
        <v>8.1125000000000007</v>
      </c>
      <c r="T67" s="20">
        <v>5.3365</v>
      </c>
      <c r="U67" s="20">
        <v>1.2035</v>
      </c>
      <c r="V67" s="20">
        <v>1.0785</v>
      </c>
      <c r="W67" s="20">
        <v>0.37</v>
      </c>
      <c r="X67" s="14"/>
      <c r="Y67" s="7"/>
    </row>
    <row r="68" spans="1:25" x14ac:dyDescent="0.25">
      <c r="A68" s="8"/>
      <c r="B68" s="4">
        <v>241276</v>
      </c>
      <c r="C68" s="9">
        <v>25</v>
      </c>
      <c r="D68" s="34">
        <v>2.5855253875969</v>
      </c>
      <c r="E68" s="20">
        <v>5.0374999999999996</v>
      </c>
      <c r="F68" s="20">
        <v>5.2385000000000002</v>
      </c>
      <c r="G68" s="20">
        <v>1.4675</v>
      </c>
      <c r="H68" s="20">
        <v>1.1100000000000001</v>
      </c>
      <c r="I68" s="20">
        <v>0.26450000000000001</v>
      </c>
      <c r="J68" s="14"/>
      <c r="K68" s="7"/>
      <c r="O68" s="8"/>
      <c r="P68" s="4">
        <v>241270</v>
      </c>
      <c r="Q68" s="9">
        <v>10</v>
      </c>
      <c r="R68" s="34">
        <v>1.6311368217054265</v>
      </c>
      <c r="S68" s="20">
        <v>4.1665000000000001</v>
      </c>
      <c r="T68" s="20">
        <v>2.5354999999999999</v>
      </c>
      <c r="U68" s="20">
        <v>2.1085000000000003</v>
      </c>
      <c r="V68" s="20">
        <v>1.9405000000000001</v>
      </c>
      <c r="W68" s="20">
        <v>0.24199999999999999</v>
      </c>
      <c r="X68" s="14"/>
      <c r="Y68" s="7"/>
    </row>
    <row r="69" spans="1:25" x14ac:dyDescent="0.25">
      <c r="A69" s="8"/>
      <c r="B69" s="4">
        <v>241277</v>
      </c>
      <c r="C69" s="9">
        <v>50</v>
      </c>
      <c r="D69" s="34">
        <v>2.30788507751938</v>
      </c>
      <c r="E69" s="20">
        <v>5.0510000000000002</v>
      </c>
      <c r="F69" s="20">
        <v>4.1310000000000002</v>
      </c>
      <c r="G69" s="20">
        <v>0.83200000000000007</v>
      </c>
      <c r="H69" s="20">
        <v>1.7675000000000001</v>
      </c>
      <c r="I69" s="20">
        <v>0.27700000000000002</v>
      </c>
      <c r="J69" s="14"/>
      <c r="K69" s="7"/>
      <c r="O69" s="8"/>
      <c r="P69" s="4">
        <v>241271</v>
      </c>
      <c r="Q69" s="9">
        <v>25</v>
      </c>
      <c r="R69" s="34">
        <v>1.1799713178294573</v>
      </c>
      <c r="S69" s="20">
        <v>4.593</v>
      </c>
      <c r="T69" s="20">
        <v>3.2930000000000001</v>
      </c>
      <c r="U69" s="20">
        <v>1.3010000000000002</v>
      </c>
      <c r="V69" s="20">
        <v>1.5725</v>
      </c>
      <c r="W69" s="20">
        <v>0.24</v>
      </c>
      <c r="X69" s="14"/>
      <c r="Y69" s="7"/>
    </row>
    <row r="70" spans="1:25" x14ac:dyDescent="0.25">
      <c r="A70" s="8"/>
      <c r="B70" s="4">
        <v>241278</v>
      </c>
      <c r="C70" s="9">
        <v>95</v>
      </c>
      <c r="D70" s="34">
        <v>0.53792810077519371</v>
      </c>
      <c r="E70" s="20">
        <v>8.9855</v>
      </c>
      <c r="F70" s="20">
        <v>7.1914999999999996</v>
      </c>
      <c r="G70" s="20">
        <v>12.047499999999999</v>
      </c>
      <c r="H70" s="20">
        <v>0.77500000000000002</v>
      </c>
      <c r="I70" s="20">
        <v>0.245</v>
      </c>
      <c r="J70" s="14"/>
      <c r="K70" s="7"/>
      <c r="O70" s="8"/>
      <c r="P70" s="4">
        <v>241272</v>
      </c>
      <c r="Q70" s="9">
        <v>50</v>
      </c>
      <c r="R70" s="34">
        <v>1.2320288759689921</v>
      </c>
      <c r="S70" s="20">
        <v>4.5504999999999995</v>
      </c>
      <c r="T70" s="20">
        <v>2.7685</v>
      </c>
      <c r="U70" s="20">
        <v>0.995</v>
      </c>
      <c r="V70" s="20">
        <v>1.2375</v>
      </c>
      <c r="W70" s="20">
        <v>0.23499999999999999</v>
      </c>
      <c r="X70" s="14"/>
      <c r="Y70" s="7"/>
    </row>
    <row r="71" spans="1:25" x14ac:dyDescent="0.25">
      <c r="A71" s="8">
        <v>37881</v>
      </c>
      <c r="B71" s="21" t="s">
        <v>73</v>
      </c>
      <c r="C71" s="9">
        <v>1</v>
      </c>
      <c r="D71" s="34"/>
      <c r="E71" s="20"/>
      <c r="F71" s="20"/>
      <c r="G71" s="20"/>
      <c r="H71" s="20"/>
      <c r="I71" s="20"/>
      <c r="J71" s="14">
        <v>0</v>
      </c>
      <c r="K71" s="16">
        <v>0</v>
      </c>
      <c r="O71" s="8"/>
      <c r="P71" s="4">
        <v>241273</v>
      </c>
      <c r="Q71" s="9">
        <v>95</v>
      </c>
      <c r="R71" s="34">
        <v>0.78086337209302337</v>
      </c>
      <c r="S71" s="20">
        <v>6.1895000000000007</v>
      </c>
      <c r="T71" s="20">
        <v>4.2539999999999996</v>
      </c>
      <c r="U71" s="20">
        <v>3.952</v>
      </c>
      <c r="V71" s="20">
        <v>1.464</v>
      </c>
      <c r="W71" s="20">
        <v>0.24149999999999999</v>
      </c>
      <c r="X71" s="14"/>
      <c r="Y71" s="7"/>
    </row>
    <row r="72" spans="1:25" x14ac:dyDescent="0.25">
      <c r="A72" s="8"/>
      <c r="B72" s="21" t="s">
        <v>74</v>
      </c>
      <c r="C72" s="9">
        <v>10</v>
      </c>
      <c r="D72" s="34"/>
      <c r="E72" s="20"/>
      <c r="F72" s="20"/>
      <c r="G72" s="20"/>
      <c r="H72" s="20"/>
      <c r="I72" s="20"/>
      <c r="J72" s="14"/>
      <c r="K72" s="7"/>
      <c r="O72" s="8"/>
      <c r="P72" s="4">
        <v>241275</v>
      </c>
      <c r="Q72" s="9">
        <v>10</v>
      </c>
      <c r="R72" s="34">
        <v>2.6028779069767443</v>
      </c>
      <c r="S72" s="20">
        <v>4.7119999999999997</v>
      </c>
      <c r="T72" s="20">
        <v>4.1449999999999996</v>
      </c>
      <c r="U72" s="20">
        <v>0.78700000000000003</v>
      </c>
      <c r="V72" s="20">
        <v>1.0705</v>
      </c>
      <c r="W72" s="20">
        <v>0.2495</v>
      </c>
      <c r="X72" s="14"/>
      <c r="Y72" s="7"/>
    </row>
    <row r="73" spans="1:25" x14ac:dyDescent="0.25">
      <c r="A73" s="8"/>
      <c r="B73" s="4"/>
      <c r="C73" s="9">
        <v>25</v>
      </c>
      <c r="D73" s="34"/>
      <c r="E73" s="20"/>
      <c r="F73" s="20"/>
      <c r="G73" s="20"/>
      <c r="H73" s="20"/>
      <c r="I73" s="20"/>
      <c r="J73" s="14"/>
      <c r="K73" s="7"/>
      <c r="O73" s="8"/>
      <c r="P73" s="4">
        <v>241276</v>
      </c>
      <c r="Q73" s="9">
        <v>25</v>
      </c>
      <c r="R73" s="34">
        <v>2.5855253875969</v>
      </c>
      <c r="S73" s="20">
        <v>5.0374999999999996</v>
      </c>
      <c r="T73" s="20">
        <v>5.2385000000000002</v>
      </c>
      <c r="U73" s="20">
        <v>1.4675</v>
      </c>
      <c r="V73" s="20">
        <v>1.1100000000000001</v>
      </c>
      <c r="W73" s="20">
        <v>0.26450000000000001</v>
      </c>
      <c r="X73" s="14"/>
      <c r="Y73" s="7"/>
    </row>
    <row r="74" spans="1:25" x14ac:dyDescent="0.25">
      <c r="A74" s="8"/>
      <c r="B74" s="4"/>
      <c r="C74" s="9">
        <v>50</v>
      </c>
      <c r="D74" s="34"/>
      <c r="E74" s="20"/>
      <c r="F74" s="20"/>
      <c r="G74" s="20"/>
      <c r="H74" s="20"/>
      <c r="I74" s="20"/>
      <c r="J74" s="14"/>
      <c r="K74" s="7"/>
      <c r="O74" s="8"/>
      <c r="P74" s="4">
        <v>241277</v>
      </c>
      <c r="Q74" s="9">
        <v>50</v>
      </c>
      <c r="R74" s="34">
        <v>2.30788507751938</v>
      </c>
      <c r="S74" s="20">
        <v>5.0510000000000002</v>
      </c>
      <c r="T74" s="20">
        <v>4.1310000000000002</v>
      </c>
      <c r="U74" s="20">
        <v>0.83200000000000007</v>
      </c>
      <c r="V74" s="20">
        <v>1.7675000000000001</v>
      </c>
      <c r="W74" s="20">
        <v>0.27700000000000002</v>
      </c>
      <c r="X74" s="14"/>
      <c r="Y74" s="7"/>
    </row>
    <row r="75" spans="1:25" x14ac:dyDescent="0.25">
      <c r="A75" s="8"/>
      <c r="B75" s="4"/>
      <c r="C75" s="9">
        <v>95</v>
      </c>
      <c r="D75" s="34"/>
      <c r="E75" s="20"/>
      <c r="F75" s="20"/>
      <c r="G75" s="20"/>
      <c r="H75" s="20"/>
      <c r="I75" s="20"/>
      <c r="J75" s="14"/>
      <c r="K75" s="7"/>
      <c r="O75" s="8"/>
      <c r="P75" s="4">
        <v>241278</v>
      </c>
      <c r="Q75" s="9">
        <v>95</v>
      </c>
      <c r="R75" s="34">
        <v>0.53792810077519371</v>
      </c>
      <c r="S75" s="20">
        <v>8.9855</v>
      </c>
      <c r="T75" s="20">
        <v>7.1914999999999996</v>
      </c>
      <c r="U75" s="20">
        <v>12.047499999999999</v>
      </c>
      <c r="V75" s="20">
        <v>0.77500000000000002</v>
      </c>
      <c r="W75" s="20">
        <v>0.245</v>
      </c>
      <c r="X75" s="14"/>
      <c r="Y75" s="7"/>
    </row>
    <row r="76" spans="1:25" x14ac:dyDescent="0.25">
      <c r="A76" s="8">
        <v>37895</v>
      </c>
      <c r="B76" s="4">
        <v>241279</v>
      </c>
      <c r="C76" s="9">
        <v>1</v>
      </c>
      <c r="D76" s="34">
        <v>1.3882015503875971</v>
      </c>
      <c r="E76" s="20">
        <v>3.9655</v>
      </c>
      <c r="F76" s="20">
        <v>3.6034999999999999</v>
      </c>
      <c r="G76" s="20">
        <v>0.78350000000000009</v>
      </c>
      <c r="H76" s="20">
        <v>1.5794999999999999</v>
      </c>
      <c r="I76" s="20">
        <v>0.3085</v>
      </c>
      <c r="J76" s="14">
        <v>0</v>
      </c>
      <c r="K76" s="16">
        <v>0</v>
      </c>
      <c r="O76" s="8"/>
      <c r="P76" s="21" t="s">
        <v>74</v>
      </c>
      <c r="Q76" s="9">
        <v>10</v>
      </c>
      <c r="R76" s="34"/>
      <c r="S76" s="20"/>
      <c r="T76" s="20"/>
      <c r="U76" s="20"/>
      <c r="V76" s="20"/>
      <c r="W76" s="20"/>
      <c r="X76" s="14"/>
      <c r="Y76" s="7"/>
    </row>
    <row r="77" spans="1:25" x14ac:dyDescent="0.25">
      <c r="A77" s="8"/>
      <c r="B77" s="4">
        <v>241280</v>
      </c>
      <c r="C77" s="9">
        <v>10</v>
      </c>
      <c r="D77" s="34">
        <v>1.7699569767441861</v>
      </c>
      <c r="E77" s="20">
        <v>4.4169999999999998</v>
      </c>
      <c r="F77" s="20">
        <v>4.1624999999999996</v>
      </c>
      <c r="G77" s="20">
        <v>1.3109999999999999</v>
      </c>
      <c r="H77" s="20">
        <v>1.4535</v>
      </c>
      <c r="I77" s="20">
        <v>0.31950000000000001</v>
      </c>
      <c r="J77" s="14"/>
      <c r="K77" s="7"/>
      <c r="O77" s="8"/>
      <c r="P77" s="4"/>
      <c r="Q77" s="9">
        <v>25</v>
      </c>
      <c r="R77" s="34"/>
      <c r="S77" s="20"/>
      <c r="T77" s="20"/>
      <c r="U77" s="20"/>
      <c r="V77" s="20"/>
      <c r="W77" s="20"/>
      <c r="X77" s="14"/>
      <c r="Y77" s="7"/>
    </row>
    <row r="78" spans="1:25" x14ac:dyDescent="0.25">
      <c r="A78" s="8"/>
      <c r="B78" s="4">
        <v>241281</v>
      </c>
      <c r="C78" s="9">
        <v>25</v>
      </c>
      <c r="D78" s="34">
        <v>1.353496511627907</v>
      </c>
      <c r="E78" s="20">
        <v>5.28</v>
      </c>
      <c r="F78" s="20">
        <v>4.8985000000000003</v>
      </c>
      <c r="G78" s="20">
        <v>1.5455000000000001</v>
      </c>
      <c r="H78" s="20">
        <v>1.2344999999999999</v>
      </c>
      <c r="I78" s="20">
        <v>0.32400000000000001</v>
      </c>
      <c r="J78" s="14"/>
      <c r="K78" s="7"/>
      <c r="O78" s="8"/>
      <c r="P78" s="4"/>
      <c r="Q78" s="9">
        <v>50</v>
      </c>
      <c r="R78" s="34"/>
      <c r="S78" s="20"/>
      <c r="T78" s="20"/>
      <c r="U78" s="20"/>
      <c r="V78" s="20"/>
      <c r="W78" s="20"/>
      <c r="X78" s="14"/>
      <c r="Y78" s="7"/>
    </row>
    <row r="79" spans="1:25" x14ac:dyDescent="0.25">
      <c r="A79" s="8"/>
      <c r="B79" s="4">
        <v>241282</v>
      </c>
      <c r="C79" s="9">
        <v>50</v>
      </c>
      <c r="D79" s="34">
        <v>1.422906589147287</v>
      </c>
      <c r="E79" s="20">
        <v>5.1955</v>
      </c>
      <c r="F79" s="20">
        <v>4.4870000000000001</v>
      </c>
      <c r="G79" s="20">
        <v>1.3025</v>
      </c>
      <c r="H79" s="20">
        <v>1.5095000000000001</v>
      </c>
      <c r="I79" s="20">
        <v>0.32850000000000001</v>
      </c>
      <c r="J79" s="14"/>
      <c r="K79" s="7"/>
      <c r="O79" s="8"/>
      <c r="P79" s="4"/>
      <c r="Q79" s="9">
        <v>95</v>
      </c>
      <c r="R79" s="34"/>
      <c r="S79" s="20"/>
      <c r="T79" s="20"/>
      <c r="U79" s="20"/>
      <c r="V79" s="20"/>
      <c r="W79" s="20"/>
      <c r="X79" s="14"/>
      <c r="Y79" s="7"/>
    </row>
    <row r="80" spans="1:25" x14ac:dyDescent="0.25">
      <c r="A80" s="8"/>
      <c r="B80" s="4">
        <v>241283</v>
      </c>
      <c r="C80" s="9">
        <v>95</v>
      </c>
      <c r="D80" s="34">
        <v>1.1105612403100773</v>
      </c>
      <c r="E80" s="20">
        <v>6.9394999999999998</v>
      </c>
      <c r="F80" s="20">
        <v>5.6284999999999998</v>
      </c>
      <c r="G80" s="20">
        <v>5.8229999999999995</v>
      </c>
      <c r="H80" s="20">
        <v>1.052</v>
      </c>
      <c r="I80" s="20">
        <v>0.315</v>
      </c>
      <c r="J80" s="14"/>
      <c r="K80" s="7"/>
      <c r="O80" s="8"/>
      <c r="P80" s="4">
        <v>241280</v>
      </c>
      <c r="Q80" s="9">
        <v>10</v>
      </c>
      <c r="R80" s="34">
        <v>1.7699569767441861</v>
      </c>
      <c r="S80" s="20">
        <v>4.4169999999999998</v>
      </c>
      <c r="T80" s="20">
        <v>4.1624999999999996</v>
      </c>
      <c r="U80" s="20">
        <v>1.3109999999999999</v>
      </c>
      <c r="V80" s="20">
        <v>1.4535</v>
      </c>
      <c r="W80" s="20">
        <v>0.31950000000000001</v>
      </c>
      <c r="X80" s="14"/>
      <c r="Y80" s="7"/>
    </row>
    <row r="81" spans="1:25" x14ac:dyDescent="0.25">
      <c r="A81" s="8">
        <v>37908</v>
      </c>
      <c r="B81" s="4">
        <v>241284</v>
      </c>
      <c r="C81" s="9">
        <v>1</v>
      </c>
      <c r="D81" s="34">
        <v>4.4173478682170551</v>
      </c>
      <c r="E81" s="20">
        <v>5.6070000000000002</v>
      </c>
      <c r="F81" s="20">
        <v>7.1265000000000001</v>
      </c>
      <c r="G81" s="20">
        <v>3.1435</v>
      </c>
      <c r="H81" s="20">
        <v>2.3034999999999997</v>
      </c>
      <c r="I81" s="20">
        <v>0.39300000000000002</v>
      </c>
      <c r="J81" s="14">
        <v>0</v>
      </c>
      <c r="K81" s="16">
        <v>0</v>
      </c>
      <c r="O81" s="8"/>
      <c r="P81" s="4">
        <v>241281</v>
      </c>
      <c r="Q81" s="9">
        <v>25</v>
      </c>
      <c r="R81" s="34">
        <v>1.353496511627907</v>
      </c>
      <c r="S81" s="20">
        <v>5.28</v>
      </c>
      <c r="T81" s="20">
        <v>4.8985000000000003</v>
      </c>
      <c r="U81" s="20">
        <v>1.5455000000000001</v>
      </c>
      <c r="V81" s="20">
        <v>1.2344999999999999</v>
      </c>
      <c r="W81" s="20">
        <v>0.32400000000000001</v>
      </c>
      <c r="X81" s="14"/>
      <c r="Y81" s="7"/>
    </row>
    <row r="82" spans="1:25" x14ac:dyDescent="0.25">
      <c r="A82" s="8"/>
      <c r="B82" s="4">
        <v>241285</v>
      </c>
      <c r="C82" s="9">
        <v>10</v>
      </c>
      <c r="D82" s="34">
        <v>2.2558275193798449</v>
      </c>
      <c r="E82" s="20">
        <v>6.4254999999999995</v>
      </c>
      <c r="F82" s="20">
        <v>7.7170000000000005</v>
      </c>
      <c r="G82" s="20">
        <v>1.2295</v>
      </c>
      <c r="H82" s="20">
        <v>0.44799999999999995</v>
      </c>
      <c r="I82" s="20">
        <v>0.45250000000000001</v>
      </c>
      <c r="J82" s="14"/>
      <c r="K82" s="7"/>
      <c r="O82" s="8"/>
      <c r="P82" s="4">
        <v>241282</v>
      </c>
      <c r="Q82" s="9">
        <v>50</v>
      </c>
      <c r="R82" s="34">
        <v>1.422906589147287</v>
      </c>
      <c r="S82" s="20">
        <v>5.1955</v>
      </c>
      <c r="T82" s="20">
        <v>4.4870000000000001</v>
      </c>
      <c r="U82" s="20">
        <v>1.3025</v>
      </c>
      <c r="V82" s="20">
        <v>1.5095000000000001</v>
      </c>
      <c r="W82" s="20">
        <v>0.32850000000000001</v>
      </c>
      <c r="X82" s="14"/>
      <c r="Y82" s="7"/>
    </row>
    <row r="83" spans="1:25" x14ac:dyDescent="0.25">
      <c r="A83" s="8"/>
      <c r="B83" s="4">
        <v>241286</v>
      </c>
      <c r="C83" s="9">
        <v>25</v>
      </c>
      <c r="D83" s="34">
        <v>1.7873094961240308</v>
      </c>
      <c r="E83" s="20">
        <v>6.7569999999999997</v>
      </c>
      <c r="F83" s="20">
        <v>6.9020000000000001</v>
      </c>
      <c r="G83" s="20">
        <v>1.1795</v>
      </c>
      <c r="H83" s="20">
        <v>0.48450000000000004</v>
      </c>
      <c r="I83" s="20">
        <v>0.46199999999999997</v>
      </c>
      <c r="J83" s="14"/>
      <c r="K83" s="7"/>
      <c r="O83" s="8"/>
      <c r="P83" s="4">
        <v>241283</v>
      </c>
      <c r="Q83" s="9">
        <v>95</v>
      </c>
      <c r="R83" s="34">
        <v>1.1105612403100773</v>
      </c>
      <c r="S83" s="20">
        <v>6.9394999999999998</v>
      </c>
      <c r="T83" s="20">
        <v>5.6284999999999998</v>
      </c>
      <c r="U83" s="20">
        <v>5.8229999999999995</v>
      </c>
      <c r="V83" s="20">
        <v>1.052</v>
      </c>
      <c r="W83" s="20">
        <v>0.315</v>
      </c>
      <c r="X83" s="14"/>
      <c r="Y83" s="7"/>
    </row>
    <row r="84" spans="1:25" x14ac:dyDescent="0.25">
      <c r="A84" s="8"/>
      <c r="B84" s="4">
        <v>241287</v>
      </c>
      <c r="C84" s="9">
        <v>50</v>
      </c>
      <c r="D84" s="34">
        <v>0.91968352713178303</v>
      </c>
      <c r="E84" s="20">
        <v>7.9489999999999998</v>
      </c>
      <c r="F84" s="20">
        <v>7.6935000000000002</v>
      </c>
      <c r="G84" s="20">
        <v>1.5939999999999999</v>
      </c>
      <c r="H84" s="20">
        <v>0.74399999999999999</v>
      </c>
      <c r="I84" s="20">
        <v>0.51150000000000007</v>
      </c>
      <c r="J84" s="14"/>
      <c r="K84" s="7"/>
      <c r="O84" s="8"/>
      <c r="P84" s="4">
        <v>241285</v>
      </c>
      <c r="Q84" s="9">
        <v>10</v>
      </c>
      <c r="R84" s="34">
        <v>2.2558275193798449</v>
      </c>
      <c r="S84" s="20">
        <v>6.4254999999999995</v>
      </c>
      <c r="T84" s="20">
        <v>7.7170000000000005</v>
      </c>
      <c r="U84" s="20">
        <v>1.2295</v>
      </c>
      <c r="V84" s="20">
        <v>0.44799999999999995</v>
      </c>
      <c r="W84" s="20">
        <v>0.45250000000000001</v>
      </c>
      <c r="X84" s="14"/>
      <c r="Y84" s="7"/>
    </row>
    <row r="85" spans="1:25" x14ac:dyDescent="0.25">
      <c r="A85" s="8"/>
      <c r="B85" s="4">
        <v>241288</v>
      </c>
      <c r="C85" s="9">
        <v>95</v>
      </c>
      <c r="D85" s="34">
        <v>0.50322306201550382</v>
      </c>
      <c r="E85" s="20">
        <v>9.77</v>
      </c>
      <c r="F85" s="20">
        <v>8.8030000000000008</v>
      </c>
      <c r="G85" s="20">
        <v>1.925</v>
      </c>
      <c r="H85" s="20">
        <v>0.308</v>
      </c>
      <c r="I85" s="20">
        <v>0.28300000000000003</v>
      </c>
      <c r="J85" s="14"/>
      <c r="K85" s="7"/>
      <c r="O85" s="8"/>
      <c r="P85" s="4">
        <v>241286</v>
      </c>
      <c r="Q85" s="9">
        <v>25</v>
      </c>
      <c r="R85" s="34">
        <v>1.7873094961240308</v>
      </c>
      <c r="S85" s="20">
        <v>6.7569999999999997</v>
      </c>
      <c r="T85" s="20">
        <v>6.9020000000000001</v>
      </c>
      <c r="U85" s="20">
        <v>1.1795</v>
      </c>
      <c r="V85" s="20">
        <v>0.48450000000000004</v>
      </c>
      <c r="W85" s="20">
        <v>0.46199999999999997</v>
      </c>
      <c r="X85" s="14"/>
      <c r="Y85" s="7"/>
    </row>
    <row r="86" spans="1:25" x14ac:dyDescent="0.25">
      <c r="A86" s="8">
        <v>37943</v>
      </c>
      <c r="B86" s="4">
        <v>241289</v>
      </c>
      <c r="C86" s="9">
        <v>1</v>
      </c>
      <c r="D86" s="34">
        <v>0.62469069767441865</v>
      </c>
      <c r="O86" s="8"/>
      <c r="P86" s="4">
        <v>241287</v>
      </c>
      <c r="Q86" s="9">
        <v>50</v>
      </c>
      <c r="R86" s="34">
        <v>0.91968352713178303</v>
      </c>
      <c r="S86" s="20">
        <v>7.9489999999999998</v>
      </c>
      <c r="T86" s="20">
        <v>7.6935000000000002</v>
      </c>
      <c r="U86" s="20">
        <v>1.5939999999999999</v>
      </c>
      <c r="V86" s="20">
        <v>0.74399999999999999</v>
      </c>
      <c r="W86" s="20">
        <v>0.51150000000000007</v>
      </c>
      <c r="X86" s="14"/>
      <c r="Y86" s="7"/>
    </row>
    <row r="87" spans="1:25" x14ac:dyDescent="0.25">
      <c r="A87" s="8"/>
      <c r="B87" s="4">
        <v>241290</v>
      </c>
      <c r="C87" s="9">
        <v>10</v>
      </c>
      <c r="D87" s="34">
        <v>0.60155400516795865</v>
      </c>
      <c r="O87" s="8"/>
      <c r="P87" s="4">
        <v>241288</v>
      </c>
      <c r="Q87" s="9">
        <v>95</v>
      </c>
      <c r="R87" s="34">
        <v>0.50322306201550382</v>
      </c>
      <c r="S87" s="20">
        <v>9.77</v>
      </c>
      <c r="T87" s="20">
        <v>8.8030000000000008</v>
      </c>
      <c r="U87" s="20">
        <v>1.925</v>
      </c>
      <c r="V87" s="20">
        <v>0.308</v>
      </c>
      <c r="W87" s="20">
        <v>0.28300000000000003</v>
      </c>
      <c r="X87" s="14"/>
      <c r="Y87" s="7"/>
    </row>
    <row r="88" spans="1:25" x14ac:dyDescent="0.25">
      <c r="A88" s="8"/>
      <c r="B88" s="4">
        <v>241291</v>
      </c>
      <c r="C88" s="9">
        <v>25</v>
      </c>
      <c r="D88" s="34">
        <v>0.58998565891472876</v>
      </c>
      <c r="O88" s="8"/>
      <c r="P88" s="4">
        <v>241290</v>
      </c>
      <c r="Q88" s="9">
        <v>10</v>
      </c>
      <c r="R88" s="34">
        <v>0.60155400516795865</v>
      </c>
    </row>
    <row r="89" spans="1:25" x14ac:dyDescent="0.25">
      <c r="A89" s="8"/>
      <c r="B89" s="4">
        <v>241292</v>
      </c>
      <c r="C89" s="9">
        <v>50</v>
      </c>
      <c r="D89" s="34">
        <v>0.53214392764857887</v>
      </c>
      <c r="O89" s="8"/>
      <c r="P89" s="4">
        <v>241291</v>
      </c>
      <c r="Q89" s="9">
        <v>25</v>
      </c>
      <c r="R89" s="34">
        <v>0.58998565891472876</v>
      </c>
    </row>
    <row r="90" spans="1:25" x14ac:dyDescent="0.25">
      <c r="A90" s="8"/>
      <c r="B90" s="4">
        <v>241293</v>
      </c>
      <c r="C90" s="9">
        <v>95</v>
      </c>
      <c r="D90" s="34">
        <v>0.17899870801033593</v>
      </c>
      <c r="O90" s="8"/>
      <c r="P90" s="4">
        <v>241292</v>
      </c>
      <c r="Q90" s="9">
        <v>50</v>
      </c>
      <c r="R90" s="34">
        <v>0.53214392764857887</v>
      </c>
    </row>
    <row r="91" spans="1:25" x14ac:dyDescent="0.25">
      <c r="A91" s="8">
        <v>37974</v>
      </c>
      <c r="B91" s="4">
        <v>241294</v>
      </c>
      <c r="C91" s="9">
        <v>1</v>
      </c>
      <c r="D91" s="34">
        <v>0.4751602067183463</v>
      </c>
      <c r="O91" s="8"/>
      <c r="P91" s="4">
        <v>241293</v>
      </c>
      <c r="Q91" s="9">
        <v>95</v>
      </c>
      <c r="R91" s="34">
        <v>0.17899870801033593</v>
      </c>
    </row>
    <row r="92" spans="1:25" x14ac:dyDescent="0.25">
      <c r="A92" s="8"/>
      <c r="B92" s="4">
        <v>241295</v>
      </c>
      <c r="C92" s="9">
        <v>10</v>
      </c>
      <c r="D92" s="34">
        <v>0.33521576227390187</v>
      </c>
      <c r="O92" s="8"/>
      <c r="P92" s="4">
        <v>241295</v>
      </c>
      <c r="Q92" s="9">
        <v>10</v>
      </c>
      <c r="R92" s="34">
        <v>0.33521576227390187</v>
      </c>
    </row>
    <row r="93" spans="1:25" x14ac:dyDescent="0.25">
      <c r="A93" s="8"/>
      <c r="B93" s="4">
        <v>241296</v>
      </c>
      <c r="C93" s="9">
        <v>25</v>
      </c>
      <c r="D93" s="34">
        <v>0.31243410852713183</v>
      </c>
      <c r="O93" s="8"/>
      <c r="P93" s="4">
        <v>241296</v>
      </c>
      <c r="Q93" s="9">
        <v>25</v>
      </c>
      <c r="R93" s="34">
        <v>0.31243410852713183</v>
      </c>
    </row>
    <row r="94" spans="1:25" x14ac:dyDescent="0.25">
      <c r="A94" s="8"/>
      <c r="B94" s="4">
        <v>241297</v>
      </c>
      <c r="C94" s="9">
        <v>50</v>
      </c>
      <c r="D94" s="34">
        <v>0.27663436692506455</v>
      </c>
      <c r="O94" s="8"/>
      <c r="P94" s="4">
        <v>241297</v>
      </c>
      <c r="Q94" s="9">
        <v>50</v>
      </c>
      <c r="R94" s="34">
        <v>0.27663436692506455</v>
      </c>
    </row>
    <row r="95" spans="1:25" x14ac:dyDescent="0.25">
      <c r="A95" s="8"/>
      <c r="B95" s="4">
        <v>241298</v>
      </c>
      <c r="C95" s="9">
        <v>95</v>
      </c>
      <c r="D95" s="34">
        <v>0.24734366925064599</v>
      </c>
      <c r="O95" s="8"/>
      <c r="P95" s="4">
        <v>241298</v>
      </c>
      <c r="Q95" s="9">
        <v>95</v>
      </c>
      <c r="R95" s="34">
        <v>0.24734366925064599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2"/>
  <sheetViews>
    <sheetView workbookViewId="0">
      <selection activeCell="H31" sqref="H31"/>
    </sheetView>
  </sheetViews>
  <sheetFormatPr defaultRowHeight="13.2" x14ac:dyDescent="0.25"/>
  <cols>
    <col min="1" max="1" width="11.109375" style="8" bestFit="1" customWidth="1"/>
    <col min="2" max="2" width="11.109375" style="2" customWidth="1"/>
    <col min="3" max="3" width="11.109375" style="8" customWidth="1"/>
    <col min="4" max="4" width="9.109375" style="4"/>
    <col min="6" max="6" width="9.109375" style="20"/>
    <col min="7" max="7" width="9.109375" style="19"/>
    <col min="8" max="8" width="9.109375" style="14"/>
    <col min="9" max="9" width="9.33203125" style="7" customWidth="1"/>
    <col min="10" max="10" width="9.33203125" style="14" customWidth="1"/>
    <col min="11" max="11" width="9.33203125" style="7" customWidth="1"/>
    <col min="15" max="17" width="9.109375" style="13"/>
    <col min="18" max="18" width="9.109375" style="10"/>
    <col min="19" max="20" width="9.109375" style="13"/>
  </cols>
  <sheetData>
    <row r="1" spans="1:20" x14ac:dyDescent="0.25">
      <c r="A1" s="36" t="s">
        <v>87</v>
      </c>
      <c r="B1" s="37" t="s">
        <v>88</v>
      </c>
      <c r="C1" s="10" t="s">
        <v>89</v>
      </c>
      <c r="D1" s="38" t="s">
        <v>90</v>
      </c>
      <c r="E1" s="38" t="s">
        <v>91</v>
      </c>
      <c r="F1" s="39" t="s">
        <v>92</v>
      </c>
      <c r="G1" s="40" t="s">
        <v>93</v>
      </c>
      <c r="H1" s="34" t="s">
        <v>94</v>
      </c>
      <c r="I1" s="10" t="s">
        <v>95</v>
      </c>
      <c r="J1" s="34" t="s">
        <v>96</v>
      </c>
      <c r="K1" s="10" t="s">
        <v>97</v>
      </c>
      <c r="L1" s="10" t="s">
        <v>98</v>
      </c>
      <c r="M1" s="41" t="s">
        <v>99</v>
      </c>
      <c r="N1" s="42" t="s">
        <v>100</v>
      </c>
      <c r="O1" s="41" t="s">
        <v>101</v>
      </c>
      <c r="P1" s="46" t="s">
        <v>114</v>
      </c>
      <c r="Q1" s="42" t="s">
        <v>102</v>
      </c>
      <c r="R1" s="43" t="s">
        <v>103</v>
      </c>
      <c r="S1" s="43" t="s">
        <v>104</v>
      </c>
      <c r="T1" s="43" t="s">
        <v>105</v>
      </c>
    </row>
    <row r="2" spans="1:20" s="10" customFormat="1" x14ac:dyDescent="0.25">
      <c r="A2" s="17">
        <v>37624</v>
      </c>
      <c r="B2" s="29">
        <v>0.70346064814814813</v>
      </c>
      <c r="C2" s="18" t="s">
        <v>21</v>
      </c>
      <c r="D2" s="4">
        <v>234673</v>
      </c>
      <c r="E2" s="9">
        <v>1</v>
      </c>
      <c r="F2" s="44">
        <v>0.41657881136950903</v>
      </c>
      <c r="G2" s="44">
        <v>0.2589476744186045</v>
      </c>
      <c r="H2" s="14">
        <v>30.664105943152453</v>
      </c>
      <c r="I2" s="7">
        <v>24.342136627906971</v>
      </c>
      <c r="J2" s="14">
        <v>16.458117571059432</v>
      </c>
      <c r="K2" s="7">
        <v>12.126860465116277</v>
      </c>
      <c r="L2">
        <v>3</v>
      </c>
      <c r="M2" s="10">
        <v>94</v>
      </c>
      <c r="N2" s="10">
        <v>6.5890000000000004</v>
      </c>
      <c r="O2" s="10">
        <v>294</v>
      </c>
      <c r="P2" s="45">
        <v>10.111000000000001</v>
      </c>
      <c r="Q2" s="45">
        <v>8.4550000000000001</v>
      </c>
      <c r="R2" s="45">
        <v>1.306</v>
      </c>
      <c r="S2" s="45">
        <v>1.1015000000000001</v>
      </c>
      <c r="T2" s="45">
        <v>0.14050000000000001</v>
      </c>
    </row>
    <row r="3" spans="1:20" s="10" customFormat="1" x14ac:dyDescent="0.25">
      <c r="D3" s="4">
        <v>234674</v>
      </c>
      <c r="E3" s="9">
        <v>10</v>
      </c>
      <c r="F3" s="44">
        <v>0.3059250645994831</v>
      </c>
      <c r="G3" s="44">
        <v>0.22329360465116285</v>
      </c>
      <c r="H3" s="14"/>
      <c r="I3"/>
      <c r="J3" s="14"/>
      <c r="K3" s="7"/>
      <c r="L3"/>
      <c r="P3" s="45">
        <v>10.772</v>
      </c>
      <c r="Q3" s="45">
        <v>8.3155000000000001</v>
      </c>
      <c r="R3" s="45">
        <v>3.1355000000000004</v>
      </c>
      <c r="S3" s="45">
        <v>0.32900000000000001</v>
      </c>
      <c r="T3" s="45">
        <v>0.13900000000000001</v>
      </c>
    </row>
    <row r="4" spans="1:20" s="10" customFormat="1" x14ac:dyDescent="0.25">
      <c r="D4" s="4">
        <v>234675</v>
      </c>
      <c r="E4" s="9">
        <v>25</v>
      </c>
      <c r="F4" s="44">
        <v>0.29290697674418603</v>
      </c>
      <c r="G4" s="44">
        <v>0.23195930232558135</v>
      </c>
      <c r="H4" s="14"/>
      <c r="I4"/>
      <c r="J4" s="14"/>
      <c r="K4" s="7"/>
      <c r="L4"/>
      <c r="P4" s="45">
        <v>10.0185</v>
      </c>
      <c r="Q4" s="45">
        <v>8.2605000000000004</v>
      </c>
      <c r="R4" s="45">
        <v>0.92949999999999999</v>
      </c>
      <c r="S4" s="45">
        <v>0.26350000000000001</v>
      </c>
      <c r="T4" s="45">
        <v>0.13150000000000001</v>
      </c>
    </row>
    <row r="5" spans="1:20" s="10" customFormat="1" x14ac:dyDescent="0.25">
      <c r="D5" s="4">
        <v>234676</v>
      </c>
      <c r="E5" s="9">
        <v>50</v>
      </c>
      <c r="F5" s="44">
        <v>0.37101550387596899</v>
      </c>
      <c r="G5" s="44">
        <v>0.27071511627906969</v>
      </c>
      <c r="H5" s="14"/>
      <c r="I5" s="7"/>
      <c r="J5" s="14"/>
      <c r="K5" s="7"/>
      <c r="L5"/>
      <c r="P5" s="45">
        <v>9.652000000000001</v>
      </c>
      <c r="Q5" s="45">
        <v>8.0950000000000006</v>
      </c>
      <c r="R5" s="45">
        <v>1.1165</v>
      </c>
      <c r="S5" s="45">
        <v>0.17399999999999999</v>
      </c>
      <c r="T5" s="45">
        <v>0.1275</v>
      </c>
    </row>
    <row r="6" spans="1:20" s="10" customFormat="1" x14ac:dyDescent="0.25">
      <c r="D6" s="4">
        <v>234677</v>
      </c>
      <c r="E6" s="9">
        <v>95</v>
      </c>
      <c r="F6" s="44">
        <v>0.26036175710594317</v>
      </c>
      <c r="G6" s="44">
        <v>0.27218604651162787</v>
      </c>
      <c r="H6" s="14"/>
      <c r="I6" s="7"/>
      <c r="J6" s="14"/>
      <c r="K6" s="7"/>
      <c r="L6"/>
      <c r="P6" s="45">
        <v>9.9179999999999993</v>
      </c>
      <c r="Q6" s="45">
        <v>8.2919999999999998</v>
      </c>
      <c r="R6" s="45">
        <v>4.8090000000000002</v>
      </c>
      <c r="S6" s="45">
        <v>0.33700000000000002</v>
      </c>
      <c r="T6" s="45">
        <v>0.1225</v>
      </c>
    </row>
    <row r="7" spans="1:20" x14ac:dyDescent="0.25">
      <c r="A7" s="17">
        <v>37637</v>
      </c>
      <c r="B7" s="29">
        <v>0.59177083333333336</v>
      </c>
      <c r="C7" s="18" t="s">
        <v>21</v>
      </c>
      <c r="D7" s="4">
        <v>241201</v>
      </c>
      <c r="E7" s="9">
        <v>1</v>
      </c>
      <c r="F7" s="20">
        <v>0.30755232558139534</v>
      </c>
      <c r="G7" s="34">
        <v>0.24850726744186041</v>
      </c>
      <c r="H7" s="14">
        <v>23.761264857881137</v>
      </c>
      <c r="I7" s="7">
        <v>19.632154069767434</v>
      </c>
      <c r="J7" s="16">
        <v>13.106773578811369</v>
      </c>
      <c r="K7" s="7">
        <v>10.053040697674415</v>
      </c>
      <c r="L7">
        <v>16</v>
      </c>
      <c r="M7">
        <v>95</v>
      </c>
      <c r="N7">
        <v>6.8029999999999999</v>
      </c>
      <c r="O7" s="10">
        <v>304</v>
      </c>
      <c r="P7" s="34">
        <v>10.367000000000001</v>
      </c>
      <c r="Q7" s="34">
        <v>8.6430000000000007</v>
      </c>
      <c r="R7" s="34">
        <v>2.2599999999999998</v>
      </c>
      <c r="S7" s="34">
        <v>0.53500000000000003</v>
      </c>
      <c r="T7" s="34">
        <v>0.125</v>
      </c>
    </row>
    <row r="8" spans="1:20" x14ac:dyDescent="0.25">
      <c r="C8" s="17"/>
      <c r="D8" s="4">
        <v>241202</v>
      </c>
      <c r="E8" s="9">
        <v>10</v>
      </c>
      <c r="F8" s="20">
        <v>0.26849806201550391</v>
      </c>
      <c r="G8" s="34">
        <v>0.18169186046511623</v>
      </c>
      <c r="I8" s="16"/>
      <c r="J8" s="16"/>
      <c r="O8" s="10"/>
      <c r="P8" s="34">
        <v>9.6300000000000008</v>
      </c>
      <c r="Q8" s="34">
        <v>9.7200000000000006</v>
      </c>
      <c r="R8" s="34">
        <v>6.1645000000000003</v>
      </c>
      <c r="S8" s="34">
        <v>0.28249999999999997</v>
      </c>
      <c r="T8" s="34">
        <v>0.1115</v>
      </c>
    </row>
    <row r="9" spans="1:20" x14ac:dyDescent="0.25">
      <c r="C9" s="17"/>
      <c r="D9" s="4">
        <v>241203</v>
      </c>
      <c r="E9" s="9">
        <v>25</v>
      </c>
      <c r="F9" s="20">
        <v>0.25710723514211881</v>
      </c>
      <c r="G9" s="34">
        <v>0.19288372093023254</v>
      </c>
      <c r="J9" s="16"/>
      <c r="O9" s="10"/>
      <c r="P9" s="34">
        <v>9.6185000000000009</v>
      </c>
      <c r="Q9" s="34">
        <v>8.2805</v>
      </c>
      <c r="R9" s="34">
        <v>2.948</v>
      </c>
      <c r="S9" s="34">
        <v>0.25800000000000001</v>
      </c>
      <c r="T9" s="34">
        <v>0.108</v>
      </c>
    </row>
    <row r="10" spans="1:20" x14ac:dyDescent="0.25">
      <c r="C10" s="17"/>
      <c r="D10" s="4">
        <v>241204</v>
      </c>
      <c r="E10" s="9">
        <v>50</v>
      </c>
      <c r="F10" s="20">
        <v>0.24408914728682174</v>
      </c>
      <c r="G10" s="34">
        <v>0.21186191860465103</v>
      </c>
      <c r="J10" s="16"/>
      <c r="O10" s="10"/>
      <c r="P10" s="34">
        <v>9.5094999999999992</v>
      </c>
      <c r="Q10" s="34">
        <v>7.5549999999999997</v>
      </c>
      <c r="R10" s="34">
        <v>1.5814999999999999</v>
      </c>
      <c r="S10" s="34">
        <v>0.26050000000000001</v>
      </c>
      <c r="T10" s="34">
        <v>0.1095</v>
      </c>
    </row>
    <row r="11" spans="1:20" x14ac:dyDescent="0.25">
      <c r="C11" s="17"/>
      <c r="D11" s="4">
        <v>241205</v>
      </c>
      <c r="E11" s="9">
        <v>95</v>
      </c>
      <c r="F11" s="20">
        <v>0.22944379844961241</v>
      </c>
      <c r="G11" s="34">
        <v>0.21387645348837198</v>
      </c>
      <c r="J11" s="16"/>
      <c r="O11" s="10"/>
      <c r="P11" s="34">
        <v>10.3955</v>
      </c>
      <c r="Q11" s="34">
        <v>8.9830000000000005</v>
      </c>
      <c r="R11" s="34">
        <v>3.3959999999999999</v>
      </c>
      <c r="S11" s="34">
        <v>0.28999999999999998</v>
      </c>
      <c r="T11" s="34">
        <v>0.1235</v>
      </c>
    </row>
    <row r="12" spans="1:20" x14ac:dyDescent="0.25">
      <c r="A12" s="8">
        <v>37666</v>
      </c>
      <c r="B12" s="2">
        <v>0.62921296296296292</v>
      </c>
      <c r="C12" s="18" t="s">
        <v>21</v>
      </c>
      <c r="D12" s="4">
        <v>241209</v>
      </c>
      <c r="E12" s="9">
        <v>1</v>
      </c>
      <c r="F12" s="20">
        <v>0.27337984496124024</v>
      </c>
      <c r="G12" s="34">
        <v>0.20164534883720925</v>
      </c>
      <c r="H12" s="14">
        <v>25.0899234496124</v>
      </c>
      <c r="I12" s="16">
        <v>19.502328488372093</v>
      </c>
      <c r="J12" s="16">
        <v>13.007510658914725</v>
      </c>
      <c r="K12" s="7">
        <v>10.212444767441859</v>
      </c>
      <c r="L12">
        <v>45</v>
      </c>
      <c r="M12">
        <v>104</v>
      </c>
      <c r="N12">
        <v>8.0730000000000004</v>
      </c>
      <c r="O12" s="10">
        <v>361</v>
      </c>
      <c r="P12" s="34">
        <v>9.3079999999999998</v>
      </c>
      <c r="Q12" s="34">
        <v>7.5724999999999998</v>
      </c>
      <c r="R12" s="34">
        <v>1.7570000000000001</v>
      </c>
      <c r="S12" s="34">
        <v>0.52</v>
      </c>
      <c r="T12" s="34">
        <v>0.14550000000000002</v>
      </c>
    </row>
    <row r="13" spans="1:20" x14ac:dyDescent="0.25">
      <c r="D13" s="4">
        <v>241210</v>
      </c>
      <c r="E13" s="9">
        <v>10</v>
      </c>
      <c r="F13" s="20">
        <v>0.25385271317829455</v>
      </c>
      <c r="G13" s="34">
        <v>0.2084563953488372</v>
      </c>
      <c r="J13" s="16"/>
      <c r="O13" s="10"/>
      <c r="P13" s="34">
        <v>7.2045000000000003</v>
      </c>
      <c r="Q13" s="34">
        <v>5.8185000000000002</v>
      </c>
      <c r="R13" s="34">
        <v>0.73849999999999993</v>
      </c>
      <c r="S13" s="34">
        <v>0.24049999999999999</v>
      </c>
      <c r="T13" s="34">
        <v>0.10050000000000001</v>
      </c>
    </row>
    <row r="14" spans="1:20" x14ac:dyDescent="0.25">
      <c r="D14" s="4">
        <v>241211</v>
      </c>
      <c r="E14" s="9">
        <v>25</v>
      </c>
      <c r="F14" s="20">
        <v>0.24897093023255812</v>
      </c>
      <c r="G14" s="34">
        <v>0.20706540697674419</v>
      </c>
      <c r="J14" s="16"/>
      <c r="O14" s="10"/>
      <c r="P14" s="34">
        <v>9.7594999999999992</v>
      </c>
      <c r="Q14" s="34">
        <v>8.0024999999999995</v>
      </c>
      <c r="R14" s="34">
        <v>2.484</v>
      </c>
      <c r="S14" s="34">
        <v>0.27650000000000002</v>
      </c>
      <c r="T14" s="34">
        <v>0.1305</v>
      </c>
    </row>
    <row r="15" spans="1:20" x14ac:dyDescent="0.25">
      <c r="D15" s="4">
        <v>241212</v>
      </c>
      <c r="E15" s="9">
        <v>50</v>
      </c>
      <c r="F15" s="20">
        <v>0.27826162790697673</v>
      </c>
      <c r="G15" s="34">
        <v>0.19684883720930227</v>
      </c>
      <c r="J15" s="16"/>
      <c r="O15" s="10"/>
      <c r="P15" s="34">
        <v>8.5325000000000006</v>
      </c>
      <c r="Q15" s="34">
        <v>7.0559999999999992</v>
      </c>
      <c r="R15" s="34">
        <v>1.1415000000000002</v>
      </c>
      <c r="S15" s="34">
        <v>0.29549999999999998</v>
      </c>
      <c r="T15" s="34">
        <v>0.126</v>
      </c>
    </row>
    <row r="16" spans="1:20" x14ac:dyDescent="0.25">
      <c r="D16" s="4">
        <v>241213</v>
      </c>
      <c r="E16" s="9">
        <v>95</v>
      </c>
      <c r="F16" s="20">
        <v>0.25873449612403099</v>
      </c>
      <c r="G16" s="34">
        <v>0.21603488372093022</v>
      </c>
      <c r="J16" s="16"/>
      <c r="O16" s="10"/>
      <c r="P16" s="34">
        <v>9.2270000000000003</v>
      </c>
      <c r="Q16" s="34">
        <v>7.5954999999999995</v>
      </c>
      <c r="R16" s="34">
        <v>0.87549999999999994</v>
      </c>
      <c r="S16" s="34">
        <v>0.246</v>
      </c>
      <c r="T16" s="34">
        <v>0.1195</v>
      </c>
    </row>
    <row r="17" spans="1:20" x14ac:dyDescent="0.25">
      <c r="A17" s="8">
        <v>37680</v>
      </c>
      <c r="B17" s="2">
        <v>0.59524305555555557</v>
      </c>
      <c r="C17" s="18" t="s">
        <v>21</v>
      </c>
      <c r="D17" s="4">
        <v>241217</v>
      </c>
      <c r="E17" s="9">
        <v>1</v>
      </c>
      <c r="F17" s="20">
        <v>0.38566085271317829</v>
      </c>
      <c r="G17" s="34">
        <v>0.27076308139534871</v>
      </c>
      <c r="H17" s="14">
        <v>29.429828488372088</v>
      </c>
      <c r="I17" s="7">
        <v>23.297448401162782</v>
      </c>
      <c r="J17" s="16">
        <v>15.80965406976744</v>
      </c>
      <c r="K17" s="7">
        <v>12.177215843023252</v>
      </c>
      <c r="L17">
        <v>59</v>
      </c>
      <c r="M17">
        <v>99</v>
      </c>
      <c r="N17">
        <v>7.8970000000000002</v>
      </c>
      <c r="O17" s="10">
        <v>353</v>
      </c>
      <c r="P17" s="34">
        <v>9.8285</v>
      </c>
      <c r="Q17" s="34">
        <v>9.9355000000000011</v>
      </c>
      <c r="R17" s="34">
        <v>3.2629999999999999</v>
      </c>
      <c r="S17" s="34">
        <v>0.74</v>
      </c>
      <c r="T17" s="34">
        <v>0.152</v>
      </c>
    </row>
    <row r="18" spans="1:20" x14ac:dyDescent="0.25">
      <c r="C18"/>
      <c r="D18" s="4">
        <v>241218</v>
      </c>
      <c r="E18" s="9">
        <v>10</v>
      </c>
      <c r="F18" s="20">
        <v>0.32707945736434113</v>
      </c>
      <c r="G18" s="34">
        <v>0.2231337209302324</v>
      </c>
      <c r="J18" s="16"/>
      <c r="O18" s="10"/>
      <c r="P18" s="34">
        <v>9.1404999999999994</v>
      </c>
      <c r="Q18" s="34">
        <v>8.1035000000000004</v>
      </c>
      <c r="R18" s="34">
        <v>0.86099999999999999</v>
      </c>
      <c r="S18" s="34">
        <v>0.47350000000000003</v>
      </c>
      <c r="T18" s="34">
        <v>0.1145</v>
      </c>
    </row>
    <row r="19" spans="1:20" x14ac:dyDescent="0.25">
      <c r="C19"/>
      <c r="D19" s="4">
        <v>241219</v>
      </c>
      <c r="E19" s="9">
        <v>25</v>
      </c>
      <c r="F19" s="20">
        <v>0.29290697674418603</v>
      </c>
      <c r="G19" s="34">
        <v>0.24433430232558132</v>
      </c>
      <c r="J19" s="16"/>
      <c r="O19" s="10"/>
      <c r="P19" s="34">
        <v>10.190999999999999</v>
      </c>
      <c r="Q19" s="34">
        <v>8.2835000000000001</v>
      </c>
      <c r="R19" s="34">
        <v>1.4139999999999999</v>
      </c>
      <c r="S19" s="34">
        <v>3.3040000000000003</v>
      </c>
      <c r="T19" s="34">
        <v>0.32800000000000001</v>
      </c>
    </row>
    <row r="20" spans="1:20" x14ac:dyDescent="0.25">
      <c r="C20"/>
      <c r="D20" s="4">
        <v>241220</v>
      </c>
      <c r="E20" s="9">
        <v>50</v>
      </c>
      <c r="F20" s="20">
        <v>0.31243410852713177</v>
      </c>
      <c r="G20" s="34">
        <v>0.24989825581395336</v>
      </c>
      <c r="J20" s="16"/>
      <c r="O20" s="10"/>
      <c r="P20" s="34">
        <v>9.8455000000000013</v>
      </c>
      <c r="Q20" s="34">
        <v>8.4160000000000004</v>
      </c>
      <c r="R20" s="34">
        <v>0.96699999999999997</v>
      </c>
      <c r="S20" s="34">
        <v>0.376</v>
      </c>
      <c r="T20" s="34">
        <v>0.13450000000000001</v>
      </c>
    </row>
    <row r="21" spans="1:20" x14ac:dyDescent="0.25">
      <c r="C21"/>
      <c r="D21" s="4">
        <v>241221</v>
      </c>
      <c r="E21" s="9">
        <v>95</v>
      </c>
      <c r="F21" s="20">
        <v>0.29290697674418603</v>
      </c>
      <c r="G21" s="34">
        <v>0.24433430232558132</v>
      </c>
      <c r="J21" s="16"/>
      <c r="O21" s="10"/>
      <c r="P21" s="34">
        <v>9.7085000000000008</v>
      </c>
      <c r="Q21" s="34">
        <v>8.5094999999999992</v>
      </c>
      <c r="R21" s="34">
        <v>1.0575000000000001</v>
      </c>
      <c r="S21" s="34">
        <v>0.44750000000000001</v>
      </c>
      <c r="T21" s="34">
        <v>0.14200000000000002</v>
      </c>
    </row>
    <row r="22" spans="1:20" x14ac:dyDescent="0.25">
      <c r="A22" s="8">
        <v>37694</v>
      </c>
      <c r="B22" s="2">
        <v>0.66758101851851848</v>
      </c>
      <c r="C22" s="18" t="s">
        <v>21</v>
      </c>
      <c r="D22" s="4">
        <v>241225</v>
      </c>
      <c r="E22" s="9">
        <v>1</v>
      </c>
      <c r="F22" s="20">
        <v>0.40518798449612414</v>
      </c>
      <c r="G22" s="34">
        <v>0.26395203488372065</v>
      </c>
      <c r="H22" s="14">
        <v>28.575516472868216</v>
      </c>
      <c r="I22" s="7">
        <v>18.642337936046509</v>
      </c>
      <c r="J22" s="16">
        <v>16.053743217054262</v>
      </c>
      <c r="K22" s="7">
        <v>10.341015261627906</v>
      </c>
      <c r="L22">
        <v>73</v>
      </c>
      <c r="M22">
        <v>101</v>
      </c>
      <c r="N22">
        <v>8.1620000000000008</v>
      </c>
      <c r="O22" s="10">
        <v>365</v>
      </c>
      <c r="P22" s="34">
        <v>7.3724999999999996</v>
      </c>
      <c r="Q22" s="34">
        <v>6.5984999999999996</v>
      </c>
      <c r="R22" s="34">
        <v>5.3334999999999999</v>
      </c>
      <c r="S22" s="34">
        <v>0.58650000000000002</v>
      </c>
      <c r="T22" s="34">
        <v>0.14450000000000002</v>
      </c>
    </row>
    <row r="23" spans="1:20" x14ac:dyDescent="0.25">
      <c r="D23" s="4">
        <v>241226</v>
      </c>
      <c r="E23" s="9">
        <v>10</v>
      </c>
      <c r="F23" s="20">
        <v>0.29778875968992247</v>
      </c>
      <c r="G23" s="34">
        <v>0.20860029069767438</v>
      </c>
      <c r="J23" s="16"/>
      <c r="O23" s="10"/>
      <c r="P23" s="34">
        <v>9.468</v>
      </c>
      <c r="Q23" s="34">
        <v>10.955</v>
      </c>
      <c r="R23" s="34">
        <v>4.5104999999999995</v>
      </c>
      <c r="S23" s="34">
        <v>0.49299999999999999</v>
      </c>
      <c r="T23" s="34">
        <v>0.1555</v>
      </c>
    </row>
    <row r="24" spans="1:20" x14ac:dyDescent="0.25">
      <c r="C24"/>
      <c r="D24" s="4">
        <v>241227</v>
      </c>
      <c r="E24" s="9">
        <v>25</v>
      </c>
      <c r="F24" s="20">
        <v>0.31731589147286815</v>
      </c>
      <c r="G24" s="34">
        <v>0.2017892441860466</v>
      </c>
      <c r="J24" s="16"/>
      <c r="O24" s="10"/>
      <c r="P24" s="34">
        <v>9.0225000000000009</v>
      </c>
      <c r="Q24" s="34">
        <v>8.2519999999999989</v>
      </c>
      <c r="R24" s="34">
        <v>1.161</v>
      </c>
      <c r="S24" s="34">
        <v>0.90400000000000003</v>
      </c>
      <c r="T24" s="34">
        <v>0.157</v>
      </c>
    </row>
    <row r="25" spans="1:20" x14ac:dyDescent="0.25">
      <c r="C25"/>
      <c r="D25" s="4">
        <v>241228</v>
      </c>
      <c r="E25" s="9">
        <v>50</v>
      </c>
      <c r="F25" s="20">
        <v>0.31243410852713183</v>
      </c>
      <c r="G25" s="34">
        <v>0.1880232558139534</v>
      </c>
      <c r="J25" s="16"/>
      <c r="O25" s="10"/>
      <c r="P25" s="34">
        <v>9.0564999999999998</v>
      </c>
      <c r="Q25" s="34">
        <v>8.6530000000000005</v>
      </c>
      <c r="R25" s="34">
        <v>1.427</v>
      </c>
      <c r="S25" s="34">
        <v>0.46099999999999997</v>
      </c>
      <c r="T25" s="34">
        <v>0.14599999999999999</v>
      </c>
    </row>
    <row r="26" spans="1:20" x14ac:dyDescent="0.25">
      <c r="C26"/>
      <c r="D26" s="4">
        <v>241229</v>
      </c>
      <c r="E26" s="9">
        <v>95</v>
      </c>
      <c r="F26" s="20">
        <v>0.24408914728682166</v>
      </c>
      <c r="G26" s="34">
        <v>0.18092441860465108</v>
      </c>
      <c r="J26" s="16"/>
      <c r="O26" s="10"/>
      <c r="P26" s="34">
        <v>8.6555</v>
      </c>
      <c r="Q26" s="34">
        <v>7.931</v>
      </c>
      <c r="R26" s="34">
        <v>1.1065</v>
      </c>
      <c r="S26" s="34">
        <v>0.39</v>
      </c>
      <c r="T26" s="34">
        <v>0.14900000000000002</v>
      </c>
    </row>
    <row r="27" spans="1:20" x14ac:dyDescent="0.25">
      <c r="A27" s="8">
        <v>37711</v>
      </c>
      <c r="B27" s="2">
        <v>0.59871527777777778</v>
      </c>
      <c r="C27" s="18" t="s">
        <v>21</v>
      </c>
      <c r="D27" s="4">
        <v>241233</v>
      </c>
      <c r="E27" s="9">
        <v>1</v>
      </c>
      <c r="F27" s="20">
        <v>0.36125193798449617</v>
      </c>
      <c r="G27" s="34">
        <v>0.25762063953488362</v>
      </c>
      <c r="H27" s="14">
        <v>28.172769379844961</v>
      </c>
      <c r="I27" s="7">
        <v>23.963300145348828</v>
      </c>
      <c r="J27" s="16">
        <v>14.77227519379845</v>
      </c>
      <c r="K27" s="7">
        <v>12.348787063953482</v>
      </c>
      <c r="L27">
        <v>90</v>
      </c>
      <c r="M27">
        <v>104</v>
      </c>
      <c r="N27">
        <v>8.2769999999999992</v>
      </c>
      <c r="O27" s="10">
        <v>370</v>
      </c>
      <c r="P27" s="34">
        <v>9.1814999999999998</v>
      </c>
      <c r="Q27" s="34">
        <v>8.81</v>
      </c>
      <c r="R27" s="34">
        <v>2.0964999999999998</v>
      </c>
      <c r="S27" s="34">
        <v>1.6365000000000001</v>
      </c>
      <c r="T27" s="34">
        <v>0.2175</v>
      </c>
    </row>
    <row r="28" spans="1:20" x14ac:dyDescent="0.25">
      <c r="C28"/>
      <c r="D28" s="4">
        <v>241234</v>
      </c>
      <c r="E28" s="9">
        <v>10</v>
      </c>
      <c r="F28" s="20">
        <v>0.3026705426356589</v>
      </c>
      <c r="G28" s="34">
        <v>0.23474127906976738</v>
      </c>
      <c r="J28" s="16"/>
      <c r="O28" s="10"/>
      <c r="P28" s="34">
        <v>9.3574999999999999</v>
      </c>
      <c r="Q28" s="34">
        <v>9.6929999999999996</v>
      </c>
      <c r="R28" s="34">
        <v>0.90850000000000009</v>
      </c>
      <c r="S28" s="34">
        <v>0.66200000000000003</v>
      </c>
      <c r="T28" s="34">
        <v>0.17249999999999999</v>
      </c>
    </row>
    <row r="29" spans="1:20" x14ac:dyDescent="0.25">
      <c r="C29"/>
      <c r="D29" s="4">
        <v>241235</v>
      </c>
      <c r="E29" s="9">
        <v>25</v>
      </c>
      <c r="F29" s="20">
        <v>0.26849806201550391</v>
      </c>
      <c r="G29" s="34">
        <v>0.24356686046511619</v>
      </c>
      <c r="J29" s="16"/>
      <c r="O29" s="10"/>
      <c r="P29" s="34">
        <v>9.3015000000000008</v>
      </c>
      <c r="Q29" s="34">
        <v>9.6914999999999996</v>
      </c>
      <c r="R29" s="34">
        <v>2.0950000000000002</v>
      </c>
      <c r="S29" s="34">
        <v>0.47050000000000003</v>
      </c>
      <c r="T29" s="34">
        <v>0.16550000000000001</v>
      </c>
    </row>
    <row r="30" spans="1:20" x14ac:dyDescent="0.25">
      <c r="C30"/>
      <c r="D30" s="4">
        <v>241236</v>
      </c>
      <c r="E30" s="9">
        <v>50</v>
      </c>
      <c r="F30" s="20">
        <v>0.3026705426356589</v>
      </c>
      <c r="G30" s="34">
        <v>0.25949127906976732</v>
      </c>
      <c r="J30" s="16"/>
      <c r="K30" s="19"/>
      <c r="O30" s="10"/>
      <c r="P30" s="34">
        <v>9.5205000000000002</v>
      </c>
      <c r="Q30" s="34">
        <v>9.1110000000000007</v>
      </c>
      <c r="R30" s="34">
        <v>0.91400000000000003</v>
      </c>
      <c r="S30" s="34">
        <v>0.53749999999999998</v>
      </c>
      <c r="T30" s="34">
        <v>0.16950000000000001</v>
      </c>
    </row>
    <row r="31" spans="1:20" x14ac:dyDescent="0.25">
      <c r="C31"/>
      <c r="D31" s="4">
        <v>241237</v>
      </c>
      <c r="E31" s="9">
        <v>95</v>
      </c>
      <c r="F31" s="20">
        <v>0.29290697674418609</v>
      </c>
      <c r="G31" s="34">
        <v>0.25670930232558126</v>
      </c>
      <c r="J31" s="16"/>
      <c r="O31" s="10"/>
      <c r="P31" s="34">
        <v>8.9585000000000008</v>
      </c>
      <c r="Q31" s="34">
        <v>8.5605000000000011</v>
      </c>
      <c r="R31" s="34">
        <v>1.081</v>
      </c>
      <c r="S31" s="34">
        <v>0.94099999999999995</v>
      </c>
      <c r="T31" s="34">
        <v>0.17349999999999999</v>
      </c>
    </row>
    <row r="32" spans="1:20" x14ac:dyDescent="0.25">
      <c r="A32" s="8">
        <v>37742</v>
      </c>
      <c r="B32" s="2">
        <v>0.55633101851851852</v>
      </c>
      <c r="C32" s="18" t="s">
        <v>21</v>
      </c>
      <c r="D32" s="4">
        <v>241241</v>
      </c>
      <c r="E32" s="9">
        <v>1</v>
      </c>
      <c r="F32" s="20">
        <v>0.50445090439276496</v>
      </c>
      <c r="G32" s="34">
        <v>0.24686046511627899</v>
      </c>
      <c r="H32" s="14">
        <v>24.185979974160208</v>
      </c>
      <c r="I32" s="7">
        <v>22.209607558139528</v>
      </c>
      <c r="J32" s="16">
        <v>14.263756136950906</v>
      </c>
      <c r="K32" s="7">
        <v>11.26132994186046</v>
      </c>
      <c r="L32">
        <v>121</v>
      </c>
      <c r="M32">
        <v>101</v>
      </c>
      <c r="N32">
        <v>7.9640000000000004</v>
      </c>
      <c r="O32" s="10">
        <v>344</v>
      </c>
      <c r="P32" s="34">
        <v>9.7874999999999996</v>
      </c>
      <c r="Q32" s="34">
        <v>10.52</v>
      </c>
      <c r="R32" s="34">
        <v>0.99550000000000005</v>
      </c>
      <c r="S32" s="34">
        <v>1.5669999999999999</v>
      </c>
      <c r="T32" s="34">
        <v>0.247</v>
      </c>
    </row>
    <row r="33" spans="1:20" x14ac:dyDescent="0.25">
      <c r="C33"/>
      <c r="D33" s="4">
        <v>241242</v>
      </c>
      <c r="E33" s="9">
        <v>10</v>
      </c>
      <c r="F33" s="20">
        <v>0.25873449612403099</v>
      </c>
      <c r="G33" s="34">
        <v>0.20984738372093015</v>
      </c>
      <c r="J33" s="16"/>
      <c r="O33" s="10"/>
      <c r="P33" s="34">
        <v>7.1494999999999997</v>
      </c>
      <c r="Q33" s="34">
        <v>6.9634999999999998</v>
      </c>
      <c r="R33" s="34">
        <v>1.8820000000000001</v>
      </c>
      <c r="S33" s="34">
        <v>1.2515000000000001</v>
      </c>
      <c r="T33" s="34">
        <v>0.24349999999999999</v>
      </c>
    </row>
    <row r="34" spans="1:20" x14ac:dyDescent="0.25">
      <c r="C34"/>
      <c r="D34" s="4">
        <v>241243</v>
      </c>
      <c r="E34" s="9">
        <v>25</v>
      </c>
      <c r="F34" s="20">
        <v>0.26361627906976748</v>
      </c>
      <c r="G34" s="34">
        <v>0.23598837209302315</v>
      </c>
      <c r="J34" s="16"/>
      <c r="O34" s="10"/>
      <c r="P34" s="34">
        <v>9.9499999999999993</v>
      </c>
      <c r="Q34" s="34">
        <v>10.042999999999999</v>
      </c>
      <c r="R34" s="34">
        <v>7.5350000000000001</v>
      </c>
      <c r="S34" s="34">
        <v>1.552</v>
      </c>
      <c r="T34" s="34">
        <v>0.26300000000000001</v>
      </c>
    </row>
    <row r="35" spans="1:20" x14ac:dyDescent="0.25">
      <c r="C35"/>
      <c r="D35" s="4">
        <v>241244</v>
      </c>
      <c r="E35" s="9">
        <v>50</v>
      </c>
      <c r="F35" s="20">
        <v>0.24897093023255812</v>
      </c>
      <c r="G35" s="34">
        <v>0.21325290697674409</v>
      </c>
      <c r="J35" s="16"/>
      <c r="O35" s="10"/>
      <c r="P35" s="34">
        <v>7.9120000000000008</v>
      </c>
      <c r="Q35" s="34">
        <v>7.556</v>
      </c>
      <c r="R35" s="34">
        <v>8.8240000000000016</v>
      </c>
      <c r="S35" s="34">
        <v>0.76</v>
      </c>
      <c r="T35" s="34">
        <v>0.2195</v>
      </c>
    </row>
    <row r="36" spans="1:20" x14ac:dyDescent="0.25">
      <c r="C36"/>
      <c r="D36" s="4">
        <v>241245</v>
      </c>
      <c r="E36" s="9">
        <v>95</v>
      </c>
      <c r="F36" s="20">
        <v>0.19201679586563306</v>
      </c>
      <c r="G36" s="34">
        <v>0.27333720930232547</v>
      </c>
      <c r="J36" s="34"/>
      <c r="K36" s="19"/>
      <c r="O36" s="10"/>
      <c r="P36" s="34">
        <v>10.446</v>
      </c>
      <c r="Q36" s="34">
        <v>9.4134999999999991</v>
      </c>
      <c r="R36" s="34">
        <v>2.3254999999999999</v>
      </c>
      <c r="S36" s="34">
        <v>0.71449999999999991</v>
      </c>
      <c r="T36" s="34">
        <v>0.28149999999999997</v>
      </c>
    </row>
    <row r="37" spans="1:20" x14ac:dyDescent="0.25">
      <c r="A37" s="8">
        <v>37756</v>
      </c>
      <c r="B37" s="2">
        <v>0.57089120370370372</v>
      </c>
      <c r="C37" s="11" t="s">
        <v>21</v>
      </c>
      <c r="D37" s="4">
        <v>241249</v>
      </c>
      <c r="E37" s="9">
        <v>1</v>
      </c>
      <c r="F37" s="20">
        <v>1.041151162790698</v>
      </c>
      <c r="G37" s="34">
        <v>0.42862238372092998</v>
      </c>
      <c r="H37" s="14">
        <v>42.090732558139543</v>
      </c>
      <c r="I37" s="7">
        <v>35.387832994186027</v>
      </c>
      <c r="J37" s="16">
        <v>26.932796511627913</v>
      </c>
      <c r="K37" s="7">
        <v>17.518189098837198</v>
      </c>
      <c r="L37">
        <v>135</v>
      </c>
      <c r="M37">
        <v>103</v>
      </c>
      <c r="N37">
        <v>7.6890000000000001</v>
      </c>
      <c r="O37" s="10">
        <v>343</v>
      </c>
      <c r="P37" s="34">
        <v>8.4604999999999997</v>
      </c>
      <c r="Q37" s="34">
        <v>8.3145000000000007</v>
      </c>
      <c r="R37" s="34">
        <v>0.82950000000000002</v>
      </c>
      <c r="S37" s="34">
        <v>1.2845</v>
      </c>
      <c r="T37" s="34">
        <v>0.2205</v>
      </c>
    </row>
    <row r="38" spans="1:20" x14ac:dyDescent="0.25">
      <c r="C38"/>
      <c r="D38" s="4">
        <v>241250</v>
      </c>
      <c r="E38" s="9">
        <v>10</v>
      </c>
      <c r="F38" s="20">
        <v>0.52235077519379858</v>
      </c>
      <c r="G38" s="34">
        <v>0.34064825581395319</v>
      </c>
      <c r="J38" s="16"/>
      <c r="O38" s="10"/>
      <c r="P38" s="34">
        <v>9.7324999999999999</v>
      </c>
      <c r="Q38" s="34">
        <v>10.7075</v>
      </c>
      <c r="R38" s="34">
        <v>0.87650000000000006</v>
      </c>
      <c r="S38" s="34">
        <v>0.42849999999999999</v>
      </c>
      <c r="T38" s="34">
        <v>0.22500000000000001</v>
      </c>
    </row>
    <row r="39" spans="1:20" x14ac:dyDescent="0.25">
      <c r="C39"/>
      <c r="D39" s="4">
        <v>241251</v>
      </c>
      <c r="E39" s="9">
        <v>25</v>
      </c>
      <c r="F39" s="20">
        <v>0.47841472868217055</v>
      </c>
      <c r="G39" s="34">
        <v>0.34050436046511617</v>
      </c>
      <c r="J39" s="16"/>
      <c r="O39" s="10"/>
      <c r="P39" s="34">
        <v>5.3970000000000002</v>
      </c>
      <c r="Q39" s="34">
        <v>5.4870000000000001</v>
      </c>
      <c r="R39" s="34">
        <v>0.64200000000000002</v>
      </c>
      <c r="S39" s="34">
        <v>0.60600000000000009</v>
      </c>
      <c r="T39" s="34">
        <v>0.14599999999999999</v>
      </c>
    </row>
    <row r="40" spans="1:20" x14ac:dyDescent="0.25">
      <c r="C40"/>
      <c r="D40" s="4">
        <v>241252</v>
      </c>
      <c r="E40" s="9">
        <v>50</v>
      </c>
      <c r="F40" s="20">
        <v>0.42959689922480626</v>
      </c>
      <c r="G40" s="34">
        <v>0.34103197674418578</v>
      </c>
      <c r="J40" s="16"/>
      <c r="O40" s="10"/>
      <c r="P40" s="34">
        <v>8.2839999999999989</v>
      </c>
      <c r="Q40" s="34">
        <v>7.7240000000000002</v>
      </c>
      <c r="R40" s="34">
        <v>1.5075000000000001</v>
      </c>
      <c r="S40" s="34">
        <v>1.1675</v>
      </c>
      <c r="T40" s="34">
        <v>0.23549999999999999</v>
      </c>
    </row>
    <row r="41" spans="1:20" x14ac:dyDescent="0.25">
      <c r="C41"/>
      <c r="D41" s="4">
        <v>241253</v>
      </c>
      <c r="E41" s="9">
        <v>95</v>
      </c>
      <c r="F41" s="20">
        <v>0.24408914728682174</v>
      </c>
      <c r="G41" s="34">
        <v>0.45317441860465113</v>
      </c>
      <c r="I41" s="23"/>
      <c r="J41" s="16"/>
      <c r="O41" s="10"/>
      <c r="P41" s="34">
        <v>9.7495000000000012</v>
      </c>
      <c r="Q41" s="34">
        <v>8.4390000000000001</v>
      </c>
      <c r="R41" s="34">
        <v>7.34</v>
      </c>
      <c r="S41" s="34">
        <v>0.66949999999999998</v>
      </c>
      <c r="T41" s="34">
        <v>0.27750000000000002</v>
      </c>
    </row>
    <row r="42" spans="1:20" x14ac:dyDescent="0.25">
      <c r="A42" s="8">
        <v>37769</v>
      </c>
      <c r="B42" s="2">
        <v>0.55258101851851849</v>
      </c>
      <c r="C42" s="11" t="s">
        <v>21</v>
      </c>
      <c r="D42" s="4">
        <v>241254</v>
      </c>
      <c r="E42" s="9">
        <v>1</v>
      </c>
      <c r="F42" s="20">
        <v>1.4229065891472867</v>
      </c>
      <c r="G42" s="34">
        <v>0.53739767441860509</v>
      </c>
      <c r="H42" s="14">
        <v>58.303089341085268</v>
      </c>
      <c r="I42" s="7">
        <v>37.966805232558137</v>
      </c>
      <c r="J42" s="16">
        <v>40.289310271317831</v>
      </c>
      <c r="K42" s="7">
        <v>21.557339389534881</v>
      </c>
      <c r="L42">
        <v>148</v>
      </c>
      <c r="M42">
        <v>107</v>
      </c>
      <c r="N42">
        <v>7.6959999999999997</v>
      </c>
      <c r="O42" s="10">
        <v>344</v>
      </c>
      <c r="P42" s="34">
        <v>9.1709999999999994</v>
      </c>
      <c r="Q42" s="34">
        <v>9.1095000000000006</v>
      </c>
      <c r="R42" s="34">
        <v>4.37</v>
      </c>
      <c r="S42" s="34">
        <v>1.5894999999999999</v>
      </c>
      <c r="T42" s="34">
        <v>0.25700000000000001</v>
      </c>
    </row>
    <row r="43" spans="1:20" x14ac:dyDescent="0.25">
      <c r="C43"/>
      <c r="D43" s="4">
        <v>241255</v>
      </c>
      <c r="E43" s="9">
        <v>10</v>
      </c>
      <c r="F43" s="20">
        <v>1.1105612403100773</v>
      </c>
      <c r="G43" s="34">
        <v>0.51438095930232564</v>
      </c>
      <c r="J43" s="16"/>
      <c r="O43" s="10"/>
      <c r="P43" s="34">
        <v>7.4729999999999999</v>
      </c>
      <c r="Q43" s="34">
        <v>7.1905000000000001</v>
      </c>
      <c r="R43" s="34">
        <v>0.76600000000000001</v>
      </c>
      <c r="S43" s="34">
        <v>1.768</v>
      </c>
      <c r="T43" s="34">
        <v>0.218</v>
      </c>
    </row>
    <row r="44" spans="1:20" x14ac:dyDescent="0.25">
      <c r="C44"/>
      <c r="D44" s="4">
        <v>241256</v>
      </c>
      <c r="E44" s="9">
        <v>25</v>
      </c>
      <c r="F44" s="20">
        <v>0.59069573643410855</v>
      </c>
      <c r="G44" s="34">
        <v>0.39724709302325573</v>
      </c>
      <c r="J44" s="16"/>
      <c r="O44" s="10"/>
      <c r="P44" s="34">
        <v>8.1065000000000005</v>
      </c>
      <c r="Q44" s="34">
        <v>7.6180000000000003</v>
      </c>
      <c r="R44" s="34">
        <v>1.7559999999999998</v>
      </c>
      <c r="S44" s="34">
        <v>1.1345000000000001</v>
      </c>
      <c r="T44" s="34">
        <v>0.23099999999999998</v>
      </c>
    </row>
    <row r="45" spans="1:20" x14ac:dyDescent="0.25">
      <c r="C45"/>
      <c r="D45" s="4">
        <v>241257</v>
      </c>
      <c r="E45" s="9">
        <v>50</v>
      </c>
      <c r="F45" s="20">
        <v>0.58581395348837217</v>
      </c>
      <c r="G45" s="34">
        <v>0.3587311046511627</v>
      </c>
      <c r="J45" s="34"/>
      <c r="K45" s="19"/>
      <c r="O45" s="10"/>
      <c r="P45" s="34">
        <v>8.8414999999999999</v>
      </c>
      <c r="Q45" s="34">
        <v>8.5894999999999992</v>
      </c>
      <c r="R45" s="34">
        <v>1.2150000000000001</v>
      </c>
      <c r="S45" s="34">
        <v>0.78949999999999998</v>
      </c>
      <c r="T45" s="34">
        <v>0.2475</v>
      </c>
    </row>
    <row r="46" spans="1:20" x14ac:dyDescent="0.25">
      <c r="C46"/>
      <c r="D46" s="4">
        <v>241258</v>
      </c>
      <c r="E46" s="9">
        <v>95</v>
      </c>
      <c r="F46" s="20">
        <v>0.21479844961240308</v>
      </c>
      <c r="G46" s="34">
        <v>0.37057848837209301</v>
      </c>
      <c r="I46" s="23"/>
      <c r="J46" s="35"/>
      <c r="K46" s="19"/>
      <c r="O46" s="10"/>
      <c r="P46" s="34">
        <v>7.3529999999999998</v>
      </c>
      <c r="Q46" s="34">
        <v>5.4489999999999998</v>
      </c>
      <c r="R46" s="34">
        <v>1.6884999999999999</v>
      </c>
      <c r="S46" s="34">
        <v>0.91700000000000004</v>
      </c>
      <c r="T46" s="34">
        <v>0.2145</v>
      </c>
    </row>
    <row r="47" spans="1:20" x14ac:dyDescent="0.25">
      <c r="A47" s="8">
        <v>37785</v>
      </c>
      <c r="B47" s="2">
        <v>0.57045138888888891</v>
      </c>
      <c r="C47" s="11" t="s">
        <v>21</v>
      </c>
      <c r="D47" s="4">
        <v>241259</v>
      </c>
      <c r="E47" s="9">
        <v>1</v>
      </c>
      <c r="F47" s="20">
        <v>2.4945023255813954</v>
      </c>
      <c r="G47" s="34">
        <v>0.62294476744186034</v>
      </c>
      <c r="H47" s="14">
        <v>446.76371854005163</v>
      </c>
      <c r="I47" s="7">
        <v>113.08649578488371</v>
      </c>
      <c r="J47" s="16">
        <v>311.8474365633075</v>
      </c>
      <c r="K47" s="7">
        <v>70.346973982558126</v>
      </c>
      <c r="L47">
        <v>164</v>
      </c>
      <c r="O47" s="10"/>
      <c r="P47" s="34">
        <v>4.9414999999999996</v>
      </c>
      <c r="Q47" s="34">
        <v>3.1520000000000001</v>
      </c>
      <c r="R47" s="34">
        <v>1.56</v>
      </c>
      <c r="S47" s="34">
        <v>2.371</v>
      </c>
      <c r="T47" s="34">
        <v>0.26050000000000001</v>
      </c>
    </row>
    <row r="48" spans="1:20" x14ac:dyDescent="0.25">
      <c r="C48"/>
      <c r="D48" s="4">
        <v>241260</v>
      </c>
      <c r="E48" s="9">
        <v>10</v>
      </c>
      <c r="F48" s="20">
        <v>8.6614664082687334</v>
      </c>
      <c r="G48" s="34">
        <v>2.0727380813953489</v>
      </c>
      <c r="J48" s="16"/>
      <c r="O48" s="10"/>
      <c r="P48" s="34">
        <v>4.8785000000000007</v>
      </c>
      <c r="Q48" s="34">
        <v>2.6284999999999998</v>
      </c>
      <c r="R48" s="34">
        <v>0.86599999999999999</v>
      </c>
      <c r="S48" s="34">
        <v>0.85399999999999998</v>
      </c>
      <c r="T48" s="34">
        <v>0.254</v>
      </c>
    </row>
    <row r="49" spans="1:20" x14ac:dyDescent="0.25">
      <c r="C49"/>
      <c r="D49" s="4">
        <v>241261</v>
      </c>
      <c r="E49" s="9">
        <v>25</v>
      </c>
      <c r="F49" s="20">
        <v>6.8945272609819126</v>
      </c>
      <c r="G49" s="34">
        <v>1.437538662790697</v>
      </c>
      <c r="J49" s="16"/>
      <c r="O49" s="10"/>
      <c r="P49" s="34">
        <v>5.5084999999999997</v>
      </c>
      <c r="Q49" s="34">
        <v>3.4139999999999997</v>
      </c>
      <c r="R49" s="34">
        <v>2.0535000000000001</v>
      </c>
      <c r="S49" s="34">
        <v>0.90249999999999997</v>
      </c>
      <c r="T49" s="34">
        <v>0.27800000000000002</v>
      </c>
    </row>
    <row r="50" spans="1:20" x14ac:dyDescent="0.25">
      <c r="C50"/>
      <c r="D50" s="4">
        <v>241262</v>
      </c>
      <c r="E50" s="9">
        <v>50</v>
      </c>
      <c r="F50" s="20">
        <v>4.5039625322997416</v>
      </c>
      <c r="G50" s="34">
        <v>1.0637718023255813</v>
      </c>
      <c r="I50" s="23"/>
      <c r="J50" s="35"/>
      <c r="K50" s="19"/>
      <c r="O50" s="10"/>
      <c r="P50" s="34">
        <v>5.9539999999999997</v>
      </c>
      <c r="Q50" s="34">
        <v>4.0015000000000001</v>
      </c>
      <c r="R50" s="34">
        <v>2.2599999999999998</v>
      </c>
      <c r="S50" s="34">
        <v>0.85399999999999998</v>
      </c>
      <c r="T50" s="34">
        <v>0.27800000000000002</v>
      </c>
    </row>
    <row r="51" spans="1:20" x14ac:dyDescent="0.25">
      <c r="C51"/>
      <c r="D51" s="4">
        <v>241263</v>
      </c>
      <c r="E51" s="9">
        <v>95</v>
      </c>
      <c r="F51" s="20">
        <v>1.4923166666666665</v>
      </c>
      <c r="G51" s="34">
        <v>0.83576250000000007</v>
      </c>
      <c r="J51" s="34"/>
      <c r="K51" s="19"/>
      <c r="O51" s="10"/>
      <c r="P51" s="34">
        <v>8.2740000000000009</v>
      </c>
      <c r="Q51" s="34">
        <v>5.9815000000000005</v>
      </c>
      <c r="R51" s="34">
        <v>3.7155</v>
      </c>
      <c r="S51" s="34">
        <v>1.4464999999999999</v>
      </c>
      <c r="T51" s="34">
        <v>0.35799999999999998</v>
      </c>
    </row>
    <row r="52" spans="1:20" x14ac:dyDescent="0.25">
      <c r="A52" s="8">
        <v>37799</v>
      </c>
      <c r="B52" s="2">
        <v>0.51731481481481478</v>
      </c>
      <c r="C52" s="11" t="s">
        <v>21</v>
      </c>
      <c r="D52" s="4">
        <v>241264</v>
      </c>
      <c r="E52" s="9">
        <v>1</v>
      </c>
      <c r="F52" s="20">
        <v>6.4441310077519374</v>
      </c>
      <c r="G52" s="34">
        <v>1.5068114825581402</v>
      </c>
      <c r="H52" s="20">
        <v>359.28690939922478</v>
      </c>
      <c r="I52" s="19">
        <v>110.44551322674414</v>
      </c>
      <c r="J52" s="16">
        <v>238.79662887596896</v>
      </c>
      <c r="K52" s="7">
        <v>60.279863154069737</v>
      </c>
      <c r="L52">
        <v>178</v>
      </c>
      <c r="O52" s="10"/>
      <c r="P52" s="34">
        <v>2.7389999999999999</v>
      </c>
      <c r="Q52" s="34">
        <v>1.2930000000000001</v>
      </c>
      <c r="R52" s="34">
        <v>0.60099999999999998</v>
      </c>
      <c r="S52" s="34">
        <v>1.405</v>
      </c>
      <c r="T52" s="34">
        <v>0.2555</v>
      </c>
    </row>
    <row r="53" spans="1:20" x14ac:dyDescent="0.25">
      <c r="C53"/>
      <c r="D53" s="4">
        <v>241265</v>
      </c>
      <c r="E53" s="9">
        <v>10</v>
      </c>
      <c r="F53" s="20">
        <v>5.4047550387596894</v>
      </c>
      <c r="G53" s="34">
        <v>1.1447886627906969</v>
      </c>
      <c r="J53" s="16"/>
      <c r="K53" s="23"/>
      <c r="O53" s="10"/>
      <c r="P53" s="34">
        <v>3.8114999999999997</v>
      </c>
      <c r="Q53" s="34">
        <v>1.9115000000000002</v>
      </c>
      <c r="R53" s="34">
        <v>3.302</v>
      </c>
      <c r="S53" s="34">
        <v>0.84349999999999992</v>
      </c>
      <c r="T53" s="34">
        <v>0.28249999999999997</v>
      </c>
    </row>
    <row r="54" spans="1:20" x14ac:dyDescent="0.25">
      <c r="C54"/>
      <c r="D54" s="4">
        <v>241266</v>
      </c>
      <c r="E54" s="9">
        <v>25</v>
      </c>
      <c r="F54" s="20">
        <v>4.434670801033592</v>
      </c>
      <c r="G54" s="34">
        <v>1.1757656976744177</v>
      </c>
      <c r="J54" s="16"/>
      <c r="O54" s="10"/>
      <c r="P54" s="34">
        <v>4.1449999999999996</v>
      </c>
      <c r="Q54" s="34">
        <v>1.8620000000000001</v>
      </c>
      <c r="R54" s="34">
        <v>0.78899999999999992</v>
      </c>
      <c r="S54" s="34">
        <v>0.74950000000000006</v>
      </c>
      <c r="T54" s="34">
        <v>0.30149999999999999</v>
      </c>
    </row>
    <row r="55" spans="1:20" x14ac:dyDescent="0.25">
      <c r="C55"/>
      <c r="D55" s="4">
        <v>241267</v>
      </c>
      <c r="E55" s="9">
        <v>50</v>
      </c>
      <c r="F55" s="20">
        <v>3.9842745478036172</v>
      </c>
      <c r="G55" s="34">
        <v>1.17916976744186</v>
      </c>
      <c r="J55" s="16"/>
      <c r="O55" s="10"/>
      <c r="P55" s="34">
        <v>4.5585000000000004</v>
      </c>
      <c r="Q55" s="34">
        <v>2.125</v>
      </c>
      <c r="R55" s="34">
        <v>4.6399999999999997</v>
      </c>
      <c r="S55" s="34">
        <v>0.91749999999999998</v>
      </c>
      <c r="T55" s="34">
        <v>0.309</v>
      </c>
    </row>
    <row r="56" spans="1:20" x14ac:dyDescent="0.25">
      <c r="C56"/>
      <c r="D56" s="4">
        <v>241268</v>
      </c>
      <c r="E56" s="9">
        <v>95</v>
      </c>
      <c r="F56" s="20">
        <v>1.3708490310077519</v>
      </c>
      <c r="G56" s="34">
        <v>1.050414680232558</v>
      </c>
      <c r="J56" s="16"/>
      <c r="O56" s="10"/>
      <c r="P56" s="34">
        <v>8.1125000000000007</v>
      </c>
      <c r="Q56" s="34">
        <v>5.3365</v>
      </c>
      <c r="R56" s="34">
        <v>1.2035</v>
      </c>
      <c r="S56" s="34">
        <v>1.0785</v>
      </c>
      <c r="T56" s="34">
        <v>0.37</v>
      </c>
    </row>
    <row r="57" spans="1:20" x14ac:dyDescent="0.25">
      <c r="A57" s="8">
        <v>37816</v>
      </c>
      <c r="B57" s="2">
        <v>0.58037037037037031</v>
      </c>
      <c r="C57" t="s">
        <v>21</v>
      </c>
      <c r="D57" s="4">
        <v>241269</v>
      </c>
      <c r="E57" s="9">
        <v>1</v>
      </c>
      <c r="F57" s="20">
        <v>2.9102527131782936</v>
      </c>
      <c r="G57" s="34">
        <v>0.69749389534883699</v>
      </c>
      <c r="H57" s="24">
        <v>119.86989467054262</v>
      </c>
      <c r="I57" s="19">
        <v>89.514574491279063</v>
      </c>
      <c r="J57" s="16">
        <v>74.579819089147279</v>
      </c>
      <c r="K57" s="7">
        <v>46.918307049418608</v>
      </c>
      <c r="L57">
        <v>195</v>
      </c>
      <c r="M57">
        <v>113</v>
      </c>
      <c r="N57">
        <v>7.399</v>
      </c>
      <c r="O57" s="10">
        <v>330</v>
      </c>
      <c r="P57" s="34">
        <v>3.3369999999999997</v>
      </c>
      <c r="Q57" s="34">
        <v>1.77</v>
      </c>
      <c r="R57" s="34">
        <v>0.81600000000000006</v>
      </c>
      <c r="S57" s="34">
        <v>1.4450000000000001</v>
      </c>
      <c r="T57" s="34">
        <v>0.20400000000000001</v>
      </c>
    </row>
    <row r="58" spans="1:20" x14ac:dyDescent="0.25">
      <c r="C58"/>
      <c r="D58" s="4">
        <v>241270</v>
      </c>
      <c r="E58" s="9">
        <v>10</v>
      </c>
      <c r="F58" s="20">
        <v>1.6311368217054265</v>
      </c>
      <c r="G58" s="34">
        <v>1.0146109011627913</v>
      </c>
      <c r="H58" s="24"/>
      <c r="I58" s="19"/>
      <c r="J58" s="16"/>
      <c r="O58" s="10"/>
      <c r="P58" s="34">
        <v>4.1665000000000001</v>
      </c>
      <c r="Q58" s="34">
        <v>2.5354999999999999</v>
      </c>
      <c r="R58" s="34">
        <v>2.1085000000000003</v>
      </c>
      <c r="S58" s="34">
        <v>1.9405000000000001</v>
      </c>
      <c r="T58" s="34">
        <v>0.24199999999999999</v>
      </c>
    </row>
    <row r="59" spans="1:20" x14ac:dyDescent="0.25">
      <c r="C59"/>
      <c r="D59" s="4">
        <v>241271</v>
      </c>
      <c r="E59" s="9">
        <v>25</v>
      </c>
      <c r="F59" s="20">
        <v>1.1799713178294573</v>
      </c>
      <c r="G59" s="34">
        <v>0.9960270348837208</v>
      </c>
      <c r="J59" s="16"/>
      <c r="O59" s="10"/>
      <c r="P59" s="34">
        <v>4.593</v>
      </c>
      <c r="Q59" s="34">
        <v>3.2930000000000001</v>
      </c>
      <c r="R59" s="34">
        <v>1.3010000000000002</v>
      </c>
      <c r="S59" s="34">
        <v>1.5725</v>
      </c>
      <c r="T59" s="34">
        <v>0.24</v>
      </c>
    </row>
    <row r="60" spans="1:20" x14ac:dyDescent="0.25">
      <c r="C60"/>
      <c r="D60" s="4">
        <v>241272</v>
      </c>
      <c r="E60" s="9">
        <v>50</v>
      </c>
      <c r="F60" s="20">
        <v>1.2320288759689921</v>
      </c>
      <c r="G60" s="34">
        <v>0.87889752906976759</v>
      </c>
      <c r="J60" s="16"/>
      <c r="O60" s="10"/>
      <c r="P60" s="34">
        <v>4.5504999999999995</v>
      </c>
      <c r="Q60" s="34">
        <v>2.7685</v>
      </c>
      <c r="R60" s="34">
        <v>0.995</v>
      </c>
      <c r="S60" s="34">
        <v>1.2375</v>
      </c>
      <c r="T60" s="34">
        <v>0.23499999999999999</v>
      </c>
    </row>
    <row r="61" spans="1:20" x14ac:dyDescent="0.25">
      <c r="C61"/>
      <c r="D61" s="4">
        <v>241273</v>
      </c>
      <c r="E61" s="9">
        <v>95</v>
      </c>
      <c r="F61" s="20">
        <v>0.78086337209302337</v>
      </c>
      <c r="G61" s="34">
        <v>1.0142699127906973</v>
      </c>
      <c r="J61" s="16"/>
      <c r="O61" s="10"/>
      <c r="P61" s="34">
        <v>6.1895000000000007</v>
      </c>
      <c r="Q61" s="34">
        <v>4.2539999999999996</v>
      </c>
      <c r="R61" s="34">
        <v>3.952</v>
      </c>
      <c r="S61" s="34">
        <v>1.464</v>
      </c>
      <c r="T61" s="34">
        <v>0.24149999999999999</v>
      </c>
    </row>
    <row r="62" spans="1:20" x14ac:dyDescent="0.25">
      <c r="A62" s="8">
        <v>37847</v>
      </c>
      <c r="B62" s="2">
        <v>0.57423611111111106</v>
      </c>
      <c r="C62" t="s">
        <v>21</v>
      </c>
      <c r="D62" s="4">
        <v>241274</v>
      </c>
      <c r="E62" s="9">
        <v>1</v>
      </c>
      <c r="F62" s="20">
        <v>3.1700967054263565</v>
      </c>
      <c r="G62" s="34">
        <v>1.0350074127906979</v>
      </c>
      <c r="H62" s="24">
        <v>193.25993449612406</v>
      </c>
      <c r="I62" s="19">
        <v>90.92599425872092</v>
      </c>
      <c r="J62" s="16">
        <v>129.22913798449613</v>
      </c>
      <c r="K62" s="7">
        <v>47.443583284883708</v>
      </c>
      <c r="L62">
        <v>226</v>
      </c>
      <c r="M62">
        <v>102.1</v>
      </c>
      <c r="N62">
        <v>6.4429999999999996</v>
      </c>
      <c r="O62" s="10">
        <v>289.10000000000002</v>
      </c>
      <c r="P62" s="34">
        <v>4.6909999999999998</v>
      </c>
      <c r="Q62" s="34">
        <v>4.1375000000000002</v>
      </c>
      <c r="R62" s="34">
        <v>1.524</v>
      </c>
      <c r="S62" s="34">
        <v>3.5550000000000002</v>
      </c>
      <c r="T62" s="34">
        <v>0.26650000000000001</v>
      </c>
    </row>
    <row r="63" spans="1:20" x14ac:dyDescent="0.25">
      <c r="C63"/>
      <c r="D63" s="4">
        <v>241275</v>
      </c>
      <c r="E63" s="9">
        <v>10</v>
      </c>
      <c r="F63" s="20">
        <v>2.6028779069767443</v>
      </c>
      <c r="G63" s="34">
        <v>0.81496220930232521</v>
      </c>
      <c r="J63" s="16"/>
      <c r="O63" s="10"/>
      <c r="P63" s="34">
        <v>4.7119999999999997</v>
      </c>
      <c r="Q63" s="34">
        <v>4.1449999999999996</v>
      </c>
      <c r="R63" s="34">
        <v>0.78700000000000003</v>
      </c>
      <c r="S63" s="34">
        <v>1.0705</v>
      </c>
      <c r="T63" s="34">
        <v>0.2495</v>
      </c>
    </row>
    <row r="64" spans="1:20" x14ac:dyDescent="0.25">
      <c r="C64"/>
      <c r="D64" s="4">
        <v>241276</v>
      </c>
      <c r="E64" s="9">
        <v>25</v>
      </c>
      <c r="F64" s="20">
        <v>2.5855253875969</v>
      </c>
      <c r="G64" s="34">
        <v>1.0226241279069765</v>
      </c>
      <c r="J64" s="16"/>
      <c r="O64" s="10"/>
      <c r="P64" s="34">
        <v>5.0374999999999996</v>
      </c>
      <c r="Q64" s="34">
        <v>5.2385000000000002</v>
      </c>
      <c r="R64" s="34">
        <v>1.4675</v>
      </c>
      <c r="S64" s="34">
        <v>1.1100000000000001</v>
      </c>
      <c r="T64" s="34">
        <v>0.26450000000000001</v>
      </c>
    </row>
    <row r="65" spans="1:20" x14ac:dyDescent="0.25">
      <c r="C65"/>
      <c r="D65" s="4">
        <v>241277</v>
      </c>
      <c r="E65" s="9">
        <v>50</v>
      </c>
      <c r="F65" s="20">
        <v>2.30788507751938</v>
      </c>
      <c r="G65" s="34">
        <v>0.92152107558139496</v>
      </c>
      <c r="J65" s="16"/>
      <c r="O65" s="10"/>
      <c r="P65" s="34">
        <v>5.0510000000000002</v>
      </c>
      <c r="Q65" s="34">
        <v>4.1310000000000002</v>
      </c>
      <c r="R65" s="34">
        <v>0.83200000000000007</v>
      </c>
      <c r="S65" s="34">
        <v>1.7675000000000001</v>
      </c>
      <c r="T65" s="34">
        <v>0.27700000000000002</v>
      </c>
    </row>
    <row r="66" spans="1:20" x14ac:dyDescent="0.25">
      <c r="C66"/>
      <c r="D66" s="4">
        <v>241278</v>
      </c>
      <c r="E66" s="9">
        <v>95</v>
      </c>
      <c r="F66" s="20">
        <v>0.53792810077519371</v>
      </c>
      <c r="G66" s="34">
        <v>1.0110305232558141</v>
      </c>
      <c r="J66" s="16"/>
      <c r="O66" s="10"/>
      <c r="P66" s="34">
        <v>8.9855</v>
      </c>
      <c r="Q66" s="34">
        <v>7.1914999999999996</v>
      </c>
      <c r="R66" s="34">
        <v>12.047499999999999</v>
      </c>
      <c r="S66" s="34">
        <v>0.77500000000000002</v>
      </c>
      <c r="T66" s="34">
        <v>0.245</v>
      </c>
    </row>
    <row r="67" spans="1:20" x14ac:dyDescent="0.25">
      <c r="A67" s="8">
        <v>37881</v>
      </c>
      <c r="B67" s="2">
        <v>0.5728240740740741</v>
      </c>
      <c r="C67" s="11" t="s">
        <v>21</v>
      </c>
      <c r="D67" s="21" t="s">
        <v>73</v>
      </c>
      <c r="E67" s="9">
        <v>1</v>
      </c>
      <c r="G67" s="34"/>
      <c r="I67" s="23"/>
      <c r="J67" s="16"/>
      <c r="L67">
        <v>260</v>
      </c>
      <c r="O67" s="10"/>
      <c r="P67" s="34"/>
      <c r="Q67" s="34"/>
      <c r="R67" s="34"/>
      <c r="S67" s="34"/>
      <c r="T67" s="34"/>
    </row>
    <row r="68" spans="1:20" x14ac:dyDescent="0.25">
      <c r="C68"/>
      <c r="D68" s="21" t="s">
        <v>74</v>
      </c>
      <c r="E68" s="9">
        <v>10</v>
      </c>
      <c r="G68" s="34"/>
      <c r="I68" s="23"/>
      <c r="J68" s="16"/>
      <c r="P68" s="34"/>
      <c r="Q68" s="34"/>
      <c r="R68" s="34"/>
      <c r="S68" s="34"/>
      <c r="T68" s="34"/>
    </row>
    <row r="69" spans="1:20" x14ac:dyDescent="0.25">
      <c r="C69"/>
      <c r="E69" s="9">
        <v>25</v>
      </c>
      <c r="G69" s="34"/>
      <c r="J69" s="16"/>
      <c r="P69" s="34"/>
      <c r="Q69" s="34"/>
      <c r="R69" s="34"/>
      <c r="S69" s="34"/>
      <c r="T69" s="34"/>
    </row>
    <row r="70" spans="1:20" x14ac:dyDescent="0.25">
      <c r="C70"/>
      <c r="E70" s="9">
        <v>50</v>
      </c>
      <c r="G70" s="34"/>
      <c r="I70" s="23"/>
      <c r="J70" s="35"/>
      <c r="K70" s="19"/>
      <c r="P70" s="34"/>
      <c r="Q70" s="34"/>
      <c r="R70" s="34"/>
      <c r="S70" s="34"/>
      <c r="T70" s="34"/>
    </row>
    <row r="71" spans="1:20" x14ac:dyDescent="0.25">
      <c r="C71"/>
      <c r="E71" s="9">
        <v>95</v>
      </c>
      <c r="G71" s="34"/>
      <c r="J71" s="34"/>
      <c r="K71" s="19"/>
      <c r="P71" s="34"/>
      <c r="Q71" s="34"/>
      <c r="R71" s="34"/>
      <c r="S71" s="34"/>
      <c r="T71" s="34"/>
    </row>
    <row r="72" spans="1:20" x14ac:dyDescent="0.25">
      <c r="A72" s="8">
        <v>37895</v>
      </c>
      <c r="B72" s="2">
        <v>0.60792824074074081</v>
      </c>
      <c r="C72" s="11" t="s">
        <v>21</v>
      </c>
      <c r="D72" s="4">
        <v>241279</v>
      </c>
      <c r="E72" s="9">
        <v>1</v>
      </c>
      <c r="F72" s="20">
        <v>1.3882015503875971</v>
      </c>
      <c r="G72" s="34">
        <v>0.55683401162790691</v>
      </c>
      <c r="H72" s="14">
        <v>130.73388100775193</v>
      </c>
      <c r="I72" s="7">
        <v>83.562098982558155</v>
      </c>
      <c r="J72" s="16">
        <v>73.730854844961243</v>
      </c>
      <c r="K72" s="23">
        <v>42.247095348837213</v>
      </c>
      <c r="L72">
        <v>274</v>
      </c>
      <c r="M72">
        <v>98.1</v>
      </c>
      <c r="N72">
        <v>5.9729999999999999</v>
      </c>
      <c r="O72" s="10">
        <v>268.7</v>
      </c>
      <c r="P72" s="34">
        <v>3.9655</v>
      </c>
      <c r="Q72" s="34">
        <v>3.6034999999999999</v>
      </c>
      <c r="R72" s="34">
        <v>0.78350000000000009</v>
      </c>
      <c r="S72" s="34">
        <v>1.5794999999999999</v>
      </c>
      <c r="T72" s="34">
        <v>0.3085</v>
      </c>
    </row>
    <row r="73" spans="1:20" x14ac:dyDescent="0.25">
      <c r="C73"/>
      <c r="D73" s="4">
        <v>241280</v>
      </c>
      <c r="E73" s="9">
        <v>10</v>
      </c>
      <c r="F73" s="20">
        <v>1.7699569767441861</v>
      </c>
      <c r="G73" s="34">
        <v>0.85622180232558154</v>
      </c>
      <c r="I73" s="23"/>
      <c r="J73" s="16"/>
      <c r="K73" s="23"/>
      <c r="P73" s="34">
        <v>4.4169999999999998</v>
      </c>
      <c r="Q73" s="34">
        <v>4.1624999999999996</v>
      </c>
      <c r="R73" s="34">
        <v>1.3109999999999999</v>
      </c>
      <c r="S73" s="34">
        <v>1.4535</v>
      </c>
      <c r="T73" s="34">
        <v>0.31950000000000001</v>
      </c>
    </row>
    <row r="74" spans="1:20" x14ac:dyDescent="0.25">
      <c r="C74"/>
      <c r="D74" s="4">
        <v>241281</v>
      </c>
      <c r="E74" s="9">
        <v>25</v>
      </c>
      <c r="F74" s="20">
        <v>1.353496511627907</v>
      </c>
      <c r="G74" s="34">
        <v>0.82553284883720934</v>
      </c>
      <c r="J74" s="16"/>
      <c r="P74" s="34">
        <v>5.28</v>
      </c>
      <c r="Q74" s="34">
        <v>4.8985000000000003</v>
      </c>
      <c r="R74" s="34">
        <v>1.5455000000000001</v>
      </c>
      <c r="S74" s="34">
        <v>1.2344999999999999</v>
      </c>
      <c r="T74" s="34">
        <v>0.32400000000000001</v>
      </c>
    </row>
    <row r="75" spans="1:20" x14ac:dyDescent="0.25">
      <c r="C75"/>
      <c r="D75" s="4">
        <v>241282</v>
      </c>
      <c r="E75" s="9">
        <v>50</v>
      </c>
      <c r="F75" s="20">
        <v>1.422906589147287</v>
      </c>
      <c r="G75" s="34">
        <v>0.99193517441860468</v>
      </c>
      <c r="J75" s="16"/>
      <c r="P75" s="34">
        <v>5.1955</v>
      </c>
      <c r="Q75" s="34">
        <v>4.4870000000000001</v>
      </c>
      <c r="R75" s="34">
        <v>1.3025</v>
      </c>
      <c r="S75" s="34">
        <v>1.5095000000000001</v>
      </c>
      <c r="T75" s="34">
        <v>0.32850000000000001</v>
      </c>
    </row>
    <row r="76" spans="1:20" x14ac:dyDescent="0.25">
      <c r="C76"/>
      <c r="D76" s="4">
        <v>241283</v>
      </c>
      <c r="E76" s="9">
        <v>95</v>
      </c>
      <c r="F76" s="20">
        <v>1.1105612403100773</v>
      </c>
      <c r="G76" s="34">
        <v>0.84428720930232626</v>
      </c>
      <c r="J76" s="16"/>
      <c r="P76" s="34">
        <v>6.9394999999999998</v>
      </c>
      <c r="Q76" s="34">
        <v>5.6284999999999998</v>
      </c>
      <c r="R76" s="34">
        <v>5.8229999999999995</v>
      </c>
      <c r="S76" s="34">
        <v>1.052</v>
      </c>
      <c r="T76" s="34">
        <v>0.315</v>
      </c>
    </row>
    <row r="77" spans="1:20" x14ac:dyDescent="0.25">
      <c r="A77" s="8">
        <v>37908</v>
      </c>
      <c r="B77" s="2">
        <v>0.63545138888888886</v>
      </c>
      <c r="C77" s="11" t="s">
        <v>21</v>
      </c>
      <c r="D77" s="4">
        <v>241284</v>
      </c>
      <c r="E77" s="9">
        <v>1</v>
      </c>
      <c r="F77" s="20">
        <v>4.4173478682170551</v>
      </c>
      <c r="G77" s="34">
        <v>1.5221297965116278</v>
      </c>
      <c r="H77" s="14">
        <v>130.62297577519379</v>
      </c>
      <c r="I77" s="7">
        <v>76.717292005813945</v>
      </c>
      <c r="J77" s="16">
        <v>98.607577519379845</v>
      </c>
      <c r="K77" s="7">
        <v>48.790344331395339</v>
      </c>
      <c r="L77">
        <v>287</v>
      </c>
      <c r="M77">
        <v>125.7</v>
      </c>
      <c r="N77">
        <v>7.7380000000000004</v>
      </c>
      <c r="O77" s="10">
        <v>346</v>
      </c>
      <c r="P77" s="34">
        <v>5.6070000000000002</v>
      </c>
      <c r="Q77" s="34">
        <v>7.1265000000000001</v>
      </c>
      <c r="R77" s="34">
        <v>3.1435</v>
      </c>
      <c r="S77" s="34">
        <v>2.3034999999999997</v>
      </c>
      <c r="T77" s="34">
        <v>0.39300000000000002</v>
      </c>
    </row>
    <row r="78" spans="1:20" x14ac:dyDescent="0.25">
      <c r="C78"/>
      <c r="D78" s="4">
        <v>241285</v>
      </c>
      <c r="E78" s="9">
        <v>10</v>
      </c>
      <c r="F78" s="20">
        <v>2.2558275193798449</v>
      </c>
      <c r="G78" s="34">
        <v>1.082638081395348</v>
      </c>
      <c r="J78" s="35"/>
      <c r="K78" s="19"/>
      <c r="P78" s="34">
        <v>6.4254999999999995</v>
      </c>
      <c r="Q78" s="34">
        <v>7.7170000000000005</v>
      </c>
      <c r="R78" s="34">
        <v>1.2295</v>
      </c>
      <c r="S78" s="34">
        <v>0.44799999999999995</v>
      </c>
      <c r="T78" s="34">
        <v>0.45250000000000001</v>
      </c>
    </row>
    <row r="79" spans="1:20" x14ac:dyDescent="0.25">
      <c r="C79"/>
      <c r="D79" s="4">
        <v>241286</v>
      </c>
      <c r="E79" s="9">
        <v>25</v>
      </c>
      <c r="F79" s="20">
        <v>1.7873094961240308</v>
      </c>
      <c r="G79" s="34">
        <v>1.0151223837209302</v>
      </c>
      <c r="J79" s="35"/>
      <c r="K79" s="19"/>
      <c r="P79" s="34">
        <v>6.7569999999999997</v>
      </c>
      <c r="Q79" s="34">
        <v>6.9020000000000001</v>
      </c>
      <c r="R79" s="34">
        <v>1.1795</v>
      </c>
      <c r="S79" s="34">
        <v>0.48450000000000004</v>
      </c>
      <c r="T79" s="34">
        <v>0.46199999999999997</v>
      </c>
    </row>
    <row r="80" spans="1:20" x14ac:dyDescent="0.25">
      <c r="C80"/>
      <c r="D80" s="4">
        <v>241287</v>
      </c>
      <c r="E80" s="9">
        <v>50</v>
      </c>
      <c r="F80" s="20">
        <v>0.91968352713178303</v>
      </c>
      <c r="G80" s="34">
        <v>0.56996206395348814</v>
      </c>
      <c r="I80" s="23"/>
      <c r="J80" s="35"/>
      <c r="K80" s="19"/>
      <c r="P80" s="34">
        <v>7.9489999999999998</v>
      </c>
      <c r="Q80" s="34">
        <v>7.6935000000000002</v>
      </c>
      <c r="R80" s="34">
        <v>1.5939999999999999</v>
      </c>
      <c r="S80" s="34">
        <v>0.74399999999999999</v>
      </c>
      <c r="T80" s="34">
        <v>0.51150000000000007</v>
      </c>
    </row>
    <row r="81" spans="1:20" x14ac:dyDescent="0.25">
      <c r="C81"/>
      <c r="D81" s="4">
        <v>241288</v>
      </c>
      <c r="E81" s="9">
        <v>95</v>
      </c>
      <c r="F81" s="20">
        <v>0.50322306201550382</v>
      </c>
      <c r="G81" s="34">
        <v>0.67123561046511637</v>
      </c>
      <c r="I81" s="23"/>
      <c r="J81" s="16"/>
      <c r="P81" s="34">
        <v>9.77</v>
      </c>
      <c r="Q81" s="34">
        <v>8.8030000000000008</v>
      </c>
      <c r="R81" s="34">
        <v>1.925</v>
      </c>
      <c r="S81" s="34">
        <v>0.308</v>
      </c>
      <c r="T81" s="34">
        <v>0.28300000000000003</v>
      </c>
    </row>
    <row r="82" spans="1:20" x14ac:dyDescent="0.25">
      <c r="A82" s="8">
        <v>37943</v>
      </c>
      <c r="B82" s="2">
        <v>0.58567129629629633</v>
      </c>
      <c r="C82" s="11" t="s">
        <v>21</v>
      </c>
      <c r="D82" s="4">
        <v>241289</v>
      </c>
      <c r="E82" s="9">
        <v>1</v>
      </c>
      <c r="F82" s="20">
        <v>0.62469069767441865</v>
      </c>
      <c r="G82" s="19">
        <v>0.61787093023255835</v>
      </c>
      <c r="H82" s="14">
        <v>45.106668475452203</v>
      </c>
      <c r="I82" s="7">
        <v>22.879495930232551</v>
      </c>
      <c r="J82" s="16">
        <v>29.105959173126621</v>
      </c>
      <c r="K82" s="7">
        <v>13.432498110465115</v>
      </c>
      <c r="L82">
        <v>322</v>
      </c>
      <c r="M82" t="s">
        <v>78</v>
      </c>
      <c r="N82" t="s">
        <v>78</v>
      </c>
      <c r="O82" t="s">
        <v>78</v>
      </c>
      <c r="P82" s="22">
        <v>10.748999999999999</v>
      </c>
      <c r="Q82" s="22">
        <v>11.2445</v>
      </c>
      <c r="R82" s="22">
        <v>0</v>
      </c>
      <c r="S82" s="22">
        <v>1.5805</v>
      </c>
      <c r="T82" s="22">
        <v>0.13900000000000001</v>
      </c>
    </row>
    <row r="83" spans="1:20" x14ac:dyDescent="0.25">
      <c r="C83"/>
      <c r="D83" s="4">
        <v>241290</v>
      </c>
      <c r="E83" s="9">
        <v>10</v>
      </c>
      <c r="F83" s="20">
        <v>0.60155400516795865</v>
      </c>
      <c r="G83" s="19">
        <v>0.23005348837209294</v>
      </c>
      <c r="J83" s="16"/>
      <c r="P83" s="22">
        <v>9.900500000000001</v>
      </c>
      <c r="Q83" s="22">
        <v>9.8475000000000001</v>
      </c>
      <c r="R83" s="22">
        <v>0</v>
      </c>
      <c r="S83" s="22">
        <v>0.623</v>
      </c>
      <c r="T83" s="22">
        <v>0.10100000000000001</v>
      </c>
    </row>
    <row r="84" spans="1:20" x14ac:dyDescent="0.25">
      <c r="C84"/>
      <c r="D84" s="4">
        <v>241291</v>
      </c>
      <c r="E84" s="9">
        <v>25</v>
      </c>
      <c r="F84" s="20">
        <v>0.58998565891472876</v>
      </c>
      <c r="G84" s="19">
        <v>0.24141976744186042</v>
      </c>
      <c r="J84" s="16"/>
      <c r="P84" s="22">
        <v>10.131499999999999</v>
      </c>
      <c r="Q84" s="22">
        <v>9.1514999999999986</v>
      </c>
      <c r="R84" s="22">
        <v>0</v>
      </c>
      <c r="S84" s="22">
        <v>0.32900000000000001</v>
      </c>
      <c r="T84" s="22">
        <v>8.0500000000000002E-2</v>
      </c>
    </row>
    <row r="85" spans="1:20" x14ac:dyDescent="0.25">
      <c r="C85"/>
      <c r="D85" s="4">
        <v>241292</v>
      </c>
      <c r="E85" s="9">
        <v>50</v>
      </c>
      <c r="F85" s="20">
        <v>0.53214392764857887</v>
      </c>
      <c r="G85" s="19">
        <v>0.1956136627906975</v>
      </c>
      <c r="I85" s="23"/>
      <c r="J85" s="16"/>
      <c r="P85" s="22">
        <v>10.397500000000001</v>
      </c>
      <c r="Q85" s="22">
        <v>8.9855</v>
      </c>
      <c r="R85" s="22">
        <v>0</v>
      </c>
      <c r="S85" s="22">
        <v>0.3145</v>
      </c>
      <c r="T85" s="22">
        <v>7.4999999999999997E-2</v>
      </c>
    </row>
    <row r="86" spans="1:20" x14ac:dyDescent="0.25">
      <c r="C86"/>
      <c r="D86" s="4">
        <v>241293</v>
      </c>
      <c r="E86" s="9">
        <v>95</v>
      </c>
      <c r="F86" s="20">
        <v>0.17899870801033593</v>
      </c>
      <c r="G86" s="19">
        <v>0.22425290697674408</v>
      </c>
      <c r="J86" s="34"/>
      <c r="K86" s="19"/>
      <c r="P86" s="22">
        <v>11.295999999999999</v>
      </c>
      <c r="Q86" s="22">
        <v>9.5274999999999999</v>
      </c>
      <c r="R86" s="22">
        <v>0</v>
      </c>
      <c r="S86" s="22">
        <v>0.44850000000000001</v>
      </c>
      <c r="T86" s="22">
        <v>9.5500000000000002E-2</v>
      </c>
    </row>
    <row r="87" spans="1:20" x14ac:dyDescent="0.25">
      <c r="A87" s="8">
        <v>37974</v>
      </c>
      <c r="B87" s="2">
        <v>0.62219907407407404</v>
      </c>
      <c r="C87" s="11" t="s">
        <v>21</v>
      </c>
      <c r="D87" s="4">
        <v>241294</v>
      </c>
      <c r="E87" s="9">
        <v>1</v>
      </c>
      <c r="F87" s="20">
        <v>0.4751602067183463</v>
      </c>
      <c r="G87" s="19">
        <v>0.27563953488372073</v>
      </c>
      <c r="H87" s="26">
        <v>28.132087855297158</v>
      </c>
      <c r="I87" s="27">
        <v>28.393302325581388</v>
      </c>
      <c r="J87" s="16">
        <v>16.342582041343672</v>
      </c>
      <c r="K87" s="7">
        <v>13.525315406976738</v>
      </c>
      <c r="L87">
        <v>353</v>
      </c>
      <c r="M87" t="s">
        <v>78</v>
      </c>
      <c r="N87" t="s">
        <v>78</v>
      </c>
      <c r="O87" t="s">
        <v>78</v>
      </c>
      <c r="P87" s="22">
        <v>11.545500000000001</v>
      </c>
      <c r="Q87" s="22">
        <v>11.246500000000001</v>
      </c>
      <c r="R87" s="22">
        <v>0</v>
      </c>
      <c r="S87" s="22">
        <v>1.1159999999999999</v>
      </c>
      <c r="T87" s="22">
        <v>0.1545</v>
      </c>
    </row>
    <row r="88" spans="1:20" x14ac:dyDescent="0.25">
      <c r="C88"/>
      <c r="D88" s="4">
        <v>241295</v>
      </c>
      <c r="E88" s="9">
        <v>10</v>
      </c>
      <c r="F88" s="20">
        <v>0.33521576227390187</v>
      </c>
      <c r="G88" s="19">
        <v>0.23576453488372082</v>
      </c>
      <c r="H88" s="26"/>
      <c r="I88" s="27"/>
      <c r="J88" s="35"/>
      <c r="K88" s="19"/>
      <c r="P88" s="22">
        <v>11.9335</v>
      </c>
      <c r="Q88" s="22">
        <v>11.190999999999999</v>
      </c>
      <c r="R88" s="22">
        <v>0</v>
      </c>
      <c r="S88" s="22">
        <v>0.64500000000000002</v>
      </c>
      <c r="T88" s="22">
        <v>0.153</v>
      </c>
    </row>
    <row r="89" spans="1:20" x14ac:dyDescent="0.25">
      <c r="C89"/>
      <c r="D89" s="4">
        <v>241296</v>
      </c>
      <c r="E89" s="9">
        <v>25</v>
      </c>
      <c r="F89" s="20">
        <v>0.31243410852713183</v>
      </c>
      <c r="G89" s="19">
        <v>0.27052325581395331</v>
      </c>
      <c r="J89" s="16"/>
      <c r="P89" s="22">
        <v>11.206</v>
      </c>
      <c r="Q89" s="22">
        <v>10.5525</v>
      </c>
      <c r="R89" s="22">
        <v>0</v>
      </c>
      <c r="S89" s="22">
        <v>0.748</v>
      </c>
      <c r="T89" s="22">
        <v>0.1615</v>
      </c>
    </row>
    <row r="90" spans="1:20" x14ac:dyDescent="0.25">
      <c r="C90"/>
      <c r="D90" s="4">
        <v>241297</v>
      </c>
      <c r="E90" s="9">
        <v>50</v>
      </c>
      <c r="F90" s="20">
        <v>0.27663436692506455</v>
      </c>
      <c r="G90" s="19">
        <v>0.30157267441860458</v>
      </c>
      <c r="J90" s="16"/>
      <c r="P90" s="22">
        <v>11.251000000000001</v>
      </c>
      <c r="Q90" s="22">
        <v>10.374000000000001</v>
      </c>
      <c r="R90" s="22">
        <v>0</v>
      </c>
      <c r="S90" s="22">
        <v>0.41849999999999998</v>
      </c>
      <c r="T90" s="22">
        <v>0.13800000000000001</v>
      </c>
    </row>
    <row r="91" spans="1:20" x14ac:dyDescent="0.25">
      <c r="C91"/>
      <c r="D91" s="4">
        <v>241298</v>
      </c>
      <c r="E91" s="9">
        <v>95</v>
      </c>
      <c r="F91" s="20">
        <v>0.24734366925064599</v>
      </c>
      <c r="G91" s="19">
        <v>0.35922674418604644</v>
      </c>
      <c r="I91" s="23"/>
      <c r="J91" s="16"/>
      <c r="P91" s="22">
        <v>11.981</v>
      </c>
      <c r="Q91" s="22">
        <v>10.3025</v>
      </c>
      <c r="R91" s="22">
        <v>0</v>
      </c>
      <c r="S91" s="22">
        <v>1.02</v>
      </c>
      <c r="T91" s="22">
        <v>0.1535</v>
      </c>
    </row>
    <row r="92" spans="1:20" x14ac:dyDescent="0.25">
      <c r="C92" s="11"/>
      <c r="E92" s="9"/>
      <c r="G92" s="20"/>
      <c r="H92" s="26"/>
      <c r="I92" s="27"/>
    </row>
    <row r="93" spans="1:20" x14ac:dyDescent="0.25">
      <c r="C93"/>
      <c r="E93" s="9"/>
      <c r="G93" s="20"/>
      <c r="H93" s="26"/>
      <c r="I93" s="27"/>
    </row>
    <row r="94" spans="1:20" x14ac:dyDescent="0.25">
      <c r="C94"/>
      <c r="E94" s="9"/>
      <c r="G94" s="20"/>
      <c r="J94" s="24"/>
      <c r="K94" s="19"/>
    </row>
    <row r="95" spans="1:20" x14ac:dyDescent="0.25">
      <c r="C95"/>
      <c r="E95" s="9"/>
      <c r="G95" s="20"/>
      <c r="J95" s="20"/>
      <c r="K95" s="19"/>
    </row>
    <row r="96" spans="1:20" x14ac:dyDescent="0.25">
      <c r="C96"/>
      <c r="E96" s="9"/>
      <c r="G96" s="20"/>
    </row>
    <row r="97" spans="3:5" x14ac:dyDescent="0.25">
      <c r="C97" s="11"/>
      <c r="E97" s="9"/>
    </row>
    <row r="98" spans="3:5" x14ac:dyDescent="0.25">
      <c r="C98"/>
      <c r="E98" s="9"/>
    </row>
    <row r="99" spans="3:5" x14ac:dyDescent="0.25">
      <c r="C99"/>
      <c r="E99" s="9"/>
    </row>
    <row r="100" spans="3:5" x14ac:dyDescent="0.25">
      <c r="C100"/>
      <c r="E100" s="9"/>
    </row>
    <row r="101" spans="3:5" x14ac:dyDescent="0.25">
      <c r="C101"/>
      <c r="E101" s="9"/>
    </row>
    <row r="102" spans="3:5" x14ac:dyDescent="0.25">
      <c r="C102" s="11"/>
      <c r="E102" s="9"/>
    </row>
    <row r="103" spans="3:5" x14ac:dyDescent="0.25">
      <c r="C103" s="11"/>
      <c r="E103" s="9"/>
    </row>
    <row r="104" spans="3:5" x14ac:dyDescent="0.25">
      <c r="C104"/>
      <c r="E104" s="9"/>
    </row>
    <row r="105" spans="3:5" x14ac:dyDescent="0.25">
      <c r="C105"/>
      <c r="E105" s="9"/>
    </row>
    <row r="106" spans="3:5" x14ac:dyDescent="0.25">
      <c r="C106"/>
      <c r="E106" s="9"/>
    </row>
    <row r="107" spans="3:5" x14ac:dyDescent="0.25">
      <c r="C107"/>
      <c r="E107" s="9"/>
    </row>
    <row r="108" spans="3:5" x14ac:dyDescent="0.25">
      <c r="C108" s="11"/>
      <c r="E108" s="9"/>
    </row>
    <row r="109" spans="3:5" x14ac:dyDescent="0.25">
      <c r="C109"/>
      <c r="E109" s="9"/>
    </row>
    <row r="110" spans="3:5" x14ac:dyDescent="0.25">
      <c r="C110"/>
      <c r="E110" s="9"/>
    </row>
    <row r="111" spans="3:5" x14ac:dyDescent="0.25">
      <c r="C111"/>
      <c r="E111" s="9"/>
    </row>
    <row r="112" spans="3:5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532" spans="2:2" x14ac:dyDescent="0.25">
      <c r="B65532" s="2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P7" sqref="P7"/>
    </sheetView>
  </sheetViews>
  <sheetFormatPr defaultRowHeight="13.2" x14ac:dyDescent="0.25"/>
  <sheetData>
    <row r="1" spans="1:20" x14ac:dyDescent="0.25">
      <c r="A1" s="12" t="s">
        <v>50</v>
      </c>
      <c r="B1" s="2"/>
      <c r="C1" s="8"/>
      <c r="D1" s="4"/>
      <c r="F1" s="20"/>
      <c r="G1" s="19"/>
      <c r="H1" s="14"/>
      <c r="I1" s="7"/>
      <c r="J1" s="14"/>
      <c r="K1" s="7"/>
      <c r="O1" s="13"/>
      <c r="P1" s="20"/>
      <c r="Q1" s="20"/>
      <c r="R1" s="34"/>
      <c r="S1" s="20"/>
      <c r="T1" s="20"/>
    </row>
    <row r="2" spans="1:20" x14ac:dyDescent="0.25">
      <c r="A2" s="8" t="s">
        <v>51</v>
      </c>
      <c r="B2" s="2"/>
      <c r="C2" s="8"/>
      <c r="D2" s="4"/>
      <c r="F2" s="20"/>
      <c r="G2" s="19"/>
      <c r="H2" s="14"/>
      <c r="I2" s="7"/>
      <c r="J2" s="14"/>
      <c r="K2" s="7"/>
      <c r="M2" s="13" t="s">
        <v>36</v>
      </c>
      <c r="O2" s="13"/>
      <c r="P2" s="20"/>
      <c r="Q2" s="20"/>
      <c r="R2" s="34"/>
      <c r="S2" s="20"/>
      <c r="T2" s="20"/>
    </row>
    <row r="3" spans="1:20" x14ac:dyDescent="0.25">
      <c r="A3" s="8" t="s">
        <v>20</v>
      </c>
      <c r="B3" s="2"/>
      <c r="C3" s="8"/>
      <c r="D3" s="4"/>
      <c r="F3" s="20"/>
      <c r="G3" s="19"/>
      <c r="H3" s="14"/>
      <c r="I3" s="7"/>
      <c r="J3" s="14"/>
      <c r="K3" s="7"/>
      <c r="M3" s="13" t="s">
        <v>46</v>
      </c>
      <c r="O3" s="13"/>
      <c r="P3" s="20"/>
      <c r="Q3" s="20" t="s">
        <v>26</v>
      </c>
      <c r="R3" s="34"/>
      <c r="S3" s="20"/>
      <c r="T3" s="20"/>
    </row>
    <row r="4" spans="1:20" x14ac:dyDescent="0.25">
      <c r="A4" s="8" t="s">
        <v>41</v>
      </c>
      <c r="B4" s="2"/>
      <c r="C4" s="8"/>
      <c r="D4" s="21" t="s">
        <v>47</v>
      </c>
      <c r="F4" s="20"/>
      <c r="G4" s="19"/>
      <c r="H4" s="14" t="s">
        <v>18</v>
      </c>
      <c r="I4" s="14"/>
      <c r="J4" s="14" t="s">
        <v>19</v>
      </c>
      <c r="K4" s="7"/>
      <c r="M4" s="13" t="s">
        <v>37</v>
      </c>
      <c r="N4" s="13" t="s">
        <v>37</v>
      </c>
      <c r="O4" s="13" t="s">
        <v>37</v>
      </c>
      <c r="P4" s="20"/>
      <c r="Q4" s="20" t="s">
        <v>30</v>
      </c>
      <c r="R4" s="20" t="s">
        <v>75</v>
      </c>
      <c r="S4" s="20"/>
      <c r="T4" s="20"/>
    </row>
    <row r="5" spans="1:20" x14ac:dyDescent="0.25">
      <c r="A5" s="12" t="s">
        <v>4</v>
      </c>
      <c r="B5" s="28" t="s">
        <v>39</v>
      </c>
      <c r="C5" s="12" t="s">
        <v>40</v>
      </c>
      <c r="D5" s="21" t="s">
        <v>5</v>
      </c>
      <c r="E5" s="13" t="s">
        <v>0</v>
      </c>
      <c r="F5" s="20" t="s">
        <v>6</v>
      </c>
      <c r="G5" s="20" t="s">
        <v>7</v>
      </c>
      <c r="H5" s="14" t="s">
        <v>3</v>
      </c>
      <c r="I5" s="14" t="s">
        <v>7</v>
      </c>
      <c r="J5" s="14" t="s">
        <v>3</v>
      </c>
      <c r="K5" s="14" t="s">
        <v>7</v>
      </c>
      <c r="L5" s="13" t="s">
        <v>8</v>
      </c>
      <c r="M5" s="13" t="s">
        <v>68</v>
      </c>
      <c r="N5" s="13" t="s">
        <v>45</v>
      </c>
      <c r="O5" s="13" t="s">
        <v>38</v>
      </c>
      <c r="P5" s="20" t="s">
        <v>43</v>
      </c>
      <c r="Q5" s="20" t="s">
        <v>34</v>
      </c>
      <c r="R5" s="34" t="s">
        <v>35</v>
      </c>
      <c r="S5" s="20" t="s">
        <v>42</v>
      </c>
      <c r="T5" s="20" t="s">
        <v>44</v>
      </c>
    </row>
    <row r="7" spans="1:20" x14ac:dyDescent="0.25">
      <c r="A7" s="36" t="s">
        <v>87</v>
      </c>
      <c r="B7" s="37" t="s">
        <v>88</v>
      </c>
      <c r="C7" s="10" t="s">
        <v>89</v>
      </c>
      <c r="D7" s="38" t="s">
        <v>90</v>
      </c>
      <c r="E7" s="38" t="s">
        <v>91</v>
      </c>
      <c r="F7" s="39" t="s">
        <v>92</v>
      </c>
      <c r="G7" s="40" t="s">
        <v>93</v>
      </c>
      <c r="H7" s="34" t="s">
        <v>94</v>
      </c>
      <c r="I7" s="10" t="s">
        <v>95</v>
      </c>
      <c r="J7" s="34" t="s">
        <v>96</v>
      </c>
      <c r="K7" s="10" t="s">
        <v>97</v>
      </c>
      <c r="L7" s="10" t="s">
        <v>98</v>
      </c>
      <c r="M7" s="41" t="s">
        <v>99</v>
      </c>
      <c r="N7" s="42" t="s">
        <v>100</v>
      </c>
      <c r="O7" s="41" t="s">
        <v>101</v>
      </c>
      <c r="P7" s="46" t="s">
        <v>114</v>
      </c>
      <c r="Q7" s="42" t="s">
        <v>102</v>
      </c>
      <c r="R7" s="43" t="s">
        <v>103</v>
      </c>
      <c r="S7" s="43" t="s">
        <v>104</v>
      </c>
      <c r="T7" s="43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abSelected="1" workbookViewId="0">
      <selection activeCell="D8" sqref="D8"/>
    </sheetView>
  </sheetViews>
  <sheetFormatPr defaultRowHeight="13.2" x14ac:dyDescent="0.25"/>
  <sheetData>
    <row r="2" spans="1:1" x14ac:dyDescent="0.25">
      <c r="A2" s="8">
        <v>42688</v>
      </c>
    </row>
    <row r="4" spans="1:1" x14ac:dyDescent="0.25">
      <c r="A4" s="10" t="s">
        <v>85</v>
      </c>
    </row>
    <row r="5" spans="1:1" x14ac:dyDescent="0.25">
      <c r="A5" s="10" t="s">
        <v>86</v>
      </c>
    </row>
    <row r="6" spans="1:1" x14ac:dyDescent="0.25">
      <c r="A6" s="10" t="s">
        <v>80</v>
      </c>
    </row>
    <row r="7" spans="1:1" x14ac:dyDescent="0.25">
      <c r="A7" s="10" t="s">
        <v>81</v>
      </c>
    </row>
    <row r="8" spans="1:1" x14ac:dyDescent="0.25">
      <c r="A8" s="10" t="s">
        <v>82</v>
      </c>
    </row>
    <row r="9" spans="1:1" x14ac:dyDescent="0.25">
      <c r="A9" s="10" t="s">
        <v>83</v>
      </c>
    </row>
    <row r="11" spans="1:1" x14ac:dyDescent="0.25">
      <c r="A11" s="10" t="s">
        <v>84</v>
      </c>
    </row>
    <row r="13" spans="1:1" x14ac:dyDescent="0.25">
      <c r="A13" s="13" t="s">
        <v>106</v>
      </c>
    </row>
    <row r="15" spans="1:1" x14ac:dyDescent="0.25">
      <c r="A15" s="46" t="s">
        <v>107</v>
      </c>
    </row>
    <row r="17" spans="1:1" x14ac:dyDescent="0.25">
      <c r="A17" s="13" t="s">
        <v>108</v>
      </c>
    </row>
    <row r="19" spans="1:1" x14ac:dyDescent="0.25">
      <c r="A19" s="46" t="s">
        <v>109</v>
      </c>
    </row>
    <row r="20" spans="1:1" x14ac:dyDescent="0.25">
      <c r="A20" t="s">
        <v>110</v>
      </c>
    </row>
    <row r="22" spans="1:1" ht="14.4" x14ac:dyDescent="0.25">
      <c r="A22" s="47" t="s">
        <v>111</v>
      </c>
    </row>
    <row r="23" spans="1:1" ht="14.4" x14ac:dyDescent="0.25">
      <c r="A23" s="47" t="s">
        <v>112</v>
      </c>
    </row>
    <row r="24" spans="1:1" x14ac:dyDescent="0.25">
      <c r="A24" s="46"/>
    </row>
    <row r="25" spans="1:1" x14ac:dyDescent="0.25">
      <c r="A25" s="46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P5_SUM</vt:lpstr>
      <vt:lpstr>P5_PLT</vt:lpstr>
      <vt:lpstr>DIARY</vt:lpstr>
      <vt:lpstr>1uM_Nuts</vt:lpstr>
      <vt:lpstr>BIOLSUMS_FOR_RELOAD</vt:lpstr>
      <vt:lpstr>MAP</vt:lpstr>
      <vt:lpstr>README</vt:lpstr>
      <vt:lpstr>DIARY!Print_Area</vt:lpstr>
      <vt:lpstr>P5_PLT!Print_Area</vt:lpstr>
      <vt:lpstr>P5_SUM!Print_Area</vt:lpstr>
    </vt:vector>
  </TitlesOfParts>
  <Company>Dept.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 User</dc:creator>
  <cp:lastModifiedBy>Steele, Reid</cp:lastModifiedBy>
  <cp:lastPrinted>2002-11-07T21:08:12Z</cp:lastPrinted>
  <dcterms:created xsi:type="dcterms:W3CDTF">2000-03-27T17:24:05Z</dcterms:created>
  <dcterms:modified xsi:type="dcterms:W3CDTF">2020-08-12T14:02:20Z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2020-07-22T17:06:59Z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7c5abbe6-2545-4474-8152-00007417efcf</vt:lpwstr>
  </property>
</Properties>
</file>