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255" yWindow="465" windowWidth="12195" windowHeight="5355" activeTab="5"/>
  </bookViews>
  <sheets>
    <sheet name="SHEDSUM" sheetId="1" r:id="rId1"/>
    <sheet name="SHEDPLT" sheetId="2" r:id="rId2"/>
    <sheet name="DIARY" sheetId="3" r:id="rId3"/>
    <sheet name="1uM_Nuts" sheetId="4" r:id="rId4"/>
    <sheet name="Sheet1" sheetId="5" r:id="rId5"/>
    <sheet name="BIOLSUMS_FOR_RELOAD" sheetId="6" r:id="rId6"/>
    <sheet name="MAP" sheetId="7" r:id="rId7"/>
    <sheet name="README" sheetId="8" r:id="rId8"/>
  </sheets>
  <definedNames>
    <definedName name="_xlnm.Print_Area" localSheetId="2">DIARY!$A$1:$J$13</definedName>
    <definedName name="_xlnm.Print_Area" localSheetId="1">SHEDPLT!$A$1:$J$61</definedName>
    <definedName name="_xlnm.Print_Area" localSheetId="0">SHEDSUM!$R$19:$X$22</definedName>
  </definedNames>
  <calcPr calcId="162913"/>
</workbook>
</file>

<file path=xl/calcChain.xml><?xml version="1.0" encoding="utf-8"?>
<calcChain xmlns="http://schemas.openxmlformats.org/spreadsheetml/2006/main">
  <c r="F15" i="1" l="1"/>
  <c r="I125" i="4"/>
  <c r="H125" i="4"/>
  <c r="I111" i="4"/>
  <c r="H111" i="4"/>
  <c r="I100" i="4"/>
  <c r="H100" i="4"/>
  <c r="I88" i="4"/>
  <c r="H88" i="4"/>
  <c r="T11" i="2"/>
  <c r="U11" i="2"/>
  <c r="V11" i="2"/>
  <c r="V6" i="2"/>
  <c r="V7" i="2"/>
  <c r="V8" i="2"/>
  <c r="V9" i="2"/>
  <c r="V10" i="2"/>
  <c r="U6" i="2"/>
  <c r="U7" i="2"/>
  <c r="U8" i="2"/>
  <c r="X6" i="2" s="1"/>
  <c r="U9" i="2"/>
  <c r="U10" i="2"/>
  <c r="T6" i="2"/>
  <c r="T7" i="2"/>
  <c r="T8" i="2"/>
  <c r="T9" i="2"/>
  <c r="T10" i="2"/>
  <c r="AC6" i="2"/>
  <c r="AF6" i="2" s="1"/>
  <c r="AC7" i="2"/>
  <c r="AC8" i="2"/>
  <c r="AC9" i="2"/>
  <c r="AC10" i="2"/>
  <c r="AB6" i="2"/>
  <c r="AB7" i="2"/>
  <c r="AB8" i="2"/>
  <c r="AB9" i="2"/>
  <c r="AB10" i="2"/>
  <c r="AA6" i="2"/>
  <c r="AD6" i="2" s="1"/>
  <c r="AA7" i="2"/>
  <c r="AA8" i="2"/>
  <c r="AA9" i="2"/>
  <c r="AA10" i="2"/>
  <c r="T109" i="2"/>
  <c r="U109" i="2"/>
  <c r="V109" i="2"/>
  <c r="T110" i="2"/>
  <c r="U110" i="2"/>
  <c r="V110" i="2"/>
  <c r="T111" i="2"/>
  <c r="U111" i="2"/>
  <c r="V111" i="2"/>
  <c r="V171" i="2"/>
  <c r="U171" i="2"/>
  <c r="T171" i="2"/>
  <c r="V170" i="2"/>
  <c r="U170" i="2"/>
  <c r="T170" i="2"/>
  <c r="V169" i="2"/>
  <c r="U169" i="2"/>
  <c r="T169" i="2"/>
  <c r="AC168" i="2"/>
  <c r="AB168" i="2"/>
  <c r="AA168" i="2"/>
  <c r="V168" i="2"/>
  <c r="U168" i="2"/>
  <c r="T168" i="2"/>
  <c r="AC167" i="2"/>
  <c r="AB167" i="2"/>
  <c r="AA167" i="2"/>
  <c r="V167" i="2"/>
  <c r="U167" i="2"/>
  <c r="T167" i="2"/>
  <c r="AC166" i="2"/>
  <c r="AB166" i="2"/>
  <c r="AA166" i="2"/>
  <c r="V166" i="2"/>
  <c r="U166" i="2"/>
  <c r="T166" i="2"/>
  <c r="AC165" i="2"/>
  <c r="AB165" i="2"/>
  <c r="AA165" i="2"/>
  <c r="V165" i="2"/>
  <c r="U165" i="2"/>
  <c r="T165" i="2"/>
  <c r="AC164" i="2"/>
  <c r="AB164" i="2"/>
  <c r="AA164" i="2"/>
  <c r="V164" i="2"/>
  <c r="U164" i="2"/>
  <c r="T164" i="2"/>
  <c r="AC163" i="2"/>
  <c r="AB163" i="2"/>
  <c r="AE162" i="2" s="1"/>
  <c r="AA163" i="2"/>
  <c r="AD162" i="2" s="1"/>
  <c r="V163" i="2"/>
  <c r="U163" i="2"/>
  <c r="T163" i="2"/>
  <c r="AC162" i="2"/>
  <c r="AB162" i="2"/>
  <c r="AA162" i="2"/>
  <c r="V162" i="2"/>
  <c r="U162" i="2"/>
  <c r="T162" i="2"/>
  <c r="V161" i="2"/>
  <c r="U161" i="2"/>
  <c r="T161" i="2"/>
  <c r="V160" i="2"/>
  <c r="U160" i="2"/>
  <c r="T160" i="2"/>
  <c r="V159" i="2"/>
  <c r="U159" i="2"/>
  <c r="T159" i="2"/>
  <c r="AC158" i="2"/>
  <c r="AB158" i="2"/>
  <c r="AA158" i="2"/>
  <c r="V158" i="2"/>
  <c r="U158" i="2"/>
  <c r="T158" i="2"/>
  <c r="AC157" i="2"/>
  <c r="AB157" i="2"/>
  <c r="AA157" i="2"/>
  <c r="V157" i="2"/>
  <c r="U157" i="2"/>
  <c r="T157" i="2"/>
  <c r="AC156" i="2"/>
  <c r="AB156" i="2"/>
  <c r="AA156" i="2"/>
  <c r="V156" i="2"/>
  <c r="U156" i="2"/>
  <c r="T156" i="2"/>
  <c r="AC155" i="2"/>
  <c r="AB155" i="2"/>
  <c r="AA155" i="2"/>
  <c r="V155" i="2"/>
  <c r="U155" i="2"/>
  <c r="T155" i="2"/>
  <c r="AC154" i="2"/>
  <c r="AB154" i="2"/>
  <c r="AA154" i="2"/>
  <c r="V154" i="2"/>
  <c r="U154" i="2"/>
  <c r="T154" i="2"/>
  <c r="AC153" i="2"/>
  <c r="AB153" i="2"/>
  <c r="AA153" i="2"/>
  <c r="AD152" i="2" s="1"/>
  <c r="V153" i="2"/>
  <c r="Y152" i="2" s="1"/>
  <c r="U153" i="2"/>
  <c r="T153" i="2"/>
  <c r="AC152" i="2"/>
  <c r="AF152" i="2"/>
  <c r="AB152" i="2"/>
  <c r="AA152" i="2"/>
  <c r="V152" i="2"/>
  <c r="U152" i="2"/>
  <c r="T152" i="2"/>
  <c r="V151" i="2"/>
  <c r="U151" i="2"/>
  <c r="T151" i="2"/>
  <c r="V150" i="2"/>
  <c r="U150" i="2"/>
  <c r="T150" i="2"/>
  <c r="V149" i="2"/>
  <c r="U149" i="2"/>
  <c r="T149" i="2"/>
  <c r="AC148" i="2"/>
  <c r="AB148" i="2"/>
  <c r="AA148" i="2"/>
  <c r="V148" i="2"/>
  <c r="U148" i="2"/>
  <c r="T148" i="2"/>
  <c r="AC147" i="2"/>
  <c r="AB147" i="2"/>
  <c r="AA147" i="2"/>
  <c r="V147" i="2"/>
  <c r="U147" i="2"/>
  <c r="T147" i="2"/>
  <c r="AC146" i="2"/>
  <c r="AB146" i="2"/>
  <c r="AA146" i="2"/>
  <c r="V146" i="2"/>
  <c r="U146" i="2"/>
  <c r="T146" i="2"/>
  <c r="AC145" i="2"/>
  <c r="AB145" i="2"/>
  <c r="AA145" i="2"/>
  <c r="V145" i="2"/>
  <c r="U145" i="2"/>
  <c r="T145" i="2"/>
  <c r="AC144" i="2"/>
  <c r="AB144" i="2"/>
  <c r="AA144" i="2"/>
  <c r="V144" i="2"/>
  <c r="U144" i="2"/>
  <c r="T144" i="2"/>
  <c r="W142" i="2" s="1"/>
  <c r="AC143" i="2"/>
  <c r="AB143" i="2"/>
  <c r="AA143" i="2"/>
  <c r="V143" i="2"/>
  <c r="U143" i="2"/>
  <c r="T143" i="2"/>
  <c r="AC142" i="2"/>
  <c r="AF142" i="2"/>
  <c r="AB142" i="2"/>
  <c r="AE142" i="2" s="1"/>
  <c r="AA142" i="2"/>
  <c r="AD142" i="2" s="1"/>
  <c r="V142" i="2"/>
  <c r="U142" i="2"/>
  <c r="T142" i="2"/>
  <c r="V141" i="2"/>
  <c r="U141" i="2"/>
  <c r="T141" i="2"/>
  <c r="V140" i="2"/>
  <c r="U140" i="2"/>
  <c r="T140" i="2"/>
  <c r="V139" i="2"/>
  <c r="U139" i="2"/>
  <c r="T139" i="2"/>
  <c r="AC138" i="2"/>
  <c r="AB138" i="2"/>
  <c r="AA138" i="2"/>
  <c r="V138" i="2"/>
  <c r="U138" i="2"/>
  <c r="T138" i="2"/>
  <c r="AC137" i="2"/>
  <c r="AB137" i="2"/>
  <c r="AA137" i="2"/>
  <c r="V137" i="2"/>
  <c r="U137" i="2"/>
  <c r="T137" i="2"/>
  <c r="AC136" i="2"/>
  <c r="AB136" i="2"/>
  <c r="AA136" i="2"/>
  <c r="V136" i="2"/>
  <c r="U136" i="2"/>
  <c r="T136" i="2"/>
  <c r="AC135" i="2"/>
  <c r="AB135" i="2"/>
  <c r="AA135" i="2"/>
  <c r="V135" i="2"/>
  <c r="U135" i="2"/>
  <c r="T135" i="2"/>
  <c r="AC134" i="2"/>
  <c r="AB134" i="2"/>
  <c r="AA134" i="2"/>
  <c r="V134" i="2"/>
  <c r="U134" i="2"/>
  <c r="T134" i="2"/>
  <c r="AC133" i="2"/>
  <c r="AF132" i="2" s="1"/>
  <c r="AB133" i="2"/>
  <c r="AE132" i="2" s="1"/>
  <c r="AA133" i="2"/>
  <c r="V133" i="2"/>
  <c r="U133" i="2"/>
  <c r="T133" i="2"/>
  <c r="AC132" i="2"/>
  <c r="AB132" i="2"/>
  <c r="AA132" i="2"/>
  <c r="AD132" i="2"/>
  <c r="V132" i="2"/>
  <c r="Y132" i="2" s="1"/>
  <c r="U132" i="2"/>
  <c r="T132" i="2"/>
  <c r="V131" i="2"/>
  <c r="U131" i="2"/>
  <c r="T131" i="2"/>
  <c r="V130" i="2"/>
  <c r="U130" i="2"/>
  <c r="T130" i="2"/>
  <c r="V129" i="2"/>
  <c r="U129" i="2"/>
  <c r="T129" i="2"/>
  <c r="AC128" i="2"/>
  <c r="AB128" i="2"/>
  <c r="AA128" i="2"/>
  <c r="V128" i="2"/>
  <c r="U128" i="2"/>
  <c r="T128" i="2"/>
  <c r="AC127" i="2"/>
  <c r="AB127" i="2"/>
  <c r="AA127" i="2"/>
  <c r="V127" i="2"/>
  <c r="U127" i="2"/>
  <c r="T127" i="2"/>
  <c r="AC126" i="2"/>
  <c r="AB126" i="2"/>
  <c r="AA126" i="2"/>
  <c r="V126" i="2"/>
  <c r="U126" i="2"/>
  <c r="T126" i="2"/>
  <c r="AC125" i="2"/>
  <c r="AB125" i="2"/>
  <c r="AA125" i="2"/>
  <c r="V125" i="2"/>
  <c r="U125" i="2"/>
  <c r="T125" i="2"/>
  <c r="AC124" i="2"/>
  <c r="AB124" i="2"/>
  <c r="AA124" i="2"/>
  <c r="V124" i="2"/>
  <c r="U124" i="2"/>
  <c r="T124" i="2"/>
  <c r="AC123" i="2"/>
  <c r="AF122" i="2" s="1"/>
  <c r="AB123" i="2"/>
  <c r="AA123" i="2"/>
  <c r="V123" i="2"/>
  <c r="U123" i="2"/>
  <c r="X122" i="2" s="1"/>
  <c r="T123" i="2"/>
  <c r="AC122" i="2"/>
  <c r="AB122" i="2"/>
  <c r="AA122" i="2"/>
  <c r="V122" i="2"/>
  <c r="U122" i="2"/>
  <c r="T122" i="2"/>
  <c r="W122" i="2" s="1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V121" i="2"/>
  <c r="U121" i="2"/>
  <c r="T121" i="2"/>
  <c r="V120" i="2"/>
  <c r="U120" i="2"/>
  <c r="T120" i="2"/>
  <c r="V119" i="2"/>
  <c r="U119" i="2"/>
  <c r="T119" i="2"/>
  <c r="AC118" i="2"/>
  <c r="AB118" i="2"/>
  <c r="AA118" i="2"/>
  <c r="V118" i="2"/>
  <c r="U118" i="2"/>
  <c r="T118" i="2"/>
  <c r="AC117" i="2"/>
  <c r="AB117" i="2"/>
  <c r="AA117" i="2"/>
  <c r="V117" i="2"/>
  <c r="U117" i="2"/>
  <c r="T117" i="2"/>
  <c r="AC116" i="2"/>
  <c r="AB116" i="2"/>
  <c r="AA116" i="2"/>
  <c r="V116" i="2"/>
  <c r="U116" i="2"/>
  <c r="T116" i="2"/>
  <c r="AC115" i="2"/>
  <c r="AB115" i="2"/>
  <c r="AA115" i="2"/>
  <c r="V115" i="2"/>
  <c r="U115" i="2"/>
  <c r="T115" i="2"/>
  <c r="AC114" i="2"/>
  <c r="AB114" i="2"/>
  <c r="AA114" i="2"/>
  <c r="V114" i="2"/>
  <c r="U114" i="2"/>
  <c r="X112" i="2" s="1"/>
  <c r="T114" i="2"/>
  <c r="AC113" i="2"/>
  <c r="AB113" i="2"/>
  <c r="AA113" i="2"/>
  <c r="V113" i="2"/>
  <c r="U113" i="2"/>
  <c r="T113" i="2"/>
  <c r="AC112" i="2"/>
  <c r="AB112" i="2"/>
  <c r="AA112" i="2"/>
  <c r="AD112" i="2" s="1"/>
  <c r="V112" i="2"/>
  <c r="Y112" i="2"/>
  <c r="U112" i="2"/>
  <c r="T112" i="2"/>
  <c r="AC108" i="2"/>
  <c r="AB108" i="2"/>
  <c r="AA108" i="2"/>
  <c r="V108" i="2"/>
  <c r="U108" i="2"/>
  <c r="T108" i="2"/>
  <c r="AC107" i="2"/>
  <c r="AB107" i="2"/>
  <c r="AA107" i="2"/>
  <c r="V107" i="2"/>
  <c r="U107" i="2"/>
  <c r="T107" i="2"/>
  <c r="AC106" i="2"/>
  <c r="AB106" i="2"/>
  <c r="AA106" i="2"/>
  <c r="V106" i="2"/>
  <c r="U106" i="2"/>
  <c r="T106" i="2"/>
  <c r="AC105" i="2"/>
  <c r="AB105" i="2"/>
  <c r="AA105" i="2"/>
  <c r="V105" i="2"/>
  <c r="U105" i="2"/>
  <c r="T105" i="2"/>
  <c r="AC104" i="2"/>
  <c r="AB104" i="2"/>
  <c r="AA104" i="2"/>
  <c r="V104" i="2"/>
  <c r="U104" i="2"/>
  <c r="X102" i="2" s="1"/>
  <c r="T104" i="2"/>
  <c r="AC103" i="2"/>
  <c r="AB103" i="2"/>
  <c r="AA103" i="2"/>
  <c r="V103" i="2"/>
  <c r="U103" i="2"/>
  <c r="T103" i="2"/>
  <c r="AC102" i="2"/>
  <c r="AB102" i="2"/>
  <c r="AA102" i="2"/>
  <c r="AD102" i="2" s="1"/>
  <c r="V102" i="2"/>
  <c r="Y102" i="2"/>
  <c r="U102" i="2"/>
  <c r="T102" i="2"/>
  <c r="AC98" i="2"/>
  <c r="AB98" i="2"/>
  <c r="AA98" i="2"/>
  <c r="AC97" i="2"/>
  <c r="AB97" i="2"/>
  <c r="AA97" i="2"/>
  <c r="AC96" i="2"/>
  <c r="AB96" i="2"/>
  <c r="AA96" i="2"/>
  <c r="AC95" i="2"/>
  <c r="AB95" i="2"/>
  <c r="AA95" i="2"/>
  <c r="AC94" i="2"/>
  <c r="AB94" i="2"/>
  <c r="AA94" i="2"/>
  <c r="AC93" i="2"/>
  <c r="AB93" i="2"/>
  <c r="AA93" i="2"/>
  <c r="AC92" i="2"/>
  <c r="AF92" i="2" s="1"/>
  <c r="AB92" i="2"/>
  <c r="AA92" i="2"/>
  <c r="AD92" i="2" s="1"/>
  <c r="V91" i="2"/>
  <c r="U91" i="2"/>
  <c r="T91" i="2"/>
  <c r="V90" i="2"/>
  <c r="Y82" i="2" s="1"/>
  <c r="U90" i="2"/>
  <c r="T90" i="2"/>
  <c r="V89" i="2"/>
  <c r="U89" i="2"/>
  <c r="T89" i="2"/>
  <c r="AC88" i="2"/>
  <c r="AB88" i="2"/>
  <c r="AA88" i="2"/>
  <c r="V88" i="2"/>
  <c r="U88" i="2"/>
  <c r="T88" i="2"/>
  <c r="AC87" i="2"/>
  <c r="AB87" i="2"/>
  <c r="AA87" i="2"/>
  <c r="V87" i="2"/>
  <c r="U87" i="2"/>
  <c r="T87" i="2"/>
  <c r="AC86" i="2"/>
  <c r="AB86" i="2"/>
  <c r="AA86" i="2"/>
  <c r="V86" i="2"/>
  <c r="U86" i="2"/>
  <c r="T86" i="2"/>
  <c r="AC85" i="2"/>
  <c r="AB85" i="2"/>
  <c r="AA85" i="2"/>
  <c r="V85" i="2"/>
  <c r="U85" i="2"/>
  <c r="T85" i="2"/>
  <c r="AC84" i="2"/>
  <c r="AB84" i="2"/>
  <c r="AA84" i="2"/>
  <c r="V84" i="2"/>
  <c r="U84" i="2"/>
  <c r="T84" i="2"/>
  <c r="AC83" i="2"/>
  <c r="AF82" i="2" s="1"/>
  <c r="AB83" i="2"/>
  <c r="AA83" i="2"/>
  <c r="V83" i="2"/>
  <c r="U83" i="2"/>
  <c r="T83" i="2"/>
  <c r="AC82" i="2"/>
  <c r="AB82" i="2"/>
  <c r="AA82" i="2"/>
  <c r="AD82" i="2" s="1"/>
  <c r="V82" i="2"/>
  <c r="U82" i="2"/>
  <c r="T82" i="2"/>
  <c r="V81" i="2"/>
  <c r="U81" i="2"/>
  <c r="T81" i="2"/>
  <c r="V80" i="2"/>
  <c r="U80" i="2"/>
  <c r="T80" i="2"/>
  <c r="V79" i="2"/>
  <c r="U79" i="2"/>
  <c r="T79" i="2"/>
  <c r="AC78" i="2"/>
  <c r="AB78" i="2"/>
  <c r="AA78" i="2"/>
  <c r="V78" i="2"/>
  <c r="U78" i="2"/>
  <c r="T78" i="2"/>
  <c r="AC77" i="2"/>
  <c r="AB77" i="2"/>
  <c r="AA77" i="2"/>
  <c r="V77" i="2"/>
  <c r="U77" i="2"/>
  <c r="T77" i="2"/>
  <c r="AC76" i="2"/>
  <c r="AB76" i="2"/>
  <c r="AA76" i="2"/>
  <c r="V76" i="2"/>
  <c r="U76" i="2"/>
  <c r="T76" i="2"/>
  <c r="AC75" i="2"/>
  <c r="AB75" i="2"/>
  <c r="AA75" i="2"/>
  <c r="V75" i="2"/>
  <c r="U75" i="2"/>
  <c r="T75" i="2"/>
  <c r="AC74" i="2"/>
  <c r="AB74" i="2"/>
  <c r="AA74" i="2"/>
  <c r="V74" i="2"/>
  <c r="U74" i="2"/>
  <c r="T74" i="2"/>
  <c r="AC73" i="2"/>
  <c r="AB73" i="2"/>
  <c r="AA73" i="2"/>
  <c r="V73" i="2"/>
  <c r="Y72" i="2" s="1"/>
  <c r="U73" i="2"/>
  <c r="T73" i="2"/>
  <c r="AC72" i="2"/>
  <c r="AF72" i="2" s="1"/>
  <c r="AB72" i="2"/>
  <c r="AA72" i="2"/>
  <c r="V72" i="2"/>
  <c r="U72" i="2"/>
  <c r="T72" i="2"/>
  <c r="W72" i="2" s="1"/>
  <c r="V71" i="2"/>
  <c r="U71" i="2"/>
  <c r="T71" i="2"/>
  <c r="V70" i="2"/>
  <c r="U70" i="2"/>
  <c r="T70" i="2"/>
  <c r="V69" i="2"/>
  <c r="U69" i="2"/>
  <c r="T69" i="2"/>
  <c r="AC68" i="2"/>
  <c r="AB68" i="2"/>
  <c r="AA68" i="2"/>
  <c r="V68" i="2"/>
  <c r="U68" i="2"/>
  <c r="T68" i="2"/>
  <c r="AC67" i="2"/>
  <c r="AB67" i="2"/>
  <c r="AA67" i="2"/>
  <c r="V67" i="2"/>
  <c r="U67" i="2"/>
  <c r="T67" i="2"/>
  <c r="AC66" i="2"/>
  <c r="AB66" i="2"/>
  <c r="AA66" i="2"/>
  <c r="V66" i="2"/>
  <c r="U66" i="2"/>
  <c r="T66" i="2"/>
  <c r="AC65" i="2"/>
  <c r="AB65" i="2"/>
  <c r="AA65" i="2"/>
  <c r="V65" i="2"/>
  <c r="U65" i="2"/>
  <c r="T65" i="2"/>
  <c r="AC64" i="2"/>
  <c r="AB64" i="2"/>
  <c r="AA64" i="2"/>
  <c r="V64" i="2"/>
  <c r="U64" i="2"/>
  <c r="T64" i="2"/>
  <c r="AC63" i="2"/>
  <c r="AF62" i="2" s="1"/>
  <c r="AB63" i="2"/>
  <c r="AA63" i="2"/>
  <c r="V63" i="2"/>
  <c r="U63" i="2"/>
  <c r="X62" i="2" s="1"/>
  <c r="T63" i="2"/>
  <c r="AC62" i="2"/>
  <c r="AB62" i="2"/>
  <c r="AA62" i="2"/>
  <c r="V62" i="2"/>
  <c r="U62" i="2"/>
  <c r="T62" i="2"/>
  <c r="V61" i="2"/>
  <c r="U61" i="2"/>
  <c r="T61" i="2"/>
  <c r="V60" i="2"/>
  <c r="U60" i="2"/>
  <c r="T60" i="2"/>
  <c r="V59" i="2"/>
  <c r="U59" i="2"/>
  <c r="T59" i="2"/>
  <c r="AC58" i="2"/>
  <c r="AB58" i="2"/>
  <c r="AA58" i="2"/>
  <c r="V58" i="2"/>
  <c r="U58" i="2"/>
  <c r="T58" i="2"/>
  <c r="AC57" i="2"/>
  <c r="AB57" i="2"/>
  <c r="AA57" i="2"/>
  <c r="V57" i="2"/>
  <c r="U57" i="2"/>
  <c r="T57" i="2"/>
  <c r="AC56" i="2"/>
  <c r="AB56" i="2"/>
  <c r="AA56" i="2"/>
  <c r="V56" i="2"/>
  <c r="U56" i="2"/>
  <c r="T56" i="2"/>
  <c r="AC55" i="2"/>
  <c r="AB55" i="2"/>
  <c r="AA55" i="2"/>
  <c r="V55" i="2"/>
  <c r="U55" i="2"/>
  <c r="T55" i="2"/>
  <c r="AC54" i="2"/>
  <c r="AB54" i="2"/>
  <c r="AA54" i="2"/>
  <c r="V54" i="2"/>
  <c r="U54" i="2"/>
  <c r="T54" i="2"/>
  <c r="AC53" i="2"/>
  <c r="AF52" i="2" s="1"/>
  <c r="AB53" i="2"/>
  <c r="AA53" i="2"/>
  <c r="V53" i="2"/>
  <c r="U53" i="2"/>
  <c r="T53" i="2"/>
  <c r="AC52" i="2"/>
  <c r="AB52" i="2"/>
  <c r="AE52" i="2" s="1"/>
  <c r="AA52" i="2"/>
  <c r="V52" i="2"/>
  <c r="U52" i="2"/>
  <c r="T52" i="2"/>
  <c r="W52" i="2" s="1"/>
  <c r="V51" i="2"/>
  <c r="U51" i="2"/>
  <c r="T51" i="2"/>
  <c r="V50" i="2"/>
  <c r="U50" i="2"/>
  <c r="T50" i="2"/>
  <c r="V49" i="2"/>
  <c r="U49" i="2"/>
  <c r="T49" i="2"/>
  <c r="AC48" i="2"/>
  <c r="AB48" i="2"/>
  <c r="AA48" i="2"/>
  <c r="V48" i="2"/>
  <c r="U48" i="2"/>
  <c r="T48" i="2"/>
  <c r="AC47" i="2"/>
  <c r="AB47" i="2"/>
  <c r="AA47" i="2"/>
  <c r="V47" i="2"/>
  <c r="U47" i="2"/>
  <c r="T47" i="2"/>
  <c r="AC46" i="2"/>
  <c r="AB46" i="2"/>
  <c r="AA46" i="2"/>
  <c r="V46" i="2"/>
  <c r="U46" i="2"/>
  <c r="T46" i="2"/>
  <c r="AC45" i="2"/>
  <c r="AB45" i="2"/>
  <c r="AA45" i="2"/>
  <c r="V45" i="2"/>
  <c r="U45" i="2"/>
  <c r="T45" i="2"/>
  <c r="AC44" i="2"/>
  <c r="AB44" i="2"/>
  <c r="AA44" i="2"/>
  <c r="V44" i="2"/>
  <c r="U44" i="2"/>
  <c r="X42" i="2" s="1"/>
  <c r="T44" i="2"/>
  <c r="AC43" i="2"/>
  <c r="AB43" i="2"/>
  <c r="AA43" i="2"/>
  <c r="AD42" i="2" s="1"/>
  <c r="V43" i="2"/>
  <c r="U43" i="2"/>
  <c r="T43" i="2"/>
  <c r="AC42" i="2"/>
  <c r="AB42" i="2"/>
  <c r="AA42" i="2"/>
  <c r="V42" i="2"/>
  <c r="Y42" i="2" s="1"/>
  <c r="U42" i="2"/>
  <c r="T42" i="2"/>
  <c r="V41" i="2"/>
  <c r="U41" i="2"/>
  <c r="T41" i="2"/>
  <c r="V40" i="2"/>
  <c r="U40" i="2"/>
  <c r="T40" i="2"/>
  <c r="V39" i="2"/>
  <c r="U39" i="2"/>
  <c r="T39" i="2"/>
  <c r="AC38" i="2"/>
  <c r="AB38" i="2"/>
  <c r="AA38" i="2"/>
  <c r="V38" i="2"/>
  <c r="U38" i="2"/>
  <c r="T38" i="2"/>
  <c r="AC37" i="2"/>
  <c r="AB37" i="2"/>
  <c r="AA37" i="2"/>
  <c r="V37" i="2"/>
  <c r="U37" i="2"/>
  <c r="T37" i="2"/>
  <c r="AC36" i="2"/>
  <c r="AB36" i="2"/>
  <c r="AA36" i="2"/>
  <c r="V36" i="2"/>
  <c r="U36" i="2"/>
  <c r="T36" i="2"/>
  <c r="AC35" i="2"/>
  <c r="AB35" i="2"/>
  <c r="AA35" i="2"/>
  <c r="V35" i="2"/>
  <c r="U35" i="2"/>
  <c r="T35" i="2"/>
  <c r="AC34" i="2"/>
  <c r="AB34" i="2"/>
  <c r="AA34" i="2"/>
  <c r="V34" i="2"/>
  <c r="U34" i="2"/>
  <c r="T34" i="2"/>
  <c r="AC33" i="2"/>
  <c r="AB33" i="2"/>
  <c r="AE32" i="2" s="1"/>
  <c r="AA33" i="2"/>
  <c r="AD32" i="2" s="1"/>
  <c r="V33" i="2"/>
  <c r="U33" i="2"/>
  <c r="T33" i="2"/>
  <c r="AC32" i="2"/>
  <c r="AB32" i="2"/>
  <c r="AA32" i="2"/>
  <c r="V32" i="2"/>
  <c r="U32" i="2"/>
  <c r="T32" i="2"/>
  <c r="V31" i="2"/>
  <c r="U31" i="2"/>
  <c r="T31" i="2"/>
  <c r="V30" i="2"/>
  <c r="U30" i="2"/>
  <c r="T30" i="2"/>
  <c r="V29" i="2"/>
  <c r="U29" i="2"/>
  <c r="T29" i="2"/>
  <c r="AC28" i="2"/>
  <c r="AB28" i="2"/>
  <c r="AA28" i="2"/>
  <c r="V28" i="2"/>
  <c r="U28" i="2"/>
  <c r="T28" i="2"/>
  <c r="AC27" i="2"/>
  <c r="AB27" i="2"/>
  <c r="AA27" i="2"/>
  <c r="V27" i="2"/>
  <c r="U27" i="2"/>
  <c r="T27" i="2"/>
  <c r="AC26" i="2"/>
  <c r="AB26" i="2"/>
  <c r="AA26" i="2"/>
  <c r="V26" i="2"/>
  <c r="U26" i="2"/>
  <c r="T26" i="2"/>
  <c r="AC25" i="2"/>
  <c r="AB25" i="2"/>
  <c r="AA25" i="2"/>
  <c r="V25" i="2"/>
  <c r="U25" i="2"/>
  <c r="T25" i="2"/>
  <c r="AC24" i="2"/>
  <c r="AB24" i="2"/>
  <c r="AA24" i="2"/>
  <c r="V24" i="2"/>
  <c r="U24" i="2"/>
  <c r="T24" i="2"/>
  <c r="AC23" i="2"/>
  <c r="AB23" i="2"/>
  <c r="AA23" i="2"/>
  <c r="V23" i="2"/>
  <c r="U23" i="2"/>
  <c r="T23" i="2"/>
  <c r="AC22" i="2"/>
  <c r="AF22" i="2" s="1"/>
  <c r="AB22" i="2"/>
  <c r="AA22" i="2"/>
  <c r="V22" i="2"/>
  <c r="U22" i="2"/>
  <c r="T22" i="2"/>
  <c r="AA13" i="2"/>
  <c r="AB13" i="2"/>
  <c r="AC13" i="2"/>
  <c r="AA14" i="2"/>
  <c r="AB14" i="2"/>
  <c r="AC14" i="2"/>
  <c r="AA15" i="2"/>
  <c r="AB15" i="2"/>
  <c r="AC15" i="2"/>
  <c r="AA16" i="2"/>
  <c r="AB16" i="2"/>
  <c r="AC16" i="2"/>
  <c r="AA17" i="2"/>
  <c r="AB17" i="2"/>
  <c r="AC17" i="2"/>
  <c r="AA18" i="2"/>
  <c r="AB18" i="2"/>
  <c r="AC18" i="2"/>
  <c r="AB12" i="2"/>
  <c r="AC12" i="2"/>
  <c r="AA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U12" i="2"/>
  <c r="V12" i="2"/>
  <c r="Y12" i="2" s="1"/>
  <c r="T12" i="2"/>
  <c r="B15" i="1"/>
  <c r="B17" i="1"/>
  <c r="R15" i="1"/>
  <c r="S15" i="1"/>
  <c r="R17" i="1"/>
  <c r="S17" i="1"/>
  <c r="P15" i="1"/>
  <c r="Q15" i="1"/>
  <c r="P17" i="1"/>
  <c r="Q17" i="1"/>
  <c r="L15" i="1"/>
  <c r="M15" i="1"/>
  <c r="L17" i="1"/>
  <c r="M17" i="1"/>
  <c r="J15" i="1"/>
  <c r="K15" i="1"/>
  <c r="J17" i="1"/>
  <c r="K17" i="1"/>
  <c r="H15" i="1"/>
  <c r="I15" i="1"/>
  <c r="H17" i="1"/>
  <c r="I17" i="1"/>
  <c r="AD15" i="1"/>
  <c r="W17" i="1"/>
  <c r="V17" i="1"/>
  <c r="W15" i="1"/>
  <c r="V15" i="1"/>
  <c r="AE15" i="1"/>
  <c r="AD17" i="1"/>
  <c r="AE17" i="1"/>
  <c r="T15" i="1"/>
  <c r="U15" i="1"/>
  <c r="T17" i="1"/>
  <c r="U17" i="1"/>
  <c r="N15" i="1"/>
  <c r="O15" i="1"/>
  <c r="N17" i="1"/>
  <c r="O17" i="1"/>
  <c r="G15" i="1"/>
  <c r="F17" i="1"/>
  <c r="G17" i="1"/>
  <c r="AJ15" i="1"/>
  <c r="AK15" i="1"/>
  <c r="AJ17" i="1"/>
  <c r="AK17" i="1"/>
  <c r="AB15" i="1"/>
  <c r="AC15" i="1"/>
  <c r="AF15" i="1"/>
  <c r="AG15" i="1"/>
  <c r="AH15" i="1"/>
  <c r="AI15" i="1"/>
  <c r="AB17" i="1"/>
  <c r="AC17" i="1"/>
  <c r="AF17" i="1"/>
  <c r="AG17" i="1"/>
  <c r="AH17" i="1"/>
  <c r="AI17" i="1"/>
  <c r="Z15" i="1"/>
  <c r="AA15" i="1"/>
  <c r="Z17" i="1"/>
  <c r="AA17" i="1"/>
  <c r="X15" i="1"/>
  <c r="Y15" i="1"/>
  <c r="X17" i="1"/>
  <c r="Y17" i="1"/>
  <c r="E17" i="1"/>
  <c r="D17" i="1"/>
  <c r="E15" i="1"/>
  <c r="D15" i="1"/>
  <c r="W12" i="2" l="1"/>
  <c r="X52" i="2"/>
  <c r="AL62" i="2"/>
  <c r="Y142" i="2"/>
  <c r="W6" i="2"/>
  <c r="X12" i="2"/>
  <c r="AD12" i="2"/>
  <c r="AD22" i="2"/>
  <c r="W22" i="2"/>
  <c r="AE22" i="2"/>
  <c r="X32" i="2"/>
  <c r="AF32" i="2"/>
  <c r="W42" i="2"/>
  <c r="AE42" i="2"/>
  <c r="Y52" i="2"/>
  <c r="Y62" i="2"/>
  <c r="AM62" i="2" s="1"/>
  <c r="AD72" i="2"/>
  <c r="AE92" i="2"/>
  <c r="X92" i="2"/>
  <c r="Y122" i="2"/>
  <c r="X132" i="2"/>
  <c r="AE6" i="2"/>
  <c r="AF12" i="2"/>
  <c r="X22" i="2"/>
  <c r="W32" i="2"/>
  <c r="Y32" i="2"/>
  <c r="AF42" i="2"/>
  <c r="AD52" i="2"/>
  <c r="AE72" i="2"/>
  <c r="X82" i="2"/>
  <c r="W102" i="2"/>
  <c r="AE102" i="2"/>
  <c r="W112" i="2"/>
  <c r="AE112" i="2"/>
  <c r="W92" i="2"/>
  <c r="AD122" i="2"/>
  <c r="W132" i="2"/>
  <c r="W152" i="2"/>
  <c r="X162" i="2"/>
  <c r="AF162" i="2"/>
  <c r="AE12" i="2"/>
  <c r="Y22" i="2"/>
  <c r="AD62" i="2"/>
  <c r="W62" i="2"/>
  <c r="AK62" i="2" s="1"/>
  <c r="AE62" i="2"/>
  <c r="X72" i="2"/>
  <c r="W82" i="2"/>
  <c r="AE82" i="2"/>
  <c r="AF102" i="2"/>
  <c r="AF112" i="2"/>
  <c r="Y92" i="2"/>
  <c r="AE122" i="2"/>
  <c r="X142" i="2"/>
  <c r="AE152" i="2"/>
  <c r="X152" i="2"/>
  <c r="W162" i="2"/>
  <c r="Y162" i="2"/>
  <c r="Y6" i="2"/>
</calcChain>
</file>

<file path=xl/sharedStrings.xml><?xml version="1.0" encoding="utf-8"?>
<sst xmlns="http://schemas.openxmlformats.org/spreadsheetml/2006/main" count="435" uniqueCount="123">
  <si>
    <t>DEPTH</t>
  </si>
  <si>
    <t>MEAN C</t>
  </si>
  <si>
    <t>MEAN P</t>
  </si>
  <si>
    <t>INT.CHL</t>
  </si>
  <si>
    <t>EXTRACTED CHLOROPHYLL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</si>
  <si>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</si>
  <si>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</si>
  <si>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</si>
  <si>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</si>
  <si>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</si>
  <si>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</si>
  <si>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</si>
  <si>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</si>
  <si>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</si>
  <si>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</si>
  <si>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Sampling Diary</t>
  </si>
  <si>
    <t>Sequence</t>
  </si>
  <si>
    <t>INT.CHL (0-BOT)</t>
  </si>
  <si>
    <t>INT. CHL (0-50)</t>
  </si>
  <si>
    <t>COLUMN</t>
  </si>
  <si>
    <t>0 - 50m</t>
  </si>
  <si>
    <t>LATITUDE: 47 47.00</t>
  </si>
  <si>
    <t>LONGITUDE: 64 02.00</t>
  </si>
  <si>
    <t>Comments</t>
  </si>
  <si>
    <t xml:space="preserve">Nutrient </t>
  </si>
  <si>
    <t xml:space="preserve">Integrating </t>
  </si>
  <si>
    <t>Column</t>
  </si>
  <si>
    <t>Depth</t>
  </si>
  <si>
    <t>Range</t>
  </si>
  <si>
    <t>0 - 50 M</t>
  </si>
  <si>
    <t>Values</t>
  </si>
  <si>
    <t>Integrated</t>
  </si>
  <si>
    <t>N</t>
  </si>
  <si>
    <t>S</t>
  </si>
  <si>
    <t>P</t>
  </si>
  <si>
    <t>Discrete</t>
  </si>
  <si>
    <t>Nutrients</t>
  </si>
  <si>
    <t>VESSEL</t>
  </si>
  <si>
    <t>ORION</t>
  </si>
  <si>
    <t>OXYGEN</t>
  </si>
  <si>
    <t>uMol/l</t>
  </si>
  <si>
    <t>TIME(Z)</t>
  </si>
  <si>
    <t>1m chl</t>
  </si>
  <si>
    <t>Chl</t>
  </si>
  <si>
    <t>Z</t>
  </si>
  <si>
    <t>Ship</t>
  </si>
  <si>
    <t>Time</t>
  </si>
  <si>
    <t>FIXED STATION SHEDIAC VALLEY CHL RESULTS 2003</t>
  </si>
  <si>
    <t>BCD2003668</t>
  </si>
  <si>
    <t xml:space="preserve">In Situ </t>
  </si>
  <si>
    <t>% Sat.</t>
  </si>
  <si>
    <t>ml/l</t>
  </si>
  <si>
    <t>COL INT</t>
  </si>
  <si>
    <t>50m INT</t>
  </si>
  <si>
    <t>Day of Yr</t>
  </si>
  <si>
    <t>Z_1uMol</t>
  </si>
  <si>
    <t>Nit</t>
  </si>
  <si>
    <t>Sil</t>
  </si>
  <si>
    <t>IML mission</t>
  </si>
  <si>
    <t>Salinometer</t>
  </si>
  <si>
    <t>Salinity</t>
  </si>
  <si>
    <t>FIXED STATION SHEDIAC VALLEY CHL RESULTS 2004</t>
  </si>
  <si>
    <t>MAY 14/2004</t>
  </si>
  <si>
    <t>Cutter141</t>
  </si>
  <si>
    <t>115013</t>
  </si>
  <si>
    <t>No</t>
  </si>
  <si>
    <t>BCD2004668</t>
  </si>
  <si>
    <t xml:space="preserve"> 04668201</t>
  </si>
  <si>
    <t xml:space="preserve"> 04668202</t>
  </si>
  <si>
    <t xml:space="preserve"> 04668203</t>
  </si>
  <si>
    <t>AZMP</t>
  </si>
  <si>
    <t>105343</t>
  </si>
  <si>
    <t>JUNE 18/2004</t>
  </si>
  <si>
    <t>MAY 26/2004</t>
  </si>
  <si>
    <t>No Chl</t>
  </si>
  <si>
    <t>211200</t>
  </si>
  <si>
    <t>Teleost</t>
  </si>
  <si>
    <t>SEPT 16/2004</t>
  </si>
  <si>
    <t>0434668P</t>
  </si>
  <si>
    <t>SGSL Gfish</t>
  </si>
  <si>
    <t>BCD2002668</t>
  </si>
  <si>
    <t xml:space="preserve"> 04668204</t>
  </si>
  <si>
    <t>124629</t>
  </si>
  <si>
    <t>Opilio</t>
  </si>
  <si>
    <t>0466805</t>
  </si>
  <si>
    <t>TEL2004534</t>
  </si>
  <si>
    <t>SEPT 1/2004</t>
  </si>
  <si>
    <t>NOV 5/2004</t>
  </si>
  <si>
    <t>meters</t>
  </si>
  <si>
    <t>164639</t>
  </si>
  <si>
    <t>Hudson</t>
  </si>
  <si>
    <t>&gt; 50 M</t>
  </si>
  <si>
    <t>sdate</t>
  </si>
  <si>
    <t>stime</t>
  </si>
  <si>
    <t>vessel_name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</si>
  <si>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</si>
  <si>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</si>
  <si>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</si>
  <si>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</si>
  <si>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</si>
  <si>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</si>
  <si>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</si>
  <si>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</si>
  <si>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doy</t>
  </si>
  <si>
    <t>O2_Electrode</t>
  </si>
  <si>
    <t>o2_ml</t>
  </si>
  <si>
    <t>o2_um</t>
  </si>
  <si>
    <t>Salinity_Sal_PSS</t>
  </si>
  <si>
    <t>NO2NO3_Tech_F</t>
  </si>
  <si>
    <t>SiO4_Tech_F</t>
  </si>
  <si>
    <t>PO4_Tech_F</t>
  </si>
  <si>
    <t>These columns were not inserted into BIOLSUMS_FOR_RELOAD as the data will not be loaded to BIOCHEM</t>
  </si>
  <si>
    <t>May 9, 2017</t>
  </si>
  <si>
    <t>The data in the worksheet &lt;SHEDPLT&gt; is the data used to create the worksheet &lt;BIOLSUMS_FOR_RELOAD&gt;</t>
  </si>
  <si>
    <t>The integrated nutrient data values were not copied to &lt;BIOLSUMS_FOR_RELOAD&gt; as these data are not loaded to BIOCHEM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</si>
  <si>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</si>
  <si>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</si>
  <si>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</si>
  <si>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r>
      <t xml:space="preserve">The original name of this file was </t>
    </r>
    <r>
      <rPr>
        <b/>
        <sz val="10"/>
        <rFont val="Arial"/>
        <family val="2"/>
      </rPr>
      <t>ShedVal_chlsum_2004.xls</t>
    </r>
  </si>
  <si>
    <r>
      <t xml:space="preserve">This file was created using information from original file </t>
    </r>
    <r>
      <rPr>
        <b/>
        <sz val="10"/>
        <rFont val="Arial"/>
        <family val="2"/>
      </rPr>
      <t>ShedVal_chlsum_2004.xls</t>
    </r>
    <r>
      <rPr>
        <b/>
        <sz val="10"/>
        <color indexed="8"/>
        <rFont val="Arial"/>
        <family val="2"/>
      </rPr>
      <t xml:space="preserve"> &gt; worksheet &lt;SHEDPLT&gt;</t>
    </r>
  </si>
  <si>
    <r>
      <t>Modifications to "&lt;</t>
    </r>
    <r>
      <rPr>
        <b/>
        <sz val="10"/>
        <rFont val="Arial"/>
        <family val="2"/>
      </rPr>
      <t>SHEDPLT</t>
    </r>
    <r>
      <rPr>
        <sz val="10"/>
        <rFont val="Arial"/>
        <family val="2"/>
      </rPr>
      <t xml:space="preserve">&gt;" worksheet in </t>
    </r>
    <r>
      <rPr>
        <b/>
        <sz val="10"/>
        <rFont val="Arial"/>
        <family val="2"/>
      </rPr>
      <t>BCD2004668_Biolsums_JB.xlsx</t>
    </r>
    <r>
      <rPr>
        <sz val="10"/>
        <rFont val="Arial"/>
        <family val="2"/>
      </rPr>
      <t xml:space="preserve"> made so they could be easily read by Gordana Lazin's R script</t>
    </r>
  </si>
  <si>
    <t xml:space="preserve"> located in \\dcnsbiona01a\BIODataSvcSrc\BIOCHEMInventory\Data_by_Year_and_Cruise\2000-2009\2004\BCD2004668\Files from BIOdatainfo</t>
  </si>
  <si>
    <t>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</si>
</sst>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6" fillId="0" borderId="0"/>
    <xf numFmtId="0" fontId="4" fillId="0" borderId="0"/>
    <xf numFmtId="0" fontId="4" fillId="0" borderId="0"/>
    <xf numFmtId="2" fontId="4" fillId="0" borderId="0"/>
  </cellStyleXfs>
  <cellXfs count="69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165" fontId="0" fillId="0" borderId="0" xfId="0" applyNumberFormat="1"/>
    <xf numFmtId="0" fontId="5" fillId="0" borderId="0" xfId="0" applyFont="1" applyAlignment="1">
      <alignment horizontal="center" vertical="top"/>
    </xf>
    <xf numFmtId="15" fontId="4" fillId="0" borderId="0" xfId="0" applyNumberFormat="1" applyFont="1" applyAlignment="1">
      <alignment horizontal="center"/>
    </xf>
    <xf numFmtId="0" fontId="0" fillId="0" borderId="0" xfId="0" applyFill="1"/>
    <xf numFmtId="1" fontId="4" fillId="0" borderId="0" xfId="0" applyNumberFormat="1" applyFont="1"/>
    <xf numFmtId="0" fontId="0" fillId="0" borderId="0" xfId="0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Fill="1"/>
    <xf numFmtId="2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top"/>
    </xf>
    <xf numFmtId="164" fontId="2" fillId="0" borderId="0" xfId="0" applyNumberFormat="1" applyFont="1"/>
    <xf numFmtId="14" fontId="0" fillId="0" borderId="0" xfId="0" applyNumberFormat="1"/>
    <xf numFmtId="0" fontId="4" fillId="0" borderId="0" xfId="1"/>
    <xf numFmtId="164" fontId="8" fillId="0" borderId="0" xfId="2" applyNumberFormat="1" applyFont="1" applyBorder="1" applyAlignment="1">
      <alignment horizontal="center"/>
    </xf>
    <xf numFmtId="0" fontId="7" fillId="0" borderId="0" xfId="2" applyFont="1" applyAlignment="1">
      <alignment horizontal="center"/>
    </xf>
    <xf numFmtId="0" fontId="4" fillId="0" borderId="0" xfId="4" applyFont="1"/>
    <xf numFmtId="0" fontId="7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15" fontId="7" fillId="0" borderId="0" xfId="2" applyNumberFormat="1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164" fontId="8" fillId="0" borderId="0" xfId="2" applyNumberFormat="1" applyFont="1" applyBorder="1"/>
    <xf numFmtId="0" fontId="7" fillId="0" borderId="0" xfId="2" applyFont="1" applyBorder="1"/>
    <xf numFmtId="164" fontId="4" fillId="0" borderId="0" xfId="4" applyNumberFormat="1" applyFont="1" applyAlignment="1">
      <alignment horizontal="center"/>
    </xf>
    <xf numFmtId="0" fontId="6" fillId="0" borderId="0" xfId="2" applyFont="1"/>
    <xf numFmtId="0" fontId="4" fillId="0" borderId="0" xfId="4" applyFont="1"/>
    <xf numFmtId="0" fontId="7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15" fontId="7" fillId="0" borderId="0" xfId="2" applyNumberFormat="1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164" fontId="8" fillId="0" borderId="0" xfId="2" applyNumberFormat="1" applyFont="1" applyBorder="1" applyAlignment="1">
      <alignment horizontal="center"/>
    </xf>
    <xf numFmtId="164" fontId="8" fillId="0" borderId="0" xfId="2" applyNumberFormat="1" applyFont="1" applyBorder="1"/>
    <xf numFmtId="0" fontId="7" fillId="0" borderId="0" xfId="2" applyFont="1" applyBorder="1"/>
    <xf numFmtId="165" fontId="7" fillId="0" borderId="0" xfId="2" applyNumberFormat="1" applyFont="1" applyAlignment="1">
      <alignment horizontal="center"/>
    </xf>
    <xf numFmtId="164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164" fontId="4" fillId="0" borderId="0" xfId="4" applyNumberFormat="1" applyFont="1" applyAlignment="1">
      <alignment horizontal="center"/>
    </xf>
    <xf numFmtId="0" fontId="4" fillId="0" borderId="0" xfId="3" applyFont="1"/>
    <xf numFmtId="49" fontId="4" fillId="0" borderId="0" xfId="3" applyNumberFormat="1" applyFont="1"/>
    <xf numFmtId="0" fontId="4" fillId="0" borderId="0" xfId="4" applyFont="1"/>
    <xf numFmtId="0" fontId="10" fillId="2" borderId="0" xfId="3" applyFont="1" applyFill="1" applyAlignment="1">
      <alignment horizontal="center"/>
    </xf>
    <xf numFmtId="0" fontId="10" fillId="0" borderId="0" xfId="3" applyFont="1" applyAlignment="1">
      <alignment horizontal="center"/>
    </xf>
    <xf numFmtId="0" fontId="1" fillId="0" borderId="0" xfId="2" applyFont="1"/>
  </cellXfs>
  <cellStyles count="6">
    <cellStyle name="Fixed" xfId="5"/>
    <cellStyle name="Normal" xfId="0" builtinId="0"/>
    <cellStyle name="Normal 2" xfId="3"/>
    <cellStyle name="Normal 2 2" xfId="4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5"/>
  <sheetViews>
    <sheetView zoomScale="75" workbookViewId="0">
      <pane xSplit="1" topLeftCell="B1" activePane="topRight" state="frozen"/>
      <selection pane="topRight" activeCell="F34" sqref="F34"/>
    </sheetView>
  </sheetViews>
  <sheetFormatPr defaultRowHeight="12.75" x14ac:dyDescent="0.2"/>
  <cols>
    <col min="1" max="1" width="18.140625" style="8" customWidth="1"/>
    <col min="2" max="2" width="10.140625" style="4" customWidth="1"/>
    <col min="3" max="3" width="9.140625" style="4"/>
    <col min="4" max="4" width="12.42578125" style="4" customWidth="1"/>
    <col min="5" max="8" width="9.140625" style="4"/>
    <col min="9" max="9" width="11.42578125" style="4" customWidth="1"/>
    <col min="10" max="12" width="9.140625" style="4"/>
    <col min="13" max="13" width="10.42578125" style="4" customWidth="1"/>
    <col min="14" max="17" width="9.140625" style="4"/>
    <col min="18" max="18" width="10.5703125" style="4" bestFit="1" customWidth="1"/>
    <col min="19" max="16384" width="9.140625" style="4"/>
  </cols>
  <sheetData>
    <row r="2" spans="1:49" s="7" customFormat="1" x14ac:dyDescent="0.2">
      <c r="A2" s="8" t="s">
        <v>5</v>
      </c>
      <c r="B2" s="8" t="s">
        <v>62</v>
      </c>
      <c r="C2" s="8"/>
      <c r="D2" s="8" t="s">
        <v>73</v>
      </c>
      <c r="F2" s="7" t="s">
        <v>72</v>
      </c>
      <c r="H2" s="7" t="s">
        <v>86</v>
      </c>
      <c r="J2" s="7" t="s">
        <v>77</v>
      </c>
      <c r="L2" s="7" t="s">
        <v>87</v>
      </c>
      <c r="AR2" s="6"/>
      <c r="AS2" s="6"/>
      <c r="AT2" s="6"/>
      <c r="AU2" s="6"/>
      <c r="AV2" s="6"/>
      <c r="AW2" s="6"/>
    </row>
    <row r="3" spans="1:49" x14ac:dyDescent="0.2">
      <c r="A3" s="8" t="s">
        <v>0</v>
      </c>
      <c r="B3" s="4" t="s">
        <v>1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1</v>
      </c>
      <c r="K3" s="4" t="s">
        <v>2</v>
      </c>
      <c r="L3" s="4" t="s">
        <v>1</v>
      </c>
      <c r="M3" s="4" t="s">
        <v>2</v>
      </c>
      <c r="N3" s="4" t="s">
        <v>1</v>
      </c>
      <c r="O3" s="4" t="s">
        <v>2</v>
      </c>
      <c r="P3" s="4" t="s">
        <v>1</v>
      </c>
      <c r="Q3" s="4" t="s">
        <v>2</v>
      </c>
      <c r="R3" s="4" t="s">
        <v>1</v>
      </c>
      <c r="S3" s="4" t="s">
        <v>2</v>
      </c>
      <c r="T3" s="4" t="s">
        <v>1</v>
      </c>
      <c r="U3" s="4" t="s">
        <v>2</v>
      </c>
      <c r="V3" s="4" t="s">
        <v>1</v>
      </c>
      <c r="W3" s="4" t="s">
        <v>2</v>
      </c>
      <c r="X3" s="4" t="s">
        <v>1</v>
      </c>
      <c r="Y3" s="4" t="s">
        <v>2</v>
      </c>
      <c r="Z3" s="4" t="s">
        <v>1</v>
      </c>
      <c r="AA3" s="4" t="s">
        <v>2</v>
      </c>
      <c r="AB3" s="4" t="s">
        <v>1</v>
      </c>
      <c r="AC3" s="4" t="s">
        <v>2</v>
      </c>
      <c r="AD3" s="4" t="s">
        <v>1</v>
      </c>
      <c r="AE3" s="4" t="s">
        <v>2</v>
      </c>
      <c r="AF3" s="4" t="s">
        <v>1</v>
      </c>
      <c r="AG3" s="4" t="s">
        <v>2</v>
      </c>
      <c r="AH3" s="4" t="s">
        <v>1</v>
      </c>
      <c r="AI3" s="4" t="s">
        <v>2</v>
      </c>
      <c r="AJ3" s="4" t="s">
        <v>1</v>
      </c>
      <c r="AK3" s="4" t="s">
        <v>2</v>
      </c>
      <c r="AR3"/>
      <c r="AS3"/>
      <c r="AT3"/>
      <c r="AU3"/>
      <c r="AV3"/>
      <c r="AW3"/>
    </row>
    <row r="4" spans="1:49" x14ac:dyDescent="0.2">
      <c r="A4" s="8">
        <v>1</v>
      </c>
      <c r="B4" s="25"/>
      <c r="C4" s="8"/>
      <c r="D4" s="11">
        <v>1.4402591085271315</v>
      </c>
      <c r="E4" s="11">
        <v>0.89424200581395352</v>
      </c>
      <c r="F4" s="11">
        <v>0.53792810077519371</v>
      </c>
      <c r="G4" s="11">
        <v>0.57115552325581387</v>
      </c>
      <c r="H4" s="11">
        <v>1.9087771317829461</v>
      </c>
      <c r="I4" s="11">
        <v>1.4676139534883723</v>
      </c>
      <c r="J4" s="30">
        <v>1.7005468992248063</v>
      </c>
      <c r="K4" s="30">
        <v>0.89420866472868221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P4"/>
      <c r="AQ4"/>
      <c r="AR4"/>
      <c r="AS4"/>
      <c r="AT4"/>
      <c r="AU4"/>
    </row>
    <row r="5" spans="1:49" x14ac:dyDescent="0.2">
      <c r="A5" s="8">
        <v>5</v>
      </c>
      <c r="B5" s="25"/>
      <c r="C5" s="8"/>
      <c r="D5" s="11">
        <v>1.8740720930232557</v>
      </c>
      <c r="E5" s="11">
        <v>0.97386279069767434</v>
      </c>
      <c r="F5" s="11">
        <v>0.97174108527131775</v>
      </c>
      <c r="G5" s="11">
        <v>0.7167575581395349</v>
      </c>
      <c r="H5" s="11">
        <v>1.9608346899224807</v>
      </c>
      <c r="I5" s="11">
        <v>1.5264344476744187</v>
      </c>
      <c r="J5" s="30">
        <v>1.7699569767441858</v>
      </c>
      <c r="K5" s="30">
        <v>0.89220744186046519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P5"/>
      <c r="AQ5"/>
      <c r="AR5"/>
      <c r="AS5"/>
      <c r="AT5"/>
      <c r="AU5"/>
    </row>
    <row r="6" spans="1:49" x14ac:dyDescent="0.2">
      <c r="A6" s="8">
        <v>10</v>
      </c>
      <c r="B6" s="25"/>
      <c r="C6" s="8"/>
      <c r="D6" s="11">
        <v>2.6896405038759692</v>
      </c>
      <c r="E6" s="11">
        <v>1.514158866279069</v>
      </c>
      <c r="F6" s="11">
        <v>1.6658418604651164</v>
      </c>
      <c r="G6" s="11">
        <v>0.98051206395348878</v>
      </c>
      <c r="H6" s="11">
        <v>1.4923166666666667</v>
      </c>
      <c r="I6" s="11">
        <v>1.1730000000000005</v>
      </c>
      <c r="J6" s="30">
        <v>1.9781872093023256</v>
      </c>
      <c r="K6" s="30">
        <v>0.92901827325581365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P6"/>
      <c r="AQ6"/>
      <c r="AR6"/>
      <c r="AS6"/>
      <c r="AT6"/>
      <c r="AU6"/>
    </row>
    <row r="7" spans="1:49" x14ac:dyDescent="0.2">
      <c r="A7" s="8">
        <v>20</v>
      </c>
      <c r="B7" s="25"/>
      <c r="C7" s="26"/>
      <c r="D7" s="11">
        <v>1.3014389534883721</v>
      </c>
      <c r="E7" s="11">
        <v>1.1406061046511629</v>
      </c>
      <c r="F7" s="11">
        <v>0.79821589147286831</v>
      </c>
      <c r="G7" s="11">
        <v>0.57933924418604654</v>
      </c>
      <c r="H7" s="11">
        <v>0.22944379844961255</v>
      </c>
      <c r="I7" s="11">
        <v>0.68412645348837198</v>
      </c>
      <c r="J7" s="30">
        <v>0.13846511627906977</v>
      </c>
      <c r="K7" s="30">
        <v>0.33056929069767443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P7"/>
      <c r="AQ7"/>
      <c r="AR7"/>
      <c r="AS7"/>
      <c r="AT7"/>
      <c r="AU7"/>
    </row>
    <row r="8" spans="1:49" x14ac:dyDescent="0.2">
      <c r="A8" s="8">
        <v>30</v>
      </c>
      <c r="B8" s="25"/>
      <c r="C8" s="26"/>
      <c r="D8" s="11">
        <v>0.31243410852713194</v>
      </c>
      <c r="E8" s="11">
        <v>0.62114825581395317</v>
      </c>
      <c r="F8" s="11">
        <v>0.74615833333333326</v>
      </c>
      <c r="G8" s="11">
        <v>0.76245000000000007</v>
      </c>
      <c r="H8" s="11">
        <v>0.12692635658914728</v>
      </c>
      <c r="I8" s="11">
        <v>0.3826656976744186</v>
      </c>
      <c r="J8" s="30">
        <v>8.3079069767441865E-2</v>
      </c>
      <c r="K8" s="30">
        <v>0.31041490697674418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P8"/>
      <c r="AQ8"/>
      <c r="AR8"/>
      <c r="AS8"/>
      <c r="AT8"/>
      <c r="AU8"/>
    </row>
    <row r="9" spans="1:49" x14ac:dyDescent="0.2">
      <c r="A9" s="8">
        <v>40</v>
      </c>
      <c r="B9" s="25"/>
      <c r="C9" s="8"/>
      <c r="D9" s="11">
        <v>0.4344786821705427</v>
      </c>
      <c r="E9" s="11">
        <v>0.46411046511627879</v>
      </c>
      <c r="F9" s="11">
        <v>0.7982158914728682</v>
      </c>
      <c r="G9" s="11">
        <v>0.88725174418604613</v>
      </c>
      <c r="H9" s="11">
        <v>8.7872093023255798E-2</v>
      </c>
      <c r="I9" s="11">
        <v>0.4581627906976744</v>
      </c>
      <c r="J9" s="30">
        <v>6.9232558139534869E-2</v>
      </c>
      <c r="K9" s="30">
        <v>0.27641612790697673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P9"/>
      <c r="AQ9"/>
      <c r="AR9"/>
      <c r="AS9"/>
      <c r="AT9"/>
      <c r="AU9"/>
    </row>
    <row r="10" spans="1:49" x14ac:dyDescent="0.2">
      <c r="A10" s="8">
        <v>50</v>
      </c>
      <c r="B10" s="25"/>
      <c r="C10" s="8"/>
      <c r="D10" s="11">
        <v>0.24897093023255823</v>
      </c>
      <c r="E10" s="11">
        <v>0.54119040697674414</v>
      </c>
      <c r="F10" s="11">
        <v>0.52057558139534887</v>
      </c>
      <c r="G10" s="11">
        <v>0.80814244186046547</v>
      </c>
      <c r="H10" s="11">
        <v>8.2990310077519419E-2</v>
      </c>
      <c r="I10" s="11">
        <v>0.41345930232558126</v>
      </c>
      <c r="J10" s="30">
        <v>4.8462790697674424E-2</v>
      </c>
      <c r="K10" s="30">
        <v>0.23562424418604649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P10"/>
      <c r="AQ10"/>
      <c r="AR10"/>
      <c r="AS10"/>
      <c r="AT10"/>
      <c r="AU10"/>
    </row>
    <row r="11" spans="1:49" x14ac:dyDescent="0.2">
      <c r="A11" s="8">
        <v>60</v>
      </c>
      <c r="B11" s="8"/>
      <c r="C11" s="8"/>
      <c r="D11" s="11">
        <v>0.14157170542635661</v>
      </c>
      <c r="E11" s="11">
        <v>0.56627616279069759</v>
      </c>
      <c r="F11" s="11">
        <v>0.71145329457364348</v>
      </c>
      <c r="G11" s="11">
        <v>1.2144300872093021</v>
      </c>
      <c r="H11" s="11">
        <v>7.810852713178297E-2</v>
      </c>
      <c r="I11" s="11">
        <v>0.38113081395348836</v>
      </c>
      <c r="J11" s="30">
        <v>5.1924418604651197E-2</v>
      </c>
      <c r="K11" s="30">
        <v>0.23192377906976741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P11"/>
      <c r="AQ11"/>
      <c r="AR11"/>
      <c r="AS11"/>
      <c r="AT11"/>
      <c r="AU11"/>
    </row>
    <row r="12" spans="1:49" x14ac:dyDescent="0.2">
      <c r="A12" s="8">
        <v>70</v>
      </c>
      <c r="B12" s="8"/>
      <c r="C12" s="8"/>
      <c r="D12" s="11">
        <v>6.3463178294573611E-2</v>
      </c>
      <c r="E12" s="11">
        <v>0.40170784883720928</v>
      </c>
      <c r="F12" s="11">
        <v>0.85027344961240314</v>
      </c>
      <c r="G12" s="11">
        <v>1.3419597383720934</v>
      </c>
      <c r="H12" s="11">
        <v>6.8344961240310059E-2</v>
      </c>
      <c r="I12" s="11">
        <v>0.43403633720930224</v>
      </c>
      <c r="J12" s="30">
        <v>7.810852713178297E-2</v>
      </c>
      <c r="K12" s="30">
        <v>0.32868298449612399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P12"/>
      <c r="AQ12"/>
      <c r="AR12"/>
      <c r="AS12"/>
      <c r="AT12"/>
      <c r="AU12"/>
    </row>
    <row r="13" spans="1:49" x14ac:dyDescent="0.2">
      <c r="A13" s="8">
        <v>80</v>
      </c>
      <c r="B13" s="25"/>
      <c r="C13" s="26"/>
      <c r="D13" s="11">
        <v>0.10251744186046513</v>
      </c>
      <c r="E13" s="11">
        <v>0.55514825581395333</v>
      </c>
      <c r="F13" s="11">
        <v>1.4749641472868218</v>
      </c>
      <c r="G13" s="11">
        <v>1.7398931686046515</v>
      </c>
      <c r="H13" s="11">
        <v>6.346317829457368E-2</v>
      </c>
      <c r="I13" s="11">
        <v>0.42027034883720921</v>
      </c>
      <c r="J13" s="30">
        <v>6.8344961240310045E-2</v>
      </c>
      <c r="K13" s="30">
        <v>0.52214100775193795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P13"/>
      <c r="AQ13"/>
      <c r="AR13"/>
      <c r="AS13"/>
      <c r="AT13"/>
      <c r="AU13"/>
    </row>
    <row r="14" spans="1:49" x14ac:dyDescent="0.2">
      <c r="B14" s="8"/>
      <c r="C14" s="8"/>
      <c r="AR14"/>
      <c r="AS14"/>
      <c r="AT14"/>
      <c r="AU14"/>
      <c r="AV14"/>
      <c r="AW14"/>
    </row>
    <row r="15" spans="1:49" x14ac:dyDescent="0.2">
      <c r="A15" s="8" t="s">
        <v>17</v>
      </c>
      <c r="B15" s="4">
        <f>(B4*3)+(B5*7)+(B7*10)+(B8*17.5)+(B10*25)+(B13*17.5)</f>
        <v>0</v>
      </c>
      <c r="C15" s="8"/>
      <c r="D15" s="4">
        <f>(D4*3)+(D5*4.5)+(D6*7.5)+(D7*10)+(D8*10)+(D9*10)+(D10*10)+(D11*10)+(D12*10)+(D13*5)</f>
        <v>58.462568313953483</v>
      </c>
      <c r="E15" s="4">
        <f>(E4*3)+(E5*4.5)+(E6*7.5)+(E7*10)+(E8*10)+(E9*10)+(E10*10)+(E11*10)+(E12*10)+(E13*5)</f>
        <v>58.54743379360464</v>
      </c>
      <c r="F15" s="4">
        <f>(F4*3)+(F5*4.5)+(F6*7.5)+(F7*10)+(F8*10)+(F9*10)+(F10*10)+(F11*10)+(F12*10)+(F13*5)</f>
        <v>70.104178294573629</v>
      </c>
      <c r="G15" s="4">
        <f>(G4*3)+(G5*4.5)+(G6*7.5)+(G7*10)+(G8*10)+(G9*10)+(G10*10)+(G11*10)+(G12*10)+(G13*5)</f>
        <v>76.927914462209316</v>
      </c>
      <c r="H15" s="4">
        <f t="shared" ref="H15:M15" si="0">(H4*3)+(H5*4.5)+(H6*7.5)+(H7*10)+(H8*10)+(H9*10)+(H10*10)+(H11*10)+(H12*10)+(H13*5)</f>
        <v>32.796638856589148</v>
      </c>
      <c r="I15" s="4">
        <f t="shared" si="0"/>
        <v>49.706462572674411</v>
      </c>
      <c r="J15" s="4">
        <f t="shared" si="0"/>
        <v>32.937300775193791</v>
      </c>
      <c r="K15" s="4">
        <f t="shared" si="0"/>
        <v>33.412214904069764</v>
      </c>
      <c r="L15" s="4">
        <f t="shared" si="0"/>
        <v>0</v>
      </c>
      <c r="M15" s="4">
        <f t="shared" si="0"/>
        <v>0</v>
      </c>
      <c r="N15" s="4">
        <f t="shared" ref="N15:U15" si="1">(N4*3)+(N5*4.5)+(N6*7.5)+(N7*10)+(N8*10)+(N9*10)+(N10*10)+(N11*10)+(N12*10)+(N13*5)</f>
        <v>0</v>
      </c>
      <c r="O15" s="4">
        <f t="shared" si="1"/>
        <v>0</v>
      </c>
      <c r="P15" s="4">
        <f>(P4*3)+(P5*4.5)+(P6*7.5)+(P7*10)+(P8*10)+(P9*10)+(P10*10)+(P11*10)+(P12*10)+(P13*5)</f>
        <v>0</v>
      </c>
      <c r="Q15" s="4">
        <f>(Q4*3)+(Q5*4.5)+(Q6*7.5)+(Q7*10)+(Q8*10)+(Q9*10)+(Q10*10)+(Q11*10)+(Q12*10)+(Q13*5)</f>
        <v>0</v>
      </c>
      <c r="R15" s="4">
        <f>(R4*3)+(R5*4.5)+(R6*7.5)+(R7*10)+(R8*10)+(R9*10)+(R10*10)+(R11*10)+(R12*10)+(R13*5)</f>
        <v>0</v>
      </c>
      <c r="S15" s="4">
        <f>(S4*3)+(S5*4.5)+(S6*7.5)+(S7*10)+(S8*10)+(S9*10)+(S10*10)+(S11*10)+(S12*10)+(S13*5)</f>
        <v>0</v>
      </c>
      <c r="T15" s="4">
        <f t="shared" si="1"/>
        <v>0</v>
      </c>
      <c r="U15" s="4">
        <f t="shared" si="1"/>
        <v>0</v>
      </c>
      <c r="V15" s="4">
        <f>(V4*3)+(V5*4.5)+(V6*7.5)+(V7*10)+(V8*10)+(V9*10)+(V10*10)+(V11*10)+(V12*10)+(V13*5)</f>
        <v>0</v>
      </c>
      <c r="W15" s="4">
        <f>(W4*3)+(W5*4.5)+(W6*7.5)+(W7*10)+(W8*10)+(W9*10)+(W10*10)+(W11*10)+(W12*10)+(W13*5)</f>
        <v>0</v>
      </c>
      <c r="X15" s="4">
        <f>(W4*3)+(W5*4.5)+(W6*7.5)+(W7*10)+(W8*10)+(W9*10)+(W10*10)+(W11*10)+(W12*10)+(X13*5)</f>
        <v>0</v>
      </c>
      <c r="Y15" s="4">
        <f>(Y4*3)+(Y5*4.5)+(Y6*7.5)+(Y7*10)+(Y8*10)+(Y9*10)+(Y10*10)+(Y11*10)+(Y12*10)+(Y13*5)</f>
        <v>0</v>
      </c>
      <c r="Z15" s="4">
        <f>(Z4*3)+(Z5*4.5)+(Z6*7.5)+(Z7*10)+(Z8*10)+(Z9*10)+(Z10*10)+(Z11*10)+(Z12*10)+(Z13*5)</f>
        <v>0</v>
      </c>
      <c r="AA15" s="4">
        <f>(AA4*3)+(AA5*4.5)+(AA6*7.5)+(AA7*10)+(AA8*10)+(AA9*10)+(AA10*10)+(AA11*10)+(AA12*10)+(AA13*5)</f>
        <v>0</v>
      </c>
      <c r="AB15" s="4">
        <f t="shared" ref="AB15:AI15" si="2">(AB4*3)+(AB5*4.5)+(AB6*7.5)+(AB7*10)+(AB8*10)+(AB9*10)+(AB10*10)+(AB11*10)+(AB12*10)+(AB13*5)</f>
        <v>0</v>
      </c>
      <c r="AC15" s="4">
        <f t="shared" si="2"/>
        <v>0</v>
      </c>
      <c r="AD15" s="4">
        <f>(AD4*3)+(AD5*4.5)+(AD6*7.5)+(AD7*10)+(AD8*10)+(AD9*10)+(AD10*10)+(AD11*10)+(AD12*10)+(AD13*5)</f>
        <v>0</v>
      </c>
      <c r="AE15" s="4">
        <f>(AE4*3)+(AE5*4.5)+(AE6*7.5)+(AE7*10)+(AE8*10)+(AE9*10)+(AE10*10)+(AE11*10)+(AE12*10)+(AE13*5)</f>
        <v>0</v>
      </c>
      <c r="AF15" s="4">
        <f t="shared" si="2"/>
        <v>0</v>
      </c>
      <c r="AG15" s="4">
        <f t="shared" si="2"/>
        <v>0</v>
      </c>
      <c r="AH15" s="4">
        <f t="shared" si="2"/>
        <v>0</v>
      </c>
      <c r="AI15" s="4">
        <f t="shared" si="2"/>
        <v>0</v>
      </c>
      <c r="AJ15" s="4">
        <f>(AJ4*3)+(AJ5*4.5)+(AJ6*7.5)+(AJ7*10)+(AJ8*10)+(AJ9*10)+(AJ10*10)+(AJ11*10)+(AJ12*10)+(AJ13*5)</f>
        <v>0</v>
      </c>
      <c r="AK15" s="4">
        <f>(AK4*3)+(AK5*4.5)+(AK6*7.5)+(AK7*10)+(AK8*10)+(AK9*10)+(AK10*10)+(AK11*10)+(AK12*10)+(AK13*5)</f>
        <v>0</v>
      </c>
      <c r="AR15"/>
      <c r="AS15"/>
      <c r="AT15"/>
      <c r="AU15"/>
      <c r="AV15"/>
      <c r="AW15"/>
    </row>
    <row r="16" spans="1:49" x14ac:dyDescent="0.2">
      <c r="C16" s="8"/>
      <c r="AR16"/>
      <c r="AS16"/>
      <c r="AT16"/>
      <c r="AU16"/>
      <c r="AV16"/>
      <c r="AW16"/>
    </row>
    <row r="17" spans="1:49" x14ac:dyDescent="0.2">
      <c r="A17" s="8" t="s">
        <v>18</v>
      </c>
      <c r="B17" s="4">
        <f>(B4*3)+(B5*7)+(B7*10)+(B8*17.5)+(B10*12.5)</f>
        <v>0</v>
      </c>
      <c r="C17" s="8"/>
      <c r="D17" s="4">
        <f>(D4*3)+(D5*4.5)+(D6*7.5)+(D7*10)+(D8*10)+(D9*10)+(D10*5)</f>
        <v>54.654777616279063</v>
      </c>
      <c r="E17" s="4">
        <f>(E4*3)+(E5*4.5)+(E6*7.5)+(E7*10)+(E8*10)+(E9*10)+(E10*5)</f>
        <v>43.385900363372087</v>
      </c>
      <c r="F17" s="4">
        <f>(F4*3)+(F5*4.5)+(F6*7.5)+(F7*10)+(F8*10)+(F9*10)+(F10*5)</f>
        <v>44.509212209302319</v>
      </c>
      <c r="G17" s="4">
        <f>(G4*3)+(G5*4.5)+(G6*7.5)+(G7*10)+(G8*10)+(G9*10)+(G10*5)</f>
        <v>38.623838154069773</v>
      </c>
      <c r="H17" s="4">
        <f t="shared" ref="H17:M17" si="3">(H4*3)+(H5*4.5)+(H6*7.5)+(H7*10)+(H8*10)+(H9*10)+(H10*5)</f>
        <v>30.599836531007753</v>
      </c>
      <c r="I17" s="4">
        <f t="shared" si="3"/>
        <v>37.386142805232559</v>
      </c>
      <c r="J17" s="4">
        <f t="shared" si="3"/>
        <v>31.052932558139535</v>
      </c>
      <c r="K17" s="4">
        <f t="shared" si="3"/>
        <v>24.017321008720927</v>
      </c>
      <c r="L17" s="4">
        <f t="shared" si="3"/>
        <v>0</v>
      </c>
      <c r="M17" s="4">
        <f t="shared" si="3"/>
        <v>0</v>
      </c>
      <c r="N17" s="4">
        <f t="shared" ref="N17:U17" si="4">(N4*3)+(N5*4.5)+(N6*7.5)+(N7*10)+(N8*10)+(N9*10)+(N10*5)</f>
        <v>0</v>
      </c>
      <c r="O17" s="4">
        <f t="shared" si="4"/>
        <v>0</v>
      </c>
      <c r="P17" s="4">
        <f>(P4*3)+(P5*4.5)+(P6*7.5)+(P7*10)+(P8*10)+(P9*10)+(P10*5)</f>
        <v>0</v>
      </c>
      <c r="Q17" s="4">
        <f>(Q4*3)+(Q5*4.5)+(Q6*7.5)+(Q7*10)+(Q8*10)+(Q9*10)+(Q10*5)</f>
        <v>0</v>
      </c>
      <c r="R17" s="4">
        <f>(R4*3)+(R5*4.5)+(R6*7.5)+(R7*10)+(R8*10)+(R9*10)+(R10*5)</f>
        <v>0</v>
      </c>
      <c r="S17" s="4">
        <f>(S4*3)+(S5*4.5)+(S6*7.5)+(S7*10)+(S8*10)+(S9*10)+(S10*5)</f>
        <v>0</v>
      </c>
      <c r="T17" s="4">
        <f t="shared" si="4"/>
        <v>0</v>
      </c>
      <c r="U17" s="4">
        <f t="shared" si="4"/>
        <v>0</v>
      </c>
      <c r="V17" s="4">
        <f>(V4*3)+(V5*4.5)+(V6*7.5)+(V7*10)+(V8*10)+(V9*10)+(V10*5)</f>
        <v>0</v>
      </c>
      <c r="W17" s="4">
        <f>(W4*3)+(W5*4.5)+(W6*7.5)+(W7*10)+(W8*10)+(W9*10)+(W10*5)</f>
        <v>0</v>
      </c>
      <c r="X17" s="4">
        <f>(W4*3)+(W5*4.5)+(W6*7.5)+(W7*10)+(W8*10)+(W9*10)+(W10*5)</f>
        <v>0</v>
      </c>
      <c r="Y17" s="4">
        <f>(Y4*3)+(Y5*4.5)+(Y6*7.5)+(Y7*10)+(Y8*10)+(Y9*10)+(Y10*5)</f>
        <v>0</v>
      </c>
      <c r="Z17" s="4">
        <f>(Z4*3)+(Z5*4.5)+(Z6*7.5)+(Z7*10)+(Z8*10)+(Z9*10)+(Z10*5)</f>
        <v>0</v>
      </c>
      <c r="AA17" s="4">
        <f>(AA4*3)+(AA5*4.5)+(AA6*7.5)+(AA7*10)+(AA8*10)+(AA9*10)+(AA10*5)</f>
        <v>0</v>
      </c>
      <c r="AB17" s="4">
        <f t="shared" ref="AB17:AI17" si="5">(AB4*3)+(AB5*4.5)+(AB6*7.5)+(AB7*10)+(AB8*10)+(AB9*10)+(AB10*5)</f>
        <v>0</v>
      </c>
      <c r="AC17" s="4">
        <f t="shared" si="5"/>
        <v>0</v>
      </c>
      <c r="AD17" s="4">
        <f>(AD4*3)+(AD5*4.5)+(AD6*7.5)+(AD7*10)+(AD8*10)+(AD9*10)+(AD10*5)</f>
        <v>0</v>
      </c>
      <c r="AE17" s="4">
        <f>(AE4*3)+(AE5*4.5)+(AE6*7.5)+(AE7*10)+(AE8*10)+(AE9*10)+(AE10*5)</f>
        <v>0</v>
      </c>
      <c r="AF17" s="4">
        <f t="shared" si="5"/>
        <v>0</v>
      </c>
      <c r="AG17" s="4">
        <f t="shared" si="5"/>
        <v>0</v>
      </c>
      <c r="AH17" s="4">
        <f t="shared" si="5"/>
        <v>0</v>
      </c>
      <c r="AI17" s="4">
        <f t="shared" si="5"/>
        <v>0</v>
      </c>
      <c r="AJ17" s="4">
        <f>(AJ4*3)+(AJ5*4.5)+(AJ6*7.5)+(AJ7*10)+(AJ8*10)+(AJ9*10)+(AJ10*5)</f>
        <v>0</v>
      </c>
      <c r="AK17" s="4">
        <f>(AK4*3)+(AK5*4.5)+(AK6*7.5)+(AK7*10)+(AK8*10)+(AK9*10)+(AK10*5)</f>
        <v>0</v>
      </c>
      <c r="AR17"/>
      <c r="AS17"/>
      <c r="AT17"/>
      <c r="AU17"/>
      <c r="AV17"/>
      <c r="AW17"/>
    </row>
    <row r="19" spans="1:49" x14ac:dyDescent="0.2">
      <c r="C19"/>
      <c r="I19" s="12" t="s">
        <v>52</v>
      </c>
      <c r="J19" s="12"/>
      <c r="K19" s="9" t="s">
        <v>53</v>
      </c>
      <c r="M19"/>
      <c r="R19" s="11"/>
      <c r="S19" s="11"/>
      <c r="U19"/>
    </row>
    <row r="20" spans="1:49" s="12" customFormat="1" x14ac:dyDescent="0.2">
      <c r="A20" s="18"/>
      <c r="B20" s="12" t="s">
        <v>10</v>
      </c>
      <c r="C20" s="9" t="s">
        <v>46</v>
      </c>
      <c r="D20" s="12" t="s">
        <v>45</v>
      </c>
      <c r="E20" s="12" t="s">
        <v>6</v>
      </c>
      <c r="F20" s="12" t="s">
        <v>44</v>
      </c>
      <c r="G20" s="12" t="s">
        <v>43</v>
      </c>
      <c r="H20" s="12" t="s">
        <v>34</v>
      </c>
      <c r="I20" s="12" t="s">
        <v>43</v>
      </c>
      <c r="J20" s="12" t="s">
        <v>34</v>
      </c>
      <c r="K20" s="9" t="s">
        <v>43</v>
      </c>
      <c r="L20" s="12" t="s">
        <v>34</v>
      </c>
      <c r="M20" s="9" t="s">
        <v>54</v>
      </c>
      <c r="R20" s="3"/>
      <c r="S20" s="13"/>
      <c r="T20" s="11"/>
      <c r="U20" s="11"/>
      <c r="V20" s="15"/>
      <c r="W20" s="15"/>
      <c r="X20" s="15"/>
      <c r="Y20" s="11"/>
      <c r="Z20" s="6"/>
      <c r="AA20"/>
    </row>
    <row r="21" spans="1:49" x14ac:dyDescent="0.2">
      <c r="A21" s="8" t="s">
        <v>42</v>
      </c>
      <c r="B21" s="5">
        <v>38121</v>
      </c>
      <c r="C21" s="2">
        <v>105001</v>
      </c>
      <c r="D21" s="19" t="s">
        <v>63</v>
      </c>
      <c r="E21" s="3">
        <v>260720</v>
      </c>
      <c r="F21" s="13">
        <v>1</v>
      </c>
      <c r="G21" s="11" t="s">
        <v>65</v>
      </c>
      <c r="H21" s="11" t="s">
        <v>7</v>
      </c>
      <c r="I21" s="12" t="s">
        <v>74</v>
      </c>
      <c r="J21" s="11"/>
      <c r="K21" s="12" t="s">
        <v>74</v>
      </c>
      <c r="L21" s="11"/>
      <c r="M21" s="20">
        <v>135</v>
      </c>
      <c r="R21" s="3"/>
      <c r="S21" s="13"/>
      <c r="T21" s="11"/>
      <c r="U21" s="11"/>
      <c r="V21" s="15"/>
      <c r="W21" s="15"/>
      <c r="X21" s="15"/>
      <c r="Y21" s="11"/>
      <c r="Z21" s="6"/>
      <c r="AA21"/>
    </row>
    <row r="22" spans="1:49" ht="13.5" customHeight="1" x14ac:dyDescent="0.2">
      <c r="B22" s="5">
        <v>38133</v>
      </c>
      <c r="C22" s="2" t="s">
        <v>64</v>
      </c>
      <c r="D22" s="19" t="s">
        <v>63</v>
      </c>
      <c r="E22" s="3">
        <v>260730</v>
      </c>
      <c r="F22" s="13">
        <v>1</v>
      </c>
      <c r="G22" s="11">
        <v>1.4402591085271315</v>
      </c>
      <c r="H22" s="11">
        <v>0.89424200581395352</v>
      </c>
      <c r="I22" s="12">
        <v>58.462568313953483</v>
      </c>
      <c r="J22" s="11">
        <v>58.54743379360464</v>
      </c>
      <c r="K22" s="15">
        <v>54.654777616279063</v>
      </c>
      <c r="L22" s="11">
        <v>43.385900363372087</v>
      </c>
      <c r="M22" s="20">
        <v>147</v>
      </c>
      <c r="R22" s="3"/>
      <c r="S22" s="13"/>
      <c r="T22" s="11"/>
      <c r="U22" s="11"/>
      <c r="V22" s="15"/>
      <c r="W22" s="15"/>
      <c r="X22" s="15"/>
      <c r="Y22" s="11"/>
      <c r="Z22" s="6"/>
      <c r="AA22"/>
    </row>
    <row r="23" spans="1:49" x14ac:dyDescent="0.2">
      <c r="B23" s="5">
        <v>38156</v>
      </c>
      <c r="C23" s="2" t="s">
        <v>71</v>
      </c>
      <c r="D23" s="19" t="s">
        <v>63</v>
      </c>
      <c r="E23" s="3">
        <v>260740</v>
      </c>
      <c r="F23" s="13">
        <v>1</v>
      </c>
      <c r="G23" s="11">
        <v>0.53792810077519371</v>
      </c>
      <c r="H23" s="11">
        <v>0.57115552325581387</v>
      </c>
      <c r="I23" s="12">
        <v>70.104178294573629</v>
      </c>
      <c r="J23" s="11">
        <v>76.927914462209316</v>
      </c>
      <c r="K23" s="15">
        <v>44.509212209302319</v>
      </c>
      <c r="L23" s="11">
        <v>38.623838154069773</v>
      </c>
      <c r="M23" s="20">
        <v>170</v>
      </c>
    </row>
    <row r="24" spans="1:49" x14ac:dyDescent="0.2">
      <c r="B24" s="5">
        <v>38231</v>
      </c>
      <c r="C24" s="2" t="s">
        <v>82</v>
      </c>
      <c r="D24" s="19" t="s">
        <v>83</v>
      </c>
      <c r="E24" s="3">
        <v>260750</v>
      </c>
      <c r="F24" s="13">
        <v>1</v>
      </c>
      <c r="G24" s="11">
        <v>1.9087771317829461</v>
      </c>
      <c r="H24" s="11">
        <v>1.4676139534883723</v>
      </c>
      <c r="I24" s="12">
        <v>32.796638856589148</v>
      </c>
      <c r="J24" s="11">
        <v>49.706462572674411</v>
      </c>
      <c r="K24" s="15">
        <v>30.599836531007753</v>
      </c>
      <c r="L24" s="11">
        <v>37.386142805232559</v>
      </c>
      <c r="M24" s="20">
        <v>245</v>
      </c>
    </row>
    <row r="25" spans="1:49" x14ac:dyDescent="0.2">
      <c r="B25" s="5">
        <v>38246</v>
      </c>
      <c r="C25" s="2" t="s">
        <v>75</v>
      </c>
      <c r="D25" s="19" t="s">
        <v>76</v>
      </c>
      <c r="E25" s="20">
        <v>271955</v>
      </c>
      <c r="F25" s="13">
        <v>1</v>
      </c>
      <c r="G25" s="30">
        <v>1.7005468992248063</v>
      </c>
      <c r="H25" s="30">
        <v>0.89420866472868221</v>
      </c>
      <c r="I25" s="12">
        <v>32.937300775193791</v>
      </c>
      <c r="J25" s="11">
        <v>33.412214904069764</v>
      </c>
      <c r="K25" s="15">
        <v>31.052932558139535</v>
      </c>
      <c r="L25" s="11">
        <v>24.017321008720927</v>
      </c>
      <c r="M25" s="20">
        <v>260</v>
      </c>
    </row>
  </sheetData>
  <phoneticPr fontId="0" type="noConversion"/>
  <pageMargins left="0.75" right="0.75" top="1" bottom="1" header="0.5" footer="0.5"/>
  <pageSetup scale="9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0"/>
  <sheetViews>
    <sheetView zoomScale="75" workbookViewId="0">
      <pane xSplit="5" ySplit="5" topLeftCell="V6" activePane="bottomRight" state="frozen"/>
      <selection pane="topRight" activeCell="D1" sqref="D1"/>
      <selection pane="bottomLeft" activeCell="A6" sqref="A6"/>
      <selection pane="bottomRight" sqref="A1:IV5"/>
    </sheetView>
  </sheetViews>
  <sheetFormatPr defaultRowHeight="12.75" x14ac:dyDescent="0.2"/>
  <cols>
    <col min="1" max="1" width="11.140625" style="5" bestFit="1" customWidth="1"/>
    <col min="2" max="2" width="9.7109375" style="2" customWidth="1"/>
    <col min="3" max="3" width="13.28515625" style="16" customWidth="1"/>
    <col min="4" max="4" width="13.85546875" style="3" customWidth="1"/>
    <col min="5" max="5" width="9.140625" style="3"/>
    <col min="6" max="6" width="9.140625" style="12"/>
    <col min="7" max="7" width="9.140625" style="11"/>
    <col min="8" max="8" width="9.140625" style="12"/>
    <col min="9" max="9" width="9.28515625" style="11" customWidth="1"/>
    <col min="10" max="10" width="9.28515625" style="12" customWidth="1"/>
    <col min="11" max="11" width="9.28515625" style="11" customWidth="1"/>
    <col min="12" max="12" width="9.140625" style="9"/>
    <col min="13" max="14" width="9.140625" style="6"/>
    <col min="16" max="18" width="9.140625" style="12"/>
    <col min="20" max="22" width="9.140625" style="4"/>
    <col min="24" max="24" width="11" customWidth="1"/>
    <col min="27" max="29" width="9.140625" style="11"/>
    <col min="34" max="34" width="9.140625" style="3"/>
  </cols>
  <sheetData>
    <row r="1" spans="1:40" x14ac:dyDescent="0.2">
      <c r="A1" s="5" t="s">
        <v>61</v>
      </c>
      <c r="S1" s="6" t="s">
        <v>24</v>
      </c>
      <c r="U1" s="7"/>
      <c r="W1" s="6"/>
      <c r="X1" s="6"/>
      <c r="Y1" s="6"/>
      <c r="Z1" s="6" t="s">
        <v>24</v>
      </c>
      <c r="AA1" s="12"/>
      <c r="AB1" s="12"/>
      <c r="AD1" s="6"/>
      <c r="AE1" s="6"/>
      <c r="AF1" s="6"/>
    </row>
    <row r="2" spans="1:40" x14ac:dyDescent="0.2">
      <c r="A2" s="5" t="s">
        <v>4</v>
      </c>
      <c r="S2" s="6" t="s">
        <v>25</v>
      </c>
      <c r="U2" s="7" t="s">
        <v>26</v>
      </c>
      <c r="W2" s="6"/>
      <c r="X2" s="6"/>
      <c r="Y2" s="6"/>
      <c r="Z2" s="6" t="s">
        <v>25</v>
      </c>
      <c r="AA2" s="12"/>
      <c r="AB2" s="12" t="s">
        <v>26</v>
      </c>
      <c r="AD2" s="6"/>
      <c r="AE2" s="6"/>
      <c r="AF2" s="6"/>
    </row>
    <row r="3" spans="1:40" x14ac:dyDescent="0.2">
      <c r="A3" s="5" t="s">
        <v>21</v>
      </c>
      <c r="M3" t="s">
        <v>38</v>
      </c>
      <c r="N3" t="s">
        <v>38</v>
      </c>
      <c r="O3" t="s">
        <v>38</v>
      </c>
      <c r="Q3" s="12" t="s">
        <v>35</v>
      </c>
      <c r="S3" s="6" t="s">
        <v>27</v>
      </c>
      <c r="T3" s="7"/>
      <c r="U3" s="7" t="s">
        <v>28</v>
      </c>
      <c r="V3" s="7"/>
      <c r="W3" s="6"/>
      <c r="X3" s="6" t="s">
        <v>26</v>
      </c>
      <c r="Y3" s="6"/>
      <c r="Z3" s="6" t="s">
        <v>27</v>
      </c>
      <c r="AA3" s="12"/>
      <c r="AB3" s="12" t="s">
        <v>28</v>
      </c>
      <c r="AD3" s="6"/>
      <c r="AE3" s="6" t="s">
        <v>29</v>
      </c>
      <c r="AF3" s="6"/>
      <c r="AH3" s="9" t="s">
        <v>59</v>
      </c>
      <c r="AK3" s="6"/>
      <c r="AL3" s="6" t="s">
        <v>91</v>
      </c>
      <c r="AM3" s="6"/>
    </row>
    <row r="4" spans="1:40" x14ac:dyDescent="0.2">
      <c r="A4" s="5" t="s">
        <v>22</v>
      </c>
      <c r="H4" s="12" t="s">
        <v>19</v>
      </c>
      <c r="I4" s="12"/>
      <c r="J4" s="12" t="s">
        <v>20</v>
      </c>
      <c r="M4" s="9" t="s">
        <v>49</v>
      </c>
      <c r="N4" s="3" t="s">
        <v>39</v>
      </c>
      <c r="O4" s="3" t="s">
        <v>39</v>
      </c>
      <c r="Q4" s="12" t="s">
        <v>36</v>
      </c>
      <c r="S4" s="6" t="s">
        <v>28</v>
      </c>
      <c r="T4" s="7"/>
      <c r="U4" s="7" t="s">
        <v>30</v>
      </c>
      <c r="V4" s="7"/>
      <c r="W4" s="6"/>
      <c r="X4" s="6" t="s">
        <v>31</v>
      </c>
      <c r="Y4" s="6"/>
      <c r="Z4" s="6" t="s">
        <v>28</v>
      </c>
      <c r="AA4" s="12"/>
      <c r="AB4" s="12" t="s">
        <v>30</v>
      </c>
      <c r="AD4" s="6"/>
      <c r="AE4" s="6" t="s">
        <v>31</v>
      </c>
      <c r="AF4" s="6"/>
      <c r="AH4" s="9" t="s">
        <v>60</v>
      </c>
      <c r="AK4" s="6"/>
      <c r="AL4" s="6" t="s">
        <v>31</v>
      </c>
      <c r="AM4" s="6"/>
    </row>
    <row r="5" spans="1:40" s="3" customFormat="1" x14ac:dyDescent="0.2">
      <c r="A5" s="17" t="s">
        <v>5</v>
      </c>
      <c r="B5" s="10" t="s">
        <v>41</v>
      </c>
      <c r="C5" s="17" t="s">
        <v>37</v>
      </c>
      <c r="D5" s="9" t="s">
        <v>6</v>
      </c>
      <c r="E5" s="9" t="s">
        <v>0</v>
      </c>
      <c r="F5" s="12" t="s">
        <v>7</v>
      </c>
      <c r="G5" s="12" t="s">
        <v>8</v>
      </c>
      <c r="H5" s="12" t="s">
        <v>3</v>
      </c>
      <c r="I5" s="12" t="s">
        <v>8</v>
      </c>
      <c r="J5" s="12" t="s">
        <v>3</v>
      </c>
      <c r="K5" s="12" t="s">
        <v>8</v>
      </c>
      <c r="L5" s="9" t="s">
        <v>9</v>
      </c>
      <c r="M5" s="3" t="s">
        <v>50</v>
      </c>
      <c r="N5" s="9" t="s">
        <v>51</v>
      </c>
      <c r="O5" s="9" t="s">
        <v>40</v>
      </c>
      <c r="P5" s="12" t="s">
        <v>32</v>
      </c>
      <c r="Q5" s="12" t="s">
        <v>33</v>
      </c>
      <c r="R5" s="12" t="s">
        <v>34</v>
      </c>
      <c r="S5" s="9"/>
      <c r="T5" s="12" t="s">
        <v>32</v>
      </c>
      <c r="U5" s="12" t="s">
        <v>33</v>
      </c>
      <c r="V5" s="12" t="s">
        <v>34</v>
      </c>
      <c r="W5" s="9" t="s">
        <v>32</v>
      </c>
      <c r="X5" s="9" t="s">
        <v>33</v>
      </c>
      <c r="Y5" s="9" t="s">
        <v>34</v>
      </c>
      <c r="Z5" s="9"/>
      <c r="AA5" s="12" t="s">
        <v>32</v>
      </c>
      <c r="AB5" s="12" t="s">
        <v>33</v>
      </c>
      <c r="AC5" s="12" t="s">
        <v>34</v>
      </c>
      <c r="AD5" s="9" t="s">
        <v>32</v>
      </c>
      <c r="AE5" s="9" t="s">
        <v>33</v>
      </c>
      <c r="AF5" s="9" t="s">
        <v>34</v>
      </c>
      <c r="AG5" s="9"/>
      <c r="AH5" s="9"/>
      <c r="AI5" s="9"/>
      <c r="AJ5" s="9" t="s">
        <v>9</v>
      </c>
      <c r="AK5" s="9" t="s">
        <v>32</v>
      </c>
      <c r="AL5" s="9" t="s">
        <v>33</v>
      </c>
      <c r="AM5" s="9" t="s">
        <v>34</v>
      </c>
      <c r="AN5" s="9"/>
    </row>
    <row r="6" spans="1:40" s="20" customFormat="1" x14ac:dyDescent="0.2">
      <c r="A6" s="24"/>
      <c r="B6" s="28"/>
      <c r="C6" s="24"/>
      <c r="E6" s="27">
        <v>1.3</v>
      </c>
      <c r="F6" s="27"/>
      <c r="H6" s="29"/>
      <c r="I6" s="25"/>
      <c r="J6" s="25"/>
      <c r="K6" s="25"/>
      <c r="L6" s="9"/>
      <c r="M6" s="32"/>
      <c r="N6" s="27"/>
      <c r="O6" s="32"/>
      <c r="P6" s="27"/>
      <c r="Q6" s="27"/>
      <c r="R6" s="27"/>
      <c r="S6" s="20">
        <v>3</v>
      </c>
      <c r="T6" s="4">
        <f t="shared" ref="T6:V12" si="0">($S6*P6)</f>
        <v>0</v>
      </c>
      <c r="U6" s="4">
        <f t="shared" si="0"/>
        <v>0</v>
      </c>
      <c r="V6" s="4">
        <f t="shared" si="0"/>
        <v>0</v>
      </c>
      <c r="W6" s="7">
        <f>SUM(T6:T10)</f>
        <v>0</v>
      </c>
      <c r="X6" s="7">
        <f>SUM(U6:U10)</f>
        <v>0</v>
      </c>
      <c r="Y6" s="7">
        <f>SUM(V6:V10)</f>
        <v>0</v>
      </c>
      <c r="Z6" s="20">
        <v>3</v>
      </c>
      <c r="AA6" s="11">
        <f t="shared" ref="AA6:AC10" si="1">($Z6*P6)</f>
        <v>0</v>
      </c>
      <c r="AB6" s="11">
        <f t="shared" si="1"/>
        <v>0</v>
      </c>
      <c r="AC6" s="11">
        <f t="shared" si="1"/>
        <v>0</v>
      </c>
      <c r="AD6" s="7">
        <f>SUM(AA6:AA10)</f>
        <v>0</v>
      </c>
      <c r="AE6" s="7">
        <f>SUM(AB6:AB10)</f>
        <v>0</v>
      </c>
      <c r="AF6" s="7">
        <f>SUM(AC6:AC10)</f>
        <v>0</v>
      </c>
      <c r="AJ6" s="9">
        <v>135</v>
      </c>
      <c r="AK6">
        <v>272.4375</v>
      </c>
      <c r="AL6">
        <v>429.15249999999997</v>
      </c>
      <c r="AM6">
        <v>30.475000000000001</v>
      </c>
    </row>
    <row r="7" spans="1:40" s="20" customFormat="1" x14ac:dyDescent="0.2">
      <c r="A7" s="24"/>
      <c r="B7" s="28"/>
      <c r="C7" s="24"/>
      <c r="E7" s="27">
        <v>5</v>
      </c>
      <c r="F7" s="27"/>
      <c r="H7" s="25"/>
      <c r="I7" s="25"/>
      <c r="J7" s="25"/>
      <c r="K7" s="25"/>
      <c r="M7" s="32"/>
      <c r="N7" s="27"/>
      <c r="O7" s="32"/>
      <c r="P7" s="27"/>
      <c r="Q7" s="27"/>
      <c r="R7" s="27"/>
      <c r="S7" s="20">
        <v>7</v>
      </c>
      <c r="T7" s="4">
        <f t="shared" si="0"/>
        <v>0</v>
      </c>
      <c r="U7" s="4">
        <f t="shared" si="0"/>
        <v>0</v>
      </c>
      <c r="V7" s="4">
        <f t="shared" si="0"/>
        <v>0</v>
      </c>
      <c r="Z7" s="20">
        <v>7</v>
      </c>
      <c r="AA7" s="11">
        <f t="shared" si="1"/>
        <v>0</v>
      </c>
      <c r="AB7" s="11">
        <f t="shared" si="1"/>
        <v>0</v>
      </c>
      <c r="AC7" s="11">
        <f t="shared" si="1"/>
        <v>0</v>
      </c>
      <c r="AJ7" s="9">
        <v>147</v>
      </c>
      <c r="AK7">
        <v>315.10750000000002</v>
      </c>
      <c r="AL7">
        <v>510.60500000000002</v>
      </c>
      <c r="AM7">
        <v>35.727499999999999</v>
      </c>
    </row>
    <row r="8" spans="1:40" s="20" customFormat="1" x14ac:dyDescent="0.2">
      <c r="A8" s="24"/>
      <c r="B8" s="28"/>
      <c r="C8" s="24"/>
      <c r="E8" s="27">
        <v>15.1</v>
      </c>
      <c r="F8" s="27"/>
      <c r="I8" s="25"/>
      <c r="J8" s="25"/>
      <c r="K8" s="25"/>
      <c r="M8" s="32"/>
      <c r="N8" s="27"/>
      <c r="O8" s="32"/>
      <c r="P8" s="27"/>
      <c r="Q8" s="27"/>
      <c r="R8" s="27"/>
      <c r="S8" s="20">
        <v>10</v>
      </c>
      <c r="T8" s="4">
        <f t="shared" si="0"/>
        <v>0</v>
      </c>
      <c r="U8" s="4">
        <f t="shared" si="0"/>
        <v>0</v>
      </c>
      <c r="V8" s="4">
        <f t="shared" si="0"/>
        <v>0</v>
      </c>
      <c r="Z8" s="20">
        <v>10</v>
      </c>
      <c r="AA8" s="11">
        <f t="shared" si="1"/>
        <v>0</v>
      </c>
      <c r="AB8" s="11">
        <f t="shared" si="1"/>
        <v>0</v>
      </c>
      <c r="AC8" s="11">
        <f t="shared" si="1"/>
        <v>0</v>
      </c>
      <c r="AJ8" s="9">
        <v>170</v>
      </c>
      <c r="AK8">
        <v>305.71499999999997</v>
      </c>
      <c r="AL8">
        <v>457.38499999999999</v>
      </c>
      <c r="AM8">
        <v>35.725000000000001</v>
      </c>
    </row>
    <row r="9" spans="1:40" s="20" customFormat="1" x14ac:dyDescent="0.2">
      <c r="A9" s="24"/>
      <c r="B9" s="28"/>
      <c r="C9" s="24"/>
      <c r="E9" s="27">
        <v>25.4</v>
      </c>
      <c r="F9" s="27"/>
      <c r="H9" s="25"/>
      <c r="I9" s="25"/>
      <c r="J9" s="25"/>
      <c r="K9" s="25"/>
      <c r="M9" s="32"/>
      <c r="N9" s="27"/>
      <c r="O9" s="32"/>
      <c r="P9" s="27"/>
      <c r="Q9" s="27"/>
      <c r="R9" s="27"/>
      <c r="S9" s="20">
        <v>17.5</v>
      </c>
      <c r="T9" s="4">
        <f t="shared" si="0"/>
        <v>0</v>
      </c>
      <c r="U9" s="4">
        <f t="shared" si="0"/>
        <v>0</v>
      </c>
      <c r="V9" s="4">
        <f t="shared" si="0"/>
        <v>0</v>
      </c>
      <c r="Z9" s="20">
        <v>17.5</v>
      </c>
      <c r="AA9" s="11">
        <f t="shared" si="1"/>
        <v>0</v>
      </c>
      <c r="AB9" s="11">
        <f t="shared" si="1"/>
        <v>0</v>
      </c>
      <c r="AC9" s="11">
        <f t="shared" si="1"/>
        <v>0</v>
      </c>
      <c r="AJ9" s="9">
        <v>245</v>
      </c>
      <c r="AK9">
        <v>312.14749999999998</v>
      </c>
      <c r="AL9">
        <v>445.52749999999997</v>
      </c>
      <c r="AM9">
        <v>51.994999999999997</v>
      </c>
    </row>
    <row r="10" spans="1:40" s="20" customFormat="1" x14ac:dyDescent="0.2">
      <c r="A10" s="24"/>
      <c r="B10" s="28"/>
      <c r="C10" s="24"/>
      <c r="E10" s="27">
        <v>50.5</v>
      </c>
      <c r="F10" s="27"/>
      <c r="H10" s="25"/>
      <c r="I10" s="25"/>
      <c r="J10" s="25"/>
      <c r="K10" s="25"/>
      <c r="M10" s="32"/>
      <c r="N10" s="27"/>
      <c r="O10" s="32"/>
      <c r="P10" s="27"/>
      <c r="Q10" s="27"/>
      <c r="R10" s="27"/>
      <c r="S10" s="20">
        <v>25</v>
      </c>
      <c r="T10" s="4">
        <f t="shared" si="0"/>
        <v>0</v>
      </c>
      <c r="U10" s="4">
        <f t="shared" si="0"/>
        <v>0</v>
      </c>
      <c r="V10" s="4">
        <f t="shared" si="0"/>
        <v>0</v>
      </c>
      <c r="Z10" s="20">
        <v>12.5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J10" s="9">
        <v>260</v>
      </c>
      <c r="AK10">
        <v>374.315</v>
      </c>
      <c r="AL10">
        <v>509.61500000000001</v>
      </c>
      <c r="AM10">
        <v>38.107500000000002</v>
      </c>
    </row>
    <row r="11" spans="1:40" s="20" customFormat="1" x14ac:dyDescent="0.2">
      <c r="A11" s="24"/>
      <c r="B11" s="28"/>
      <c r="C11" s="24"/>
      <c r="E11" s="27">
        <v>75.599999999999994</v>
      </c>
      <c r="F11" s="27"/>
      <c r="H11" s="25"/>
      <c r="I11" s="25"/>
      <c r="J11" s="25"/>
      <c r="K11" s="25"/>
      <c r="M11" s="32"/>
      <c r="N11" s="27"/>
      <c r="O11" s="32"/>
      <c r="P11" s="27"/>
      <c r="Q11" s="27"/>
      <c r="R11" s="27"/>
      <c r="S11" s="20">
        <v>17.5</v>
      </c>
      <c r="T11" s="4">
        <f t="shared" si="0"/>
        <v>0</v>
      </c>
      <c r="U11" s="4">
        <f t="shared" si="0"/>
        <v>0</v>
      </c>
      <c r="V11" s="4">
        <f t="shared" si="0"/>
        <v>0</v>
      </c>
      <c r="AA11" s="15"/>
      <c r="AB11" s="15"/>
      <c r="AC11" s="15"/>
      <c r="AJ11" s="9"/>
    </row>
    <row r="12" spans="1:40" x14ac:dyDescent="0.2">
      <c r="A12" s="5">
        <v>38121</v>
      </c>
      <c r="B12" s="2">
        <v>105001</v>
      </c>
      <c r="C12" s="19" t="s">
        <v>63</v>
      </c>
      <c r="D12" s="3">
        <v>260720</v>
      </c>
      <c r="E12" s="13">
        <v>1</v>
      </c>
      <c r="F12" s="11" t="s">
        <v>65</v>
      </c>
      <c r="G12" s="11" t="s">
        <v>7</v>
      </c>
      <c r="J12" s="15"/>
      <c r="L12" s="9">
        <v>135</v>
      </c>
      <c r="M12" s="34">
        <v>97.118522412622426</v>
      </c>
      <c r="N12" s="3">
        <v>7.6310000000000002</v>
      </c>
      <c r="O12" s="34">
        <v>340.5</v>
      </c>
      <c r="P12">
        <v>8.6589999999999989</v>
      </c>
      <c r="Q12">
        <v>13.473000000000001</v>
      </c>
      <c r="R12">
        <v>0.68700000000000006</v>
      </c>
      <c r="S12" s="3">
        <v>3</v>
      </c>
      <c r="T12" s="4">
        <f t="shared" si="0"/>
        <v>25.976999999999997</v>
      </c>
      <c r="U12" s="4">
        <f t="shared" si="0"/>
        <v>40.419000000000004</v>
      </c>
      <c r="V12" s="4">
        <f t="shared" si="0"/>
        <v>2.0609999999999999</v>
      </c>
      <c r="W12" s="6">
        <f>SUM(T12:T21)</f>
        <v>645.53475000000003</v>
      </c>
      <c r="X12" s="6">
        <f>SUM(U12:U21)</f>
        <v>991.89874999999995</v>
      </c>
      <c r="Y12" s="6">
        <f>SUM(V12:V21)</f>
        <v>67.953749999999999</v>
      </c>
      <c r="Z12" s="3">
        <v>3</v>
      </c>
      <c r="AA12" s="11">
        <f>($Z12*P12)</f>
        <v>25.976999999999997</v>
      </c>
      <c r="AB12" s="11">
        <f>($Z12*Q12)</f>
        <v>40.419000000000004</v>
      </c>
      <c r="AC12" s="11">
        <f>($Z12*R12)</f>
        <v>2.0609999999999999</v>
      </c>
      <c r="AD12" s="6">
        <f>SUM(AA12:AA18)</f>
        <v>373.09725000000003</v>
      </c>
      <c r="AE12" s="6">
        <f>SUM(AB12:AB18)</f>
        <v>562.74624999999992</v>
      </c>
      <c r="AF12" s="6">
        <f>SUM(AC12:AC18)</f>
        <v>37.478749999999998</v>
      </c>
      <c r="AH12">
        <v>28.263000000000002</v>
      </c>
      <c r="AJ12" s="20"/>
      <c r="AK12" s="20"/>
      <c r="AL12" s="20"/>
      <c r="AM12" s="20"/>
    </row>
    <row r="13" spans="1:40" x14ac:dyDescent="0.2">
      <c r="D13" s="3">
        <v>260719</v>
      </c>
      <c r="E13" s="13">
        <v>5</v>
      </c>
      <c r="F13" s="11" t="s">
        <v>65</v>
      </c>
      <c r="G13" s="11" t="s">
        <v>7</v>
      </c>
      <c r="J13" s="15"/>
      <c r="M13" s="35"/>
      <c r="N13" s="9"/>
      <c r="O13" s="34"/>
      <c r="P13">
        <v>8.4169999999999998</v>
      </c>
      <c r="Q13">
        <v>13.507999999999999</v>
      </c>
      <c r="R13">
        <v>0.69699999999999995</v>
      </c>
      <c r="S13" s="3">
        <v>4.5</v>
      </c>
      <c r="T13" s="4">
        <f t="shared" ref="T13:T21" si="2">($S13*P13)</f>
        <v>37.8765</v>
      </c>
      <c r="U13" s="4">
        <f t="shared" ref="U13:U22" si="3">($S13*Q13)</f>
        <v>60.785999999999994</v>
      </c>
      <c r="V13" s="4">
        <f t="shared" ref="V13:V22" si="4">($S13*R13)</f>
        <v>3.1364999999999998</v>
      </c>
      <c r="W13" s="6"/>
      <c r="X13" s="6"/>
      <c r="Y13" s="6"/>
      <c r="Z13" s="3">
        <v>4.5</v>
      </c>
      <c r="AA13" s="11">
        <f t="shared" ref="AA13:AA18" si="5">($Z13*P13)</f>
        <v>37.8765</v>
      </c>
      <c r="AB13" s="11">
        <f t="shared" ref="AB13:AB18" si="6">($Z13*Q13)</f>
        <v>60.785999999999994</v>
      </c>
      <c r="AC13" s="11">
        <f t="shared" ref="AC13:AC18" si="7">($Z13*R13)</f>
        <v>3.1364999999999998</v>
      </c>
      <c r="AD13" s="6"/>
      <c r="AE13" s="6"/>
      <c r="AF13" s="6"/>
      <c r="AJ13" s="20"/>
      <c r="AK13" s="20"/>
      <c r="AL13" s="20"/>
      <c r="AM13" s="20"/>
    </row>
    <row r="14" spans="1:40" x14ac:dyDescent="0.2">
      <c r="D14" s="3">
        <v>260718</v>
      </c>
      <c r="E14" s="13">
        <v>10</v>
      </c>
      <c r="F14" s="11" t="s">
        <v>65</v>
      </c>
      <c r="G14" s="11" t="s">
        <v>7</v>
      </c>
      <c r="J14" s="15"/>
      <c r="M14" s="35"/>
      <c r="N14" s="9"/>
      <c r="O14" s="34"/>
      <c r="P14">
        <v>8.7435000000000009</v>
      </c>
      <c r="Q14">
        <v>13.278500000000001</v>
      </c>
      <c r="R14">
        <v>0.77950000000000008</v>
      </c>
      <c r="S14" s="3">
        <v>7.5</v>
      </c>
      <c r="T14" s="4">
        <f t="shared" si="2"/>
        <v>65.576250000000002</v>
      </c>
      <c r="U14" s="4">
        <f t="shared" si="3"/>
        <v>99.588750000000005</v>
      </c>
      <c r="V14" s="4">
        <f t="shared" si="4"/>
        <v>5.8462500000000004</v>
      </c>
      <c r="W14" s="6"/>
      <c r="X14" s="6"/>
      <c r="Y14" s="6"/>
      <c r="Z14" s="3">
        <v>7.5</v>
      </c>
      <c r="AA14" s="11">
        <f t="shared" si="5"/>
        <v>65.576250000000002</v>
      </c>
      <c r="AB14" s="11">
        <f t="shared" si="6"/>
        <v>99.588750000000005</v>
      </c>
      <c r="AC14" s="11">
        <f t="shared" si="7"/>
        <v>5.8462500000000004</v>
      </c>
      <c r="AD14" s="6"/>
      <c r="AE14" s="6"/>
      <c r="AF14" s="6"/>
      <c r="AJ14" s="20"/>
      <c r="AK14" s="20"/>
      <c r="AL14" s="20"/>
      <c r="AM14" s="20"/>
    </row>
    <row r="15" spans="1:40" x14ac:dyDescent="0.2">
      <c r="D15" s="3">
        <v>260717</v>
      </c>
      <c r="E15" s="13">
        <v>20</v>
      </c>
      <c r="F15" s="11" t="s">
        <v>65</v>
      </c>
      <c r="G15" s="11" t="s">
        <v>7</v>
      </c>
      <c r="J15" s="15"/>
      <c r="M15" s="34">
        <v>96.94532927136396</v>
      </c>
      <c r="N15" s="3">
        <v>7.7530000000000001</v>
      </c>
      <c r="O15" s="34">
        <v>346.5</v>
      </c>
      <c r="P15">
        <v>6.6275000000000004</v>
      </c>
      <c r="Q15">
        <v>9.8734999999999999</v>
      </c>
      <c r="R15">
        <v>0.69399999999999995</v>
      </c>
      <c r="S15" s="3">
        <v>10</v>
      </c>
      <c r="T15" s="4">
        <f t="shared" si="2"/>
        <v>66.275000000000006</v>
      </c>
      <c r="U15" s="4">
        <f t="shared" si="3"/>
        <v>98.734999999999999</v>
      </c>
      <c r="V15" s="4">
        <f t="shared" si="4"/>
        <v>6.9399999999999995</v>
      </c>
      <c r="W15" s="6"/>
      <c r="X15" s="6"/>
      <c r="Y15" s="6"/>
      <c r="Z15" s="3">
        <v>10</v>
      </c>
      <c r="AA15" s="11">
        <f t="shared" si="5"/>
        <v>66.275000000000006</v>
      </c>
      <c r="AB15" s="11">
        <f t="shared" si="6"/>
        <v>98.734999999999999</v>
      </c>
      <c r="AC15" s="11">
        <f t="shared" si="7"/>
        <v>6.9399999999999995</v>
      </c>
      <c r="AD15" s="6"/>
      <c r="AE15" s="6"/>
      <c r="AF15" s="6"/>
      <c r="AH15">
        <v>29.242000000000001</v>
      </c>
      <c r="AJ15" s="20"/>
      <c r="AK15" s="20"/>
      <c r="AL15" s="20"/>
      <c r="AM15" s="20"/>
    </row>
    <row r="16" spans="1:40" x14ac:dyDescent="0.2">
      <c r="D16" s="3">
        <v>260716</v>
      </c>
      <c r="E16" s="13">
        <v>30</v>
      </c>
      <c r="F16" s="11" t="s">
        <v>65</v>
      </c>
      <c r="G16" s="11" t="s">
        <v>7</v>
      </c>
      <c r="J16" s="15"/>
      <c r="M16" s="35"/>
      <c r="N16" s="9"/>
      <c r="O16" s="34"/>
      <c r="P16">
        <v>7.1615000000000002</v>
      </c>
      <c r="Q16">
        <v>10.593500000000001</v>
      </c>
      <c r="R16">
        <v>0.77849999999999997</v>
      </c>
      <c r="S16" s="3">
        <v>10</v>
      </c>
      <c r="T16" s="4">
        <f t="shared" si="2"/>
        <v>71.615000000000009</v>
      </c>
      <c r="U16" s="4">
        <f t="shared" si="3"/>
        <v>105.935</v>
      </c>
      <c r="V16" s="4">
        <f t="shared" si="4"/>
        <v>7.7850000000000001</v>
      </c>
      <c r="W16" s="6"/>
      <c r="X16" s="6"/>
      <c r="Y16" s="6"/>
      <c r="Z16" s="3">
        <v>10</v>
      </c>
      <c r="AA16" s="11">
        <f t="shared" si="5"/>
        <v>71.615000000000009</v>
      </c>
      <c r="AB16" s="11">
        <f t="shared" si="6"/>
        <v>105.935</v>
      </c>
      <c r="AC16" s="11">
        <f t="shared" si="7"/>
        <v>7.7850000000000001</v>
      </c>
      <c r="AD16" s="6"/>
      <c r="AE16" s="6"/>
      <c r="AF16" s="6"/>
      <c r="AJ16" s="20"/>
      <c r="AK16" s="20"/>
      <c r="AL16" s="20"/>
      <c r="AM16" s="20"/>
    </row>
    <row r="17" spans="1:36" x14ac:dyDescent="0.2">
      <c r="D17" s="3">
        <v>260715</v>
      </c>
      <c r="E17" s="13">
        <v>40</v>
      </c>
      <c r="F17" s="11" t="s">
        <v>65</v>
      </c>
      <c r="G17" s="11" t="s">
        <v>7</v>
      </c>
      <c r="J17" s="15"/>
      <c r="M17" s="35"/>
      <c r="N17" s="9"/>
      <c r="O17" s="34"/>
      <c r="P17">
        <v>7.2869999999999999</v>
      </c>
      <c r="Q17">
        <v>10.742000000000001</v>
      </c>
      <c r="R17">
        <v>0.77649999999999997</v>
      </c>
      <c r="S17" s="3">
        <v>10</v>
      </c>
      <c r="T17" s="4">
        <f t="shared" si="2"/>
        <v>72.87</v>
      </c>
      <c r="U17" s="4">
        <f t="shared" si="3"/>
        <v>107.42000000000002</v>
      </c>
      <c r="V17" s="4">
        <f t="shared" si="4"/>
        <v>7.7649999999999997</v>
      </c>
      <c r="W17" s="6"/>
      <c r="X17" s="6"/>
      <c r="Y17" s="6"/>
      <c r="Z17" s="3">
        <v>10</v>
      </c>
      <c r="AA17" s="11">
        <f t="shared" si="5"/>
        <v>72.87</v>
      </c>
      <c r="AB17" s="11">
        <f t="shared" si="6"/>
        <v>107.42000000000002</v>
      </c>
      <c r="AC17" s="11">
        <f t="shared" si="7"/>
        <v>7.7649999999999997</v>
      </c>
      <c r="AD17" s="6"/>
      <c r="AE17" s="6"/>
      <c r="AF17" s="6"/>
      <c r="AJ17" s="9"/>
    </row>
    <row r="18" spans="1:36" x14ac:dyDescent="0.2">
      <c r="D18" s="3">
        <v>260714</v>
      </c>
      <c r="E18" s="13">
        <v>50</v>
      </c>
      <c r="F18" s="11" t="s">
        <v>65</v>
      </c>
      <c r="G18" s="11" t="s">
        <v>7</v>
      </c>
      <c r="J18" s="15"/>
      <c r="M18" s="35"/>
      <c r="N18" s="9"/>
      <c r="O18" s="34"/>
      <c r="P18">
        <v>6.5815000000000001</v>
      </c>
      <c r="Q18">
        <v>9.9725000000000001</v>
      </c>
      <c r="R18">
        <v>0.78900000000000003</v>
      </c>
      <c r="S18" s="3">
        <v>10</v>
      </c>
      <c r="T18" s="4">
        <f t="shared" si="2"/>
        <v>65.814999999999998</v>
      </c>
      <c r="U18" s="4">
        <f t="shared" si="3"/>
        <v>99.724999999999994</v>
      </c>
      <c r="V18" s="4">
        <f t="shared" si="4"/>
        <v>7.8900000000000006</v>
      </c>
      <c r="W18" s="6"/>
      <c r="X18" s="6"/>
      <c r="Y18" s="6"/>
      <c r="Z18" s="3">
        <v>5</v>
      </c>
      <c r="AA18" s="11">
        <f t="shared" si="5"/>
        <v>32.907499999999999</v>
      </c>
      <c r="AB18" s="11">
        <f t="shared" si="6"/>
        <v>49.862499999999997</v>
      </c>
      <c r="AC18" s="11">
        <f t="shared" si="7"/>
        <v>3.9450000000000003</v>
      </c>
      <c r="AD18" s="6"/>
      <c r="AE18" s="6"/>
      <c r="AF18" s="6"/>
      <c r="AH18">
        <v>30.606000000000002</v>
      </c>
      <c r="AJ18" s="9"/>
    </row>
    <row r="19" spans="1:36" x14ac:dyDescent="0.2">
      <c r="D19" s="3">
        <v>260713</v>
      </c>
      <c r="E19" s="13">
        <v>60</v>
      </c>
      <c r="F19" s="11" t="s">
        <v>65</v>
      </c>
      <c r="G19" s="11" t="s">
        <v>7</v>
      </c>
      <c r="J19" s="15"/>
      <c r="M19" s="35"/>
      <c r="N19" s="9"/>
      <c r="O19" s="34"/>
      <c r="P19">
        <v>7.9935</v>
      </c>
      <c r="Q19">
        <v>12.0175</v>
      </c>
      <c r="R19">
        <v>0.93200000000000005</v>
      </c>
      <c r="S19" s="3">
        <v>10</v>
      </c>
      <c r="T19" s="4">
        <f t="shared" si="2"/>
        <v>79.935000000000002</v>
      </c>
      <c r="U19" s="4">
        <f t="shared" si="3"/>
        <v>120.175</v>
      </c>
      <c r="V19" s="4">
        <f t="shared" si="4"/>
        <v>9.32</v>
      </c>
      <c r="W19" s="6"/>
      <c r="X19" s="6"/>
      <c r="Y19" s="6"/>
      <c r="Z19" s="3">
        <v>0</v>
      </c>
      <c r="AD19" s="6"/>
      <c r="AE19" s="6"/>
      <c r="AF19" s="6"/>
      <c r="AJ19" s="9"/>
    </row>
    <row r="20" spans="1:36" x14ac:dyDescent="0.2">
      <c r="D20" s="3">
        <v>260712</v>
      </c>
      <c r="E20" s="13">
        <v>70</v>
      </c>
      <c r="F20" s="11" t="s">
        <v>65</v>
      </c>
      <c r="G20" s="11" t="s">
        <v>7</v>
      </c>
      <c r="J20" s="15"/>
      <c r="M20" s="35"/>
      <c r="N20" s="9"/>
      <c r="O20" s="34"/>
      <c r="P20">
        <v>10.1365</v>
      </c>
      <c r="Q20">
        <v>15.096</v>
      </c>
      <c r="R20">
        <v>1.0569999999999999</v>
      </c>
      <c r="S20" s="3">
        <v>10</v>
      </c>
      <c r="T20" s="4">
        <f t="shared" si="2"/>
        <v>101.36499999999999</v>
      </c>
      <c r="U20" s="4">
        <f t="shared" si="3"/>
        <v>150.96</v>
      </c>
      <c r="V20" s="4">
        <f t="shared" si="4"/>
        <v>10.57</v>
      </c>
      <c r="W20" s="6"/>
      <c r="X20" s="6"/>
      <c r="Y20" s="6"/>
      <c r="Z20" s="3">
        <v>0</v>
      </c>
      <c r="AD20" s="6"/>
      <c r="AE20" s="6"/>
      <c r="AF20" s="6"/>
      <c r="AJ20" s="9"/>
    </row>
    <row r="21" spans="1:36" x14ac:dyDescent="0.2">
      <c r="D21" s="3">
        <v>260711</v>
      </c>
      <c r="E21" s="13">
        <v>80</v>
      </c>
      <c r="F21" s="11" t="s">
        <v>65</v>
      </c>
      <c r="G21" s="11" t="s">
        <v>7</v>
      </c>
      <c r="J21" s="15"/>
      <c r="M21" s="34">
        <v>75.704897388100363</v>
      </c>
      <c r="N21" s="3">
        <v>6.3689999999999998</v>
      </c>
      <c r="O21" s="34">
        <v>284.5</v>
      </c>
      <c r="P21">
        <v>11.646000000000001</v>
      </c>
      <c r="Q21">
        <v>21.631</v>
      </c>
      <c r="R21">
        <v>1.3279999999999998</v>
      </c>
      <c r="S21" s="3">
        <v>5</v>
      </c>
      <c r="T21" s="4">
        <f t="shared" si="2"/>
        <v>58.230000000000004</v>
      </c>
      <c r="U21" s="4">
        <f t="shared" si="3"/>
        <v>108.155</v>
      </c>
      <c r="V21" s="4">
        <f t="shared" si="4"/>
        <v>6.6399999999999988</v>
      </c>
      <c r="W21" s="6"/>
      <c r="X21" s="6"/>
      <c r="Y21" s="6"/>
      <c r="Z21" s="3">
        <v>0</v>
      </c>
      <c r="AD21" s="6"/>
      <c r="AE21" s="6"/>
      <c r="AF21" s="6"/>
      <c r="AH21">
        <v>31.925000000000001</v>
      </c>
      <c r="AJ21" s="9"/>
    </row>
    <row r="22" spans="1:36" x14ac:dyDescent="0.2">
      <c r="A22" s="5">
        <v>38133</v>
      </c>
      <c r="B22" s="2" t="s">
        <v>64</v>
      </c>
      <c r="C22" s="19" t="s">
        <v>63</v>
      </c>
      <c r="D22" s="3">
        <v>260730</v>
      </c>
      <c r="E22" s="13">
        <v>1</v>
      </c>
      <c r="F22" s="11">
        <v>1.4402591085271315</v>
      </c>
      <c r="G22" s="11">
        <v>0.89424200581395352</v>
      </c>
      <c r="H22" s="12">
        <v>58.462568313953483</v>
      </c>
      <c r="I22" s="11">
        <v>58.54743379360464</v>
      </c>
      <c r="J22" s="15">
        <v>54.654777616279063</v>
      </c>
      <c r="K22" s="11">
        <v>43.385900363372087</v>
      </c>
      <c r="L22" s="9">
        <v>147</v>
      </c>
      <c r="M22" s="34">
        <v>117.11831762406976</v>
      </c>
      <c r="N22" s="3">
        <v>8.3535000000000004</v>
      </c>
      <c r="O22" s="34">
        <v>373</v>
      </c>
      <c r="P22">
        <v>0</v>
      </c>
      <c r="Q22">
        <v>0.50649999999999995</v>
      </c>
      <c r="R22">
        <v>0.13650000000000001</v>
      </c>
      <c r="S22" s="3">
        <v>3</v>
      </c>
      <c r="T22" s="4">
        <f>($S22*P22)</f>
        <v>0</v>
      </c>
      <c r="U22" s="4">
        <f t="shared" si="3"/>
        <v>1.5194999999999999</v>
      </c>
      <c r="V22" s="4">
        <f t="shared" si="4"/>
        <v>0.40950000000000003</v>
      </c>
      <c r="W22" s="6">
        <f>SUM(T22:T31)</f>
        <v>557.96500000000003</v>
      </c>
      <c r="X22" s="6">
        <f>SUM(U22:U31)</f>
        <v>856.02099999999996</v>
      </c>
      <c r="Y22" s="6">
        <f>SUM(V22:V31)</f>
        <v>67.889749999999992</v>
      </c>
      <c r="Z22" s="3">
        <v>3</v>
      </c>
      <c r="AA22" s="11">
        <f>($Z22*P22)</f>
        <v>0</v>
      </c>
      <c r="AB22" s="11">
        <f t="shared" ref="AB22:AB28" si="8">($Z22*Q22)</f>
        <v>1.5194999999999999</v>
      </c>
      <c r="AC22" s="11">
        <f t="shared" ref="AC22:AC28" si="9">($Z22*R22)</f>
        <v>0.40950000000000003</v>
      </c>
      <c r="AD22" s="6">
        <f>SUM(AA22:AA28)</f>
        <v>242.85749999999999</v>
      </c>
      <c r="AE22" s="6">
        <f>SUM(AB22:AB28)</f>
        <v>345.416</v>
      </c>
      <c r="AF22" s="6">
        <f>SUM(AC22:AC28)</f>
        <v>32.16225</v>
      </c>
      <c r="AH22">
        <v>28.484000000000002</v>
      </c>
      <c r="AJ22" s="9"/>
    </row>
    <row r="23" spans="1:36" x14ac:dyDescent="0.2">
      <c r="D23" s="3">
        <v>260729</v>
      </c>
      <c r="E23" s="13">
        <v>5</v>
      </c>
      <c r="F23" s="11">
        <v>1.8740720930232557</v>
      </c>
      <c r="G23" s="11">
        <v>0.97386279069767434</v>
      </c>
      <c r="J23" s="15"/>
      <c r="M23" s="32"/>
      <c r="N23" s="15"/>
      <c r="O23" s="34"/>
      <c r="P23">
        <v>0</v>
      </c>
      <c r="Q23">
        <v>0.59699999999999998</v>
      </c>
      <c r="R23">
        <v>0.157</v>
      </c>
      <c r="S23" s="3">
        <v>4.5</v>
      </c>
      <c r="T23" s="4">
        <f t="shared" ref="T23:T31" si="10">($S23*P23)</f>
        <v>0</v>
      </c>
      <c r="U23" s="4">
        <f t="shared" ref="U23:U86" si="11">($S23*Q23)</f>
        <v>2.6864999999999997</v>
      </c>
      <c r="V23" s="4">
        <f t="shared" ref="V23:V86" si="12">($S23*R23)</f>
        <v>0.70650000000000002</v>
      </c>
      <c r="W23" s="6"/>
      <c r="X23" s="6"/>
      <c r="Y23" s="6"/>
      <c r="Z23" s="3">
        <v>4.5</v>
      </c>
      <c r="AA23" s="11">
        <f t="shared" ref="AA23:AA28" si="13">($Z23*P23)</f>
        <v>0</v>
      </c>
      <c r="AB23" s="11">
        <f t="shared" si="8"/>
        <v>2.6864999999999997</v>
      </c>
      <c r="AC23" s="11">
        <f t="shared" si="9"/>
        <v>0.70650000000000002</v>
      </c>
      <c r="AD23" s="6"/>
      <c r="AE23" s="6"/>
      <c r="AF23" s="6"/>
      <c r="AJ23" s="9"/>
    </row>
    <row r="24" spans="1:36" x14ac:dyDescent="0.2">
      <c r="D24" s="3">
        <v>260728</v>
      </c>
      <c r="E24" s="13">
        <v>10</v>
      </c>
      <c r="F24" s="11">
        <v>2.6896405038759692</v>
      </c>
      <c r="G24" s="11">
        <v>1.514158866279069</v>
      </c>
      <c r="J24" s="15"/>
      <c r="M24" s="32"/>
      <c r="N24" s="20"/>
      <c r="O24" s="34"/>
      <c r="P24">
        <v>0</v>
      </c>
      <c r="Q24">
        <v>0.66600000000000004</v>
      </c>
      <c r="R24">
        <v>0.23050000000000001</v>
      </c>
      <c r="S24" s="3">
        <v>7.5</v>
      </c>
      <c r="T24" s="4">
        <f t="shared" si="10"/>
        <v>0</v>
      </c>
      <c r="U24" s="4">
        <f t="shared" si="11"/>
        <v>4.9950000000000001</v>
      </c>
      <c r="V24" s="4">
        <f t="shared" si="12"/>
        <v>1.72875</v>
      </c>
      <c r="W24" s="6"/>
      <c r="X24" s="6"/>
      <c r="Y24" s="6"/>
      <c r="Z24" s="3">
        <v>7.5</v>
      </c>
      <c r="AA24" s="11">
        <f t="shared" si="13"/>
        <v>0</v>
      </c>
      <c r="AB24" s="11">
        <f t="shared" si="8"/>
        <v>4.9950000000000001</v>
      </c>
      <c r="AC24" s="11">
        <f t="shared" si="9"/>
        <v>1.72875</v>
      </c>
      <c r="AD24" s="6"/>
      <c r="AE24" s="6"/>
      <c r="AF24" s="6"/>
      <c r="AJ24" s="9"/>
    </row>
    <row r="25" spans="1:36" x14ac:dyDescent="0.2">
      <c r="D25" s="3">
        <v>260727</v>
      </c>
      <c r="E25" s="13">
        <v>20</v>
      </c>
      <c r="F25" s="11">
        <v>1.3014389534883721</v>
      </c>
      <c r="G25" s="11">
        <v>1.1406061046511629</v>
      </c>
      <c r="J25" s="15"/>
      <c r="M25" s="34">
        <v>103.15424828413757</v>
      </c>
      <c r="N25" s="3">
        <v>8.2104999999999997</v>
      </c>
      <c r="O25" s="34">
        <v>366.5</v>
      </c>
      <c r="P25">
        <v>6.2569999999999997</v>
      </c>
      <c r="Q25">
        <v>8.2460000000000004</v>
      </c>
      <c r="R25">
        <v>0.76649999999999996</v>
      </c>
      <c r="S25" s="3">
        <v>10</v>
      </c>
      <c r="T25" s="4">
        <f t="shared" si="10"/>
        <v>62.569999999999993</v>
      </c>
      <c r="U25" s="4">
        <f t="shared" si="11"/>
        <v>82.460000000000008</v>
      </c>
      <c r="V25" s="4">
        <f t="shared" si="12"/>
        <v>7.6649999999999991</v>
      </c>
      <c r="W25" s="6"/>
      <c r="X25" s="6"/>
      <c r="Y25" s="6"/>
      <c r="Z25" s="3">
        <v>10</v>
      </c>
      <c r="AA25" s="11">
        <f t="shared" si="13"/>
        <v>62.569999999999993</v>
      </c>
      <c r="AB25" s="11">
        <f t="shared" si="8"/>
        <v>82.460000000000008</v>
      </c>
      <c r="AC25" s="11">
        <f t="shared" si="9"/>
        <v>7.6649999999999991</v>
      </c>
      <c r="AD25" s="6"/>
      <c r="AE25" s="6"/>
      <c r="AF25" s="6"/>
      <c r="AH25">
        <v>30.074000000000002</v>
      </c>
      <c r="AJ25" s="9"/>
    </row>
    <row r="26" spans="1:36" x14ac:dyDescent="0.2">
      <c r="D26" s="3">
        <v>260726</v>
      </c>
      <c r="E26" s="13">
        <v>30</v>
      </c>
      <c r="F26" s="11">
        <v>0.31243410852713194</v>
      </c>
      <c r="G26" s="11">
        <v>0.62114825581395317</v>
      </c>
      <c r="J26" s="15"/>
      <c r="M26" s="35"/>
      <c r="N26" s="9"/>
      <c r="O26" s="34"/>
      <c r="P26">
        <v>7.0880000000000001</v>
      </c>
      <c r="Q26">
        <v>10.506</v>
      </c>
      <c r="R26">
        <v>0.85199999999999998</v>
      </c>
      <c r="S26" s="3">
        <v>10</v>
      </c>
      <c r="T26" s="4">
        <f t="shared" si="10"/>
        <v>70.88</v>
      </c>
      <c r="U26" s="4">
        <f t="shared" si="11"/>
        <v>105.06</v>
      </c>
      <c r="V26" s="4">
        <f t="shared" si="12"/>
        <v>8.52</v>
      </c>
      <c r="W26" s="6"/>
      <c r="X26" s="6"/>
      <c r="Y26" s="6"/>
      <c r="Z26" s="3">
        <v>10</v>
      </c>
      <c r="AA26" s="11">
        <f t="shared" si="13"/>
        <v>70.88</v>
      </c>
      <c r="AB26" s="11">
        <f t="shared" si="8"/>
        <v>105.06</v>
      </c>
      <c r="AC26" s="11">
        <f t="shared" si="9"/>
        <v>8.52</v>
      </c>
      <c r="AD26" s="6"/>
      <c r="AE26" s="6"/>
      <c r="AF26" s="6"/>
      <c r="AJ26" s="9"/>
    </row>
    <row r="27" spans="1:36" x14ac:dyDescent="0.2">
      <c r="D27" s="3">
        <v>260725</v>
      </c>
      <c r="E27" s="13">
        <v>40</v>
      </c>
      <c r="F27" s="11">
        <v>0.4344786821705427</v>
      </c>
      <c r="G27" s="11">
        <v>0.46411046511627879</v>
      </c>
      <c r="J27" s="15"/>
      <c r="M27" s="35"/>
      <c r="N27" s="9"/>
      <c r="O27" s="34"/>
      <c r="P27">
        <v>6.75</v>
      </c>
      <c r="Q27">
        <v>9.0244999999999997</v>
      </c>
      <c r="R27">
        <v>0.83750000000000002</v>
      </c>
      <c r="S27" s="3">
        <v>10</v>
      </c>
      <c r="T27" s="4">
        <f t="shared" si="10"/>
        <v>67.5</v>
      </c>
      <c r="U27" s="4">
        <f t="shared" si="11"/>
        <v>90.245000000000005</v>
      </c>
      <c r="V27" s="4">
        <f t="shared" si="12"/>
        <v>8.375</v>
      </c>
      <c r="W27" s="6"/>
      <c r="X27" s="6"/>
      <c r="Y27" s="6"/>
      <c r="Z27" s="3">
        <v>10</v>
      </c>
      <c r="AA27" s="11">
        <f t="shared" si="13"/>
        <v>67.5</v>
      </c>
      <c r="AB27" s="11">
        <f t="shared" si="8"/>
        <v>90.245000000000005</v>
      </c>
      <c r="AC27" s="11">
        <f t="shared" si="9"/>
        <v>8.375</v>
      </c>
      <c r="AD27" s="6"/>
      <c r="AE27" s="6"/>
      <c r="AF27" s="6"/>
      <c r="AJ27" s="9"/>
    </row>
    <row r="28" spans="1:36" x14ac:dyDescent="0.2">
      <c r="D28" s="3">
        <v>260724</v>
      </c>
      <c r="E28" s="13">
        <v>50</v>
      </c>
      <c r="F28" s="11">
        <v>0.24897093023255823</v>
      </c>
      <c r="G28" s="11">
        <v>0.54119040697674414</v>
      </c>
      <c r="J28" s="15"/>
      <c r="M28" s="34">
        <v>79.95623732476777</v>
      </c>
      <c r="N28" s="3">
        <v>6.718</v>
      </c>
      <c r="O28" s="34">
        <v>300</v>
      </c>
      <c r="P28">
        <v>8.3814999999999991</v>
      </c>
      <c r="Q28">
        <v>11.69</v>
      </c>
      <c r="R28">
        <v>0.95150000000000001</v>
      </c>
      <c r="S28" s="3">
        <v>10</v>
      </c>
      <c r="T28" s="4">
        <f t="shared" si="10"/>
        <v>83.814999999999998</v>
      </c>
      <c r="U28" s="4">
        <f t="shared" si="11"/>
        <v>116.89999999999999</v>
      </c>
      <c r="V28" s="4">
        <f t="shared" si="12"/>
        <v>9.5150000000000006</v>
      </c>
      <c r="W28" s="6"/>
      <c r="X28" s="6"/>
      <c r="Y28" s="6"/>
      <c r="Z28" s="3">
        <v>5</v>
      </c>
      <c r="AA28" s="11">
        <f t="shared" si="13"/>
        <v>41.907499999999999</v>
      </c>
      <c r="AB28" s="11">
        <f t="shared" si="8"/>
        <v>58.449999999999996</v>
      </c>
      <c r="AC28" s="11">
        <f t="shared" si="9"/>
        <v>4.7575000000000003</v>
      </c>
      <c r="AD28" s="6"/>
      <c r="AE28" s="6"/>
      <c r="AF28" s="6"/>
      <c r="AH28">
        <v>31.172999999999998</v>
      </c>
      <c r="AJ28" s="9"/>
    </row>
    <row r="29" spans="1:36" x14ac:dyDescent="0.2">
      <c r="D29" s="3">
        <v>260723</v>
      </c>
      <c r="E29" s="13">
        <v>60</v>
      </c>
      <c r="F29" s="11">
        <v>0.14157170542635661</v>
      </c>
      <c r="G29" s="11">
        <v>0.56627616279069759</v>
      </c>
      <c r="J29" s="15"/>
      <c r="M29" s="32"/>
      <c r="N29" s="20"/>
      <c r="O29" s="34"/>
      <c r="P29">
        <v>10.9055</v>
      </c>
      <c r="Q29">
        <v>18.771000000000001</v>
      </c>
      <c r="R29">
        <v>1.234</v>
      </c>
      <c r="S29" s="3">
        <v>10</v>
      </c>
      <c r="T29" s="4">
        <f t="shared" si="10"/>
        <v>109.05500000000001</v>
      </c>
      <c r="U29" s="4">
        <f t="shared" si="11"/>
        <v>187.71</v>
      </c>
      <c r="V29" s="4">
        <f t="shared" si="12"/>
        <v>12.34</v>
      </c>
      <c r="W29" s="6"/>
      <c r="X29" s="6"/>
      <c r="Y29" s="6"/>
      <c r="Z29" s="3">
        <v>0</v>
      </c>
      <c r="AD29" s="6"/>
      <c r="AE29" s="6"/>
      <c r="AF29" s="6"/>
      <c r="AJ29" s="9"/>
    </row>
    <row r="30" spans="1:36" x14ac:dyDescent="0.2">
      <c r="D30" s="3">
        <v>260722</v>
      </c>
      <c r="E30" s="13">
        <v>70</v>
      </c>
      <c r="F30" s="11">
        <v>6.3463178294573611E-2</v>
      </c>
      <c r="G30" s="11">
        <v>0.40170784883720928</v>
      </c>
      <c r="J30" s="15"/>
      <c r="M30" s="32"/>
      <c r="N30" s="20"/>
      <c r="O30" s="34"/>
      <c r="P30">
        <v>11.238</v>
      </c>
      <c r="Q30">
        <v>18.154499999999999</v>
      </c>
      <c r="R30">
        <v>1.2885</v>
      </c>
      <c r="S30" s="3">
        <v>10</v>
      </c>
      <c r="T30" s="4">
        <f t="shared" si="10"/>
        <v>112.38</v>
      </c>
      <c r="U30" s="4">
        <f t="shared" si="11"/>
        <v>181.54499999999999</v>
      </c>
      <c r="V30" s="4">
        <f t="shared" si="12"/>
        <v>12.885</v>
      </c>
      <c r="W30" s="6"/>
      <c r="X30" s="6"/>
      <c r="Y30" s="6"/>
      <c r="Z30" s="3">
        <v>0</v>
      </c>
      <c r="AD30" s="6"/>
      <c r="AE30" s="6"/>
      <c r="AF30" s="6"/>
      <c r="AJ30" s="9"/>
    </row>
    <row r="31" spans="1:36" x14ac:dyDescent="0.2">
      <c r="D31" s="3">
        <v>260721</v>
      </c>
      <c r="E31" s="13">
        <v>80</v>
      </c>
      <c r="F31" s="11">
        <v>0.10251744186046513</v>
      </c>
      <c r="G31" s="11">
        <v>0.55514825581395333</v>
      </c>
      <c r="J31" s="15"/>
      <c r="M31" s="34">
        <v>81.219111917491304</v>
      </c>
      <c r="N31" s="3">
        <v>6.7679999999999998</v>
      </c>
      <c r="O31" s="34">
        <v>302</v>
      </c>
      <c r="P31">
        <v>10.353000000000002</v>
      </c>
      <c r="Q31">
        <v>16.579999999999998</v>
      </c>
      <c r="R31">
        <v>1.149</v>
      </c>
      <c r="S31" s="3">
        <v>5</v>
      </c>
      <c r="T31" s="4">
        <f t="shared" si="10"/>
        <v>51.765000000000008</v>
      </c>
      <c r="U31" s="4">
        <f t="shared" si="11"/>
        <v>82.899999999999991</v>
      </c>
      <c r="V31" s="4">
        <f t="shared" si="12"/>
        <v>5.7450000000000001</v>
      </c>
      <c r="W31" s="6"/>
      <c r="X31" s="6"/>
      <c r="Y31" s="6"/>
      <c r="Z31" s="3">
        <v>0</v>
      </c>
      <c r="AD31" s="6"/>
      <c r="AE31" s="6"/>
      <c r="AF31" s="6"/>
      <c r="AH31">
        <v>32.070999999999998</v>
      </c>
      <c r="AJ31" s="9"/>
    </row>
    <row r="32" spans="1:36" x14ac:dyDescent="0.2">
      <c r="A32" s="5">
        <v>38156</v>
      </c>
      <c r="B32" s="2" t="s">
        <v>71</v>
      </c>
      <c r="C32" s="19" t="s">
        <v>63</v>
      </c>
      <c r="D32" s="3">
        <v>260740</v>
      </c>
      <c r="E32" s="13">
        <v>1</v>
      </c>
      <c r="F32" s="11">
        <v>0.53792810077519371</v>
      </c>
      <c r="G32" s="11">
        <v>0.57115552325581387</v>
      </c>
      <c r="H32" s="12">
        <v>70.104178294573629</v>
      </c>
      <c r="I32" s="11">
        <v>76.927914462209316</v>
      </c>
      <c r="J32" s="15">
        <v>44.509212209302319</v>
      </c>
      <c r="K32" s="11">
        <v>38.623838154069773</v>
      </c>
      <c r="L32" s="9">
        <v>170</v>
      </c>
      <c r="M32" s="34">
        <v>109.22628727810604</v>
      </c>
      <c r="N32" s="3">
        <v>7.4195000000000002</v>
      </c>
      <c r="O32" s="34">
        <v>331</v>
      </c>
      <c r="P32">
        <v>0.16750000000000001</v>
      </c>
      <c r="Q32">
        <v>1.5225</v>
      </c>
      <c r="R32">
        <v>0.153</v>
      </c>
      <c r="S32" s="3">
        <v>3</v>
      </c>
      <c r="T32" s="4">
        <f>($S32*P32)</f>
        <v>0.50250000000000006</v>
      </c>
      <c r="U32" s="4">
        <f t="shared" si="11"/>
        <v>4.5674999999999999</v>
      </c>
      <c r="V32" s="4">
        <f t="shared" si="12"/>
        <v>0.45899999999999996</v>
      </c>
      <c r="W32" s="6">
        <f>SUM(T32:T41)</f>
        <v>398.67125000000004</v>
      </c>
      <c r="X32" s="6">
        <f>SUM(U32:U41)</f>
        <v>617.11924999999997</v>
      </c>
      <c r="Y32" s="6">
        <f>SUM(V32:V41)</f>
        <v>57.471750000000007</v>
      </c>
      <c r="Z32" s="3">
        <v>3</v>
      </c>
      <c r="AA32" s="11">
        <f>($Z32*P32)</f>
        <v>0.50250000000000006</v>
      </c>
      <c r="AB32" s="11">
        <f t="shared" ref="AB32:AB38" si="14">($Z32*Q32)</f>
        <v>4.5674999999999999</v>
      </c>
      <c r="AC32" s="11">
        <f t="shared" ref="AC32:AC38" si="15">($Z32*R32)</f>
        <v>0.45899999999999996</v>
      </c>
      <c r="AD32" s="6">
        <f>SUM(AA32:AA38)</f>
        <v>92.956250000000011</v>
      </c>
      <c r="AE32" s="6">
        <f>SUM(AB32:AB38)</f>
        <v>159.73425</v>
      </c>
      <c r="AF32" s="6">
        <f>SUM(AC32:AC38)</f>
        <v>21.746750000000002</v>
      </c>
      <c r="AH32">
        <v>27.83</v>
      </c>
      <c r="AJ32" s="9"/>
    </row>
    <row r="33" spans="1:36" x14ac:dyDescent="0.2">
      <c r="D33" s="3">
        <v>260739</v>
      </c>
      <c r="E33" s="13">
        <v>5</v>
      </c>
      <c r="F33" s="11">
        <v>0.97174108527131775</v>
      </c>
      <c r="G33" s="11">
        <v>0.7167575581395349</v>
      </c>
      <c r="M33" s="35"/>
      <c r="N33" s="9"/>
      <c r="O33" s="34"/>
      <c r="P33">
        <v>0.24249999999999999</v>
      </c>
      <c r="Q33">
        <v>1.704</v>
      </c>
      <c r="R33">
        <v>0.16450000000000001</v>
      </c>
      <c r="S33" s="3">
        <v>4.5</v>
      </c>
      <c r="T33" s="4">
        <f t="shared" ref="T33:T41" si="16">($S33*P33)</f>
        <v>1.0912500000000001</v>
      </c>
      <c r="U33" s="4">
        <f t="shared" si="11"/>
        <v>7.6680000000000001</v>
      </c>
      <c r="V33" s="4">
        <f t="shared" si="12"/>
        <v>0.74025000000000007</v>
      </c>
      <c r="W33" s="6"/>
      <c r="X33" s="6"/>
      <c r="Y33" s="6"/>
      <c r="Z33" s="3">
        <v>4.5</v>
      </c>
      <c r="AA33" s="11">
        <f t="shared" ref="AA33:AA38" si="17">($Z33*P33)</f>
        <v>1.0912500000000001</v>
      </c>
      <c r="AB33" s="11">
        <f t="shared" si="14"/>
        <v>7.6680000000000001</v>
      </c>
      <c r="AC33" s="11">
        <f t="shared" si="15"/>
        <v>0.74025000000000007</v>
      </c>
      <c r="AD33" s="6"/>
      <c r="AE33" s="6"/>
      <c r="AF33" s="6"/>
      <c r="AJ33" s="9"/>
    </row>
    <row r="34" spans="1:36" x14ac:dyDescent="0.2">
      <c r="D34" s="3">
        <v>260738</v>
      </c>
      <c r="E34" s="13">
        <v>10</v>
      </c>
      <c r="F34" s="11">
        <v>1.6658418604651164</v>
      </c>
      <c r="G34" s="11">
        <v>0.98051206395348878</v>
      </c>
      <c r="J34" s="15"/>
      <c r="M34" s="35"/>
      <c r="N34" s="9"/>
      <c r="O34" s="34"/>
      <c r="P34">
        <v>0.28999999999999998</v>
      </c>
      <c r="Q34">
        <v>1.6005</v>
      </c>
      <c r="R34">
        <v>0.193</v>
      </c>
      <c r="S34" s="3">
        <v>7.5</v>
      </c>
      <c r="T34" s="4">
        <f t="shared" si="16"/>
        <v>2.1749999999999998</v>
      </c>
      <c r="U34" s="4">
        <f t="shared" si="11"/>
        <v>12.00375</v>
      </c>
      <c r="V34" s="4">
        <f t="shared" si="12"/>
        <v>1.4475</v>
      </c>
      <c r="W34" s="6"/>
      <c r="X34" s="6"/>
      <c r="Y34" s="6"/>
      <c r="Z34" s="3">
        <v>7.5</v>
      </c>
      <c r="AA34" s="11">
        <f t="shared" si="17"/>
        <v>2.1749999999999998</v>
      </c>
      <c r="AB34" s="11">
        <f t="shared" si="14"/>
        <v>12.00375</v>
      </c>
      <c r="AC34" s="11">
        <f t="shared" si="15"/>
        <v>1.4475</v>
      </c>
      <c r="AD34" s="6"/>
      <c r="AE34" s="6"/>
      <c r="AF34" s="6"/>
      <c r="AJ34" s="9"/>
    </row>
    <row r="35" spans="1:36" x14ac:dyDescent="0.2">
      <c r="D35" s="3">
        <v>260737</v>
      </c>
      <c r="E35" s="13">
        <v>20</v>
      </c>
      <c r="F35" s="11">
        <v>0.79821589147286831</v>
      </c>
      <c r="G35" s="11">
        <v>0.57933924418604654</v>
      </c>
      <c r="J35" s="15"/>
      <c r="M35" s="34">
        <v>96.600237506780502</v>
      </c>
      <c r="N35" s="3">
        <v>7.1419999999999995</v>
      </c>
      <c r="O35" s="34">
        <v>319</v>
      </c>
      <c r="P35">
        <v>1.0990000000000002</v>
      </c>
      <c r="Q35">
        <v>2.0960000000000001</v>
      </c>
      <c r="R35">
        <v>0.36899999999999999</v>
      </c>
      <c r="S35" s="3">
        <v>10</v>
      </c>
      <c r="T35" s="4">
        <f t="shared" si="16"/>
        <v>10.990000000000002</v>
      </c>
      <c r="U35" s="4">
        <f t="shared" si="11"/>
        <v>20.96</v>
      </c>
      <c r="V35" s="4">
        <f t="shared" si="12"/>
        <v>3.69</v>
      </c>
      <c r="W35" s="6"/>
      <c r="X35" s="6"/>
      <c r="Y35" s="6"/>
      <c r="Z35" s="3">
        <v>10</v>
      </c>
      <c r="AA35" s="11">
        <f t="shared" si="17"/>
        <v>10.990000000000002</v>
      </c>
      <c r="AB35" s="11">
        <f t="shared" si="14"/>
        <v>20.96</v>
      </c>
      <c r="AC35" s="11">
        <f t="shared" si="15"/>
        <v>3.69</v>
      </c>
      <c r="AD35" s="6"/>
      <c r="AE35" s="6"/>
      <c r="AF35" s="6"/>
      <c r="AH35">
        <v>29.812000000000001</v>
      </c>
      <c r="AJ35" s="9"/>
    </row>
    <row r="36" spans="1:36" x14ac:dyDescent="0.2">
      <c r="D36" s="3">
        <v>260736</v>
      </c>
      <c r="E36" s="13">
        <v>30</v>
      </c>
      <c r="F36" s="11">
        <v>0.74615833333333326</v>
      </c>
      <c r="G36" s="11">
        <v>0.76245000000000007</v>
      </c>
      <c r="J36" s="15"/>
      <c r="M36" s="35"/>
      <c r="N36" s="9"/>
      <c r="O36" s="34"/>
      <c r="P36">
        <v>1.839</v>
      </c>
      <c r="Q36">
        <v>2.794</v>
      </c>
      <c r="R36">
        <v>0.48149999999999998</v>
      </c>
      <c r="S36" s="3">
        <v>10</v>
      </c>
      <c r="T36" s="4">
        <f t="shared" si="16"/>
        <v>18.39</v>
      </c>
      <c r="U36" s="4">
        <f t="shared" si="11"/>
        <v>27.94</v>
      </c>
      <c r="V36" s="4">
        <f t="shared" si="12"/>
        <v>4.8149999999999995</v>
      </c>
      <c r="W36" s="6"/>
      <c r="X36" s="6"/>
      <c r="Y36" s="6"/>
      <c r="Z36" s="3">
        <v>10</v>
      </c>
      <c r="AA36" s="11">
        <f t="shared" si="17"/>
        <v>18.39</v>
      </c>
      <c r="AB36" s="11">
        <f t="shared" si="14"/>
        <v>27.94</v>
      </c>
      <c r="AC36" s="11">
        <f t="shared" si="15"/>
        <v>4.8149999999999995</v>
      </c>
      <c r="AD36" s="6"/>
      <c r="AE36" s="6"/>
      <c r="AF36" s="6"/>
      <c r="AJ36" s="9"/>
    </row>
    <row r="37" spans="1:36" x14ac:dyDescent="0.2">
      <c r="D37" s="3">
        <v>260735</v>
      </c>
      <c r="E37" s="13">
        <v>40</v>
      </c>
      <c r="F37" s="11">
        <v>0.7982158914728682</v>
      </c>
      <c r="G37" s="11">
        <v>0.88725174418604613</v>
      </c>
      <c r="J37" s="15"/>
      <c r="M37" s="35"/>
      <c r="N37" s="9"/>
      <c r="O37" s="34"/>
      <c r="P37">
        <v>1.6615</v>
      </c>
      <c r="Q37">
        <v>2.1949999999999998</v>
      </c>
      <c r="R37">
        <v>0.51</v>
      </c>
      <c r="S37" s="3">
        <v>10</v>
      </c>
      <c r="T37" s="4">
        <f t="shared" si="16"/>
        <v>16.614999999999998</v>
      </c>
      <c r="U37" s="4">
        <f t="shared" si="11"/>
        <v>21.95</v>
      </c>
      <c r="V37" s="4">
        <f t="shared" si="12"/>
        <v>5.0999999999999996</v>
      </c>
      <c r="W37" s="6"/>
      <c r="X37" s="6"/>
      <c r="Y37" s="6"/>
      <c r="Z37" s="3">
        <v>10</v>
      </c>
      <c r="AA37" s="11">
        <f t="shared" si="17"/>
        <v>16.614999999999998</v>
      </c>
      <c r="AB37" s="11">
        <f t="shared" si="14"/>
        <v>21.95</v>
      </c>
      <c r="AC37" s="11">
        <f t="shared" si="15"/>
        <v>5.0999999999999996</v>
      </c>
      <c r="AD37" s="6"/>
      <c r="AE37" s="6"/>
      <c r="AF37" s="6"/>
      <c r="AJ37" s="9"/>
    </row>
    <row r="38" spans="1:36" x14ac:dyDescent="0.2">
      <c r="D38" s="3">
        <v>260734</v>
      </c>
      <c r="E38" s="13">
        <v>50</v>
      </c>
      <c r="F38" s="11">
        <v>0.52057558139534887</v>
      </c>
      <c r="G38" s="11">
        <v>0.80814244186046547</v>
      </c>
      <c r="J38" s="15"/>
      <c r="M38" s="34">
        <v>82.251626426761177</v>
      </c>
      <c r="N38" s="3">
        <v>6.7709999999999999</v>
      </c>
      <c r="O38" s="34">
        <v>302.5</v>
      </c>
      <c r="P38">
        <v>8.6385000000000005</v>
      </c>
      <c r="Q38">
        <v>12.929</v>
      </c>
      <c r="R38">
        <v>1.0990000000000002</v>
      </c>
      <c r="S38" s="3">
        <v>10</v>
      </c>
      <c r="T38" s="4">
        <f t="shared" si="16"/>
        <v>86.385000000000005</v>
      </c>
      <c r="U38" s="4">
        <f t="shared" si="11"/>
        <v>129.29</v>
      </c>
      <c r="V38" s="4">
        <f t="shared" si="12"/>
        <v>10.990000000000002</v>
      </c>
      <c r="W38" s="6"/>
      <c r="X38" s="6"/>
      <c r="Y38" s="6"/>
      <c r="Z38" s="3">
        <v>5</v>
      </c>
      <c r="AA38" s="11">
        <f t="shared" si="17"/>
        <v>43.192500000000003</v>
      </c>
      <c r="AB38" s="11">
        <f t="shared" si="14"/>
        <v>64.644999999999996</v>
      </c>
      <c r="AC38" s="11">
        <f t="shared" si="15"/>
        <v>5.495000000000001</v>
      </c>
      <c r="AD38" s="6"/>
      <c r="AE38" s="6"/>
      <c r="AF38" s="6"/>
      <c r="AH38">
        <v>31.039000000000001</v>
      </c>
      <c r="AJ38" s="9"/>
    </row>
    <row r="39" spans="1:36" x14ac:dyDescent="0.2">
      <c r="D39" s="3">
        <v>260733</v>
      </c>
      <c r="E39" s="13">
        <v>60</v>
      </c>
      <c r="F39" s="11">
        <v>0.71145329457364348</v>
      </c>
      <c r="G39" s="11">
        <v>1.2144300872093021</v>
      </c>
      <c r="J39" s="15"/>
      <c r="M39" s="35"/>
      <c r="N39" s="9"/>
      <c r="O39" s="34"/>
      <c r="P39">
        <v>9.6545000000000005</v>
      </c>
      <c r="Q39">
        <v>13.1775</v>
      </c>
      <c r="R39">
        <v>1.1385000000000001</v>
      </c>
      <c r="S39" s="3">
        <v>10</v>
      </c>
      <c r="T39" s="4">
        <f t="shared" si="16"/>
        <v>96.545000000000002</v>
      </c>
      <c r="U39" s="4">
        <f t="shared" si="11"/>
        <v>131.77500000000001</v>
      </c>
      <c r="V39" s="4">
        <f t="shared" si="12"/>
        <v>11.385000000000002</v>
      </c>
      <c r="W39" s="6"/>
      <c r="X39" s="6"/>
      <c r="Y39" s="6"/>
      <c r="Z39" s="3">
        <v>0</v>
      </c>
      <c r="AD39" s="6"/>
      <c r="AE39" s="6"/>
      <c r="AF39" s="6"/>
      <c r="AJ39" s="9"/>
    </row>
    <row r="40" spans="1:36" x14ac:dyDescent="0.2">
      <c r="D40" s="3">
        <v>260732</v>
      </c>
      <c r="E40" s="13">
        <v>70</v>
      </c>
      <c r="F40" s="11">
        <v>0.85027344961240314</v>
      </c>
      <c r="G40" s="11">
        <v>1.3419597383720934</v>
      </c>
      <c r="J40" s="15"/>
      <c r="M40" s="35"/>
      <c r="N40" s="9"/>
      <c r="O40" s="34"/>
      <c r="P40">
        <v>10.841000000000001</v>
      </c>
      <c r="Q40">
        <v>15.3645</v>
      </c>
      <c r="R40">
        <v>1.2145000000000001</v>
      </c>
      <c r="S40" s="3">
        <v>10</v>
      </c>
      <c r="T40" s="4">
        <f t="shared" si="16"/>
        <v>108.41000000000001</v>
      </c>
      <c r="U40" s="4">
        <f t="shared" si="11"/>
        <v>153.64499999999998</v>
      </c>
      <c r="V40" s="4">
        <f t="shared" si="12"/>
        <v>12.145000000000001</v>
      </c>
      <c r="W40" s="6"/>
      <c r="X40" s="6"/>
      <c r="Y40" s="6"/>
      <c r="Z40" s="3">
        <v>0</v>
      </c>
      <c r="AD40" s="6"/>
      <c r="AE40" s="6"/>
      <c r="AF40" s="6"/>
      <c r="AJ40" s="9"/>
    </row>
    <row r="41" spans="1:36" x14ac:dyDescent="0.2">
      <c r="D41" s="3">
        <v>260731</v>
      </c>
      <c r="E41" s="13">
        <v>80</v>
      </c>
      <c r="F41" s="11">
        <v>1.4749641472868218</v>
      </c>
      <c r="G41" s="11">
        <v>1.7398931686046515</v>
      </c>
      <c r="J41" s="15"/>
      <c r="M41" s="34">
        <v>74.197224167242808</v>
      </c>
      <c r="N41" s="3">
        <v>6.1914999999999996</v>
      </c>
      <c r="O41" s="34">
        <v>276.5</v>
      </c>
      <c r="P41">
        <v>11.513500000000001</v>
      </c>
      <c r="Q41">
        <v>21.463999999999999</v>
      </c>
      <c r="R41">
        <v>1.34</v>
      </c>
      <c r="S41" s="3">
        <v>5</v>
      </c>
      <c r="T41" s="4">
        <f t="shared" si="16"/>
        <v>57.567500000000003</v>
      </c>
      <c r="U41" s="4">
        <f t="shared" si="11"/>
        <v>107.32</v>
      </c>
      <c r="V41" s="4">
        <f t="shared" si="12"/>
        <v>6.7</v>
      </c>
      <c r="W41" s="6"/>
      <c r="X41" s="6"/>
      <c r="Y41" s="6"/>
      <c r="Z41" s="3">
        <v>0</v>
      </c>
      <c r="AD41" s="6"/>
      <c r="AE41" s="6"/>
      <c r="AF41" s="6"/>
      <c r="AH41">
        <v>32.008000000000003</v>
      </c>
      <c r="AJ41" s="9"/>
    </row>
    <row r="42" spans="1:36" x14ac:dyDescent="0.2">
      <c r="A42" s="5">
        <v>38231</v>
      </c>
      <c r="B42" s="2" t="s">
        <v>82</v>
      </c>
      <c r="C42" s="19" t="s">
        <v>83</v>
      </c>
      <c r="D42" s="3">
        <v>260750</v>
      </c>
      <c r="E42" s="13">
        <v>1</v>
      </c>
      <c r="F42" s="11">
        <v>1.9087771317829461</v>
      </c>
      <c r="G42" s="11">
        <v>1.4676139534883723</v>
      </c>
      <c r="H42" s="12">
        <v>32.796638856589148</v>
      </c>
      <c r="I42" s="11">
        <v>49.706462572674411</v>
      </c>
      <c r="J42" s="15">
        <v>30.599836531007753</v>
      </c>
      <c r="K42" s="11">
        <v>37.386142805232559</v>
      </c>
      <c r="L42" s="9">
        <v>245</v>
      </c>
      <c r="M42" s="34">
        <v>105.18077337981011</v>
      </c>
      <c r="N42" s="3">
        <v>6.0939999999999994</v>
      </c>
      <c r="O42" s="34">
        <v>272</v>
      </c>
      <c r="P42">
        <v>0</v>
      </c>
      <c r="Q42">
        <v>2.4824999999999999</v>
      </c>
      <c r="R42">
        <v>0.10600000000000001</v>
      </c>
      <c r="S42" s="3">
        <v>3</v>
      </c>
      <c r="T42" s="4">
        <f>($S42*P42)</f>
        <v>0</v>
      </c>
      <c r="U42" s="4">
        <f t="shared" si="11"/>
        <v>7.4474999999999998</v>
      </c>
      <c r="V42" s="4">
        <f t="shared" si="12"/>
        <v>0.31800000000000006</v>
      </c>
      <c r="W42" s="6">
        <f>SUM(T42:T51)</f>
        <v>517.33249999999998</v>
      </c>
      <c r="X42" s="6">
        <f>SUM(U42:U51)</f>
        <v>810.70299999999997</v>
      </c>
      <c r="Y42" s="6">
        <f>SUM(V42:V51)</f>
        <v>85.88300000000001</v>
      </c>
      <c r="Z42" s="3">
        <v>3</v>
      </c>
      <c r="AA42" s="11">
        <f>($Z42*P42)</f>
        <v>0</v>
      </c>
      <c r="AB42" s="11">
        <f t="shared" ref="AB42:AB48" si="18">($Z42*Q42)</f>
        <v>7.4474999999999998</v>
      </c>
      <c r="AC42" s="11">
        <f t="shared" ref="AC42:AC48" si="19">($Z42*R42)</f>
        <v>0.31800000000000006</v>
      </c>
      <c r="AD42" s="6">
        <f>SUM(AA42:AA48)</f>
        <v>205.185</v>
      </c>
      <c r="AE42" s="6">
        <f>SUM(AB42:AB48)</f>
        <v>365.1755</v>
      </c>
      <c r="AF42" s="6">
        <f>SUM(AC42:AC48)</f>
        <v>33.887999999999998</v>
      </c>
      <c r="AH42">
        <v>27.259</v>
      </c>
      <c r="AJ42" s="9"/>
    </row>
    <row r="43" spans="1:36" x14ac:dyDescent="0.2">
      <c r="C43" s="3"/>
      <c r="D43" s="3">
        <v>260749</v>
      </c>
      <c r="E43" s="13">
        <v>5</v>
      </c>
      <c r="F43" s="11">
        <v>1.9608346899224807</v>
      </c>
      <c r="G43" s="11">
        <v>1.5264344476744187</v>
      </c>
      <c r="M43" s="35"/>
      <c r="N43" s="9"/>
      <c r="O43" s="34"/>
      <c r="P43">
        <v>0</v>
      </c>
      <c r="Q43">
        <v>3.1040000000000001</v>
      </c>
      <c r="R43">
        <v>0.1275</v>
      </c>
      <c r="S43" s="3">
        <v>4.5</v>
      </c>
      <c r="T43" s="4">
        <f t="shared" ref="T43:T51" si="20">($S43*P43)</f>
        <v>0</v>
      </c>
      <c r="U43" s="4">
        <f t="shared" si="11"/>
        <v>13.968</v>
      </c>
      <c r="V43" s="4">
        <f t="shared" si="12"/>
        <v>0.57374999999999998</v>
      </c>
      <c r="W43" s="6"/>
      <c r="X43" s="6"/>
      <c r="Y43" s="6"/>
      <c r="Z43" s="3">
        <v>4.5</v>
      </c>
      <c r="AA43" s="11">
        <f t="shared" ref="AA43:AA48" si="21">($Z43*P43)</f>
        <v>0</v>
      </c>
      <c r="AB43" s="11">
        <f t="shared" si="18"/>
        <v>13.968</v>
      </c>
      <c r="AC43" s="11">
        <f t="shared" si="19"/>
        <v>0.57374999999999998</v>
      </c>
      <c r="AD43" s="6"/>
      <c r="AE43" s="6"/>
      <c r="AF43" s="6"/>
      <c r="AJ43" s="9"/>
    </row>
    <row r="44" spans="1:36" x14ac:dyDescent="0.2">
      <c r="D44" s="3">
        <v>260748</v>
      </c>
      <c r="E44" s="13">
        <v>10</v>
      </c>
      <c r="F44" s="11">
        <v>1.4923166666666667</v>
      </c>
      <c r="G44" s="11">
        <v>1.1730000000000005</v>
      </c>
      <c r="J44" s="15"/>
      <c r="M44" s="35"/>
      <c r="N44" s="9"/>
      <c r="O44" s="34"/>
      <c r="P44">
        <v>1.2E-2</v>
      </c>
      <c r="Q44">
        <v>3.1989999999999998</v>
      </c>
      <c r="R44">
        <v>0.14650000000000002</v>
      </c>
      <c r="S44" s="3">
        <v>7.5</v>
      </c>
      <c r="T44" s="4">
        <f t="shared" si="20"/>
        <v>0.09</v>
      </c>
      <c r="U44" s="4">
        <f t="shared" si="11"/>
        <v>23.9925</v>
      </c>
      <c r="V44" s="4">
        <f t="shared" si="12"/>
        <v>1.0987500000000001</v>
      </c>
      <c r="W44" s="6"/>
      <c r="X44" s="6"/>
      <c r="Y44" s="6"/>
      <c r="Z44" s="3">
        <v>7.5</v>
      </c>
      <c r="AA44" s="11">
        <f t="shared" si="21"/>
        <v>0.09</v>
      </c>
      <c r="AB44" s="11">
        <f t="shared" si="18"/>
        <v>23.9925</v>
      </c>
      <c r="AC44" s="11">
        <f t="shared" si="19"/>
        <v>1.0987500000000001</v>
      </c>
      <c r="AD44" s="6"/>
      <c r="AE44" s="6"/>
      <c r="AF44" s="6"/>
      <c r="AJ44" s="9"/>
    </row>
    <row r="45" spans="1:36" x14ac:dyDescent="0.2">
      <c r="D45" s="3">
        <v>260747</v>
      </c>
      <c r="E45" s="13">
        <v>20</v>
      </c>
      <c r="F45" s="11">
        <v>0.22944379844961255</v>
      </c>
      <c r="G45" s="11">
        <v>0.68412645348837198</v>
      </c>
      <c r="J45" s="15"/>
      <c r="M45" s="34">
        <v>89.383371455710943</v>
      </c>
      <c r="N45" s="3">
        <v>6.0615000000000006</v>
      </c>
      <c r="O45" s="34">
        <v>271</v>
      </c>
      <c r="P45">
        <v>3.2705000000000002</v>
      </c>
      <c r="Q45">
        <v>6.274</v>
      </c>
      <c r="R45">
        <v>0.69799999999999995</v>
      </c>
      <c r="S45" s="3">
        <v>10</v>
      </c>
      <c r="T45" s="4">
        <f t="shared" si="20"/>
        <v>32.704999999999998</v>
      </c>
      <c r="U45" s="4">
        <f t="shared" si="11"/>
        <v>62.74</v>
      </c>
      <c r="V45" s="4">
        <f t="shared" si="12"/>
        <v>6.9799999999999995</v>
      </c>
      <c r="W45" s="6"/>
      <c r="X45" s="6"/>
      <c r="Y45" s="6"/>
      <c r="Z45" s="3">
        <v>10</v>
      </c>
      <c r="AA45" s="11">
        <f t="shared" si="21"/>
        <v>32.704999999999998</v>
      </c>
      <c r="AB45" s="11">
        <f t="shared" si="18"/>
        <v>62.74</v>
      </c>
      <c r="AC45" s="11">
        <f t="shared" si="19"/>
        <v>6.9799999999999995</v>
      </c>
      <c r="AD45" s="6"/>
      <c r="AE45" s="6"/>
      <c r="AF45" s="6"/>
      <c r="AH45">
        <v>29.31</v>
      </c>
      <c r="AJ45" s="9"/>
    </row>
    <row r="46" spans="1:36" x14ac:dyDescent="0.2">
      <c r="D46" s="3">
        <v>260746</v>
      </c>
      <c r="E46" s="13">
        <v>30</v>
      </c>
      <c r="F46" s="11">
        <v>0.12692635658914728</v>
      </c>
      <c r="G46" s="11">
        <v>0.3826656976744186</v>
      </c>
      <c r="J46" s="15"/>
      <c r="M46" s="35"/>
      <c r="N46" s="9"/>
      <c r="O46" s="34"/>
      <c r="P46">
        <v>5.5060000000000002</v>
      </c>
      <c r="Q46">
        <v>8.8215000000000003</v>
      </c>
      <c r="R46">
        <v>0.91</v>
      </c>
      <c r="S46" s="3">
        <v>10</v>
      </c>
      <c r="T46" s="4">
        <f t="shared" si="20"/>
        <v>55.06</v>
      </c>
      <c r="U46" s="4">
        <f t="shared" si="11"/>
        <v>88.215000000000003</v>
      </c>
      <c r="V46" s="4">
        <f t="shared" si="12"/>
        <v>9.1</v>
      </c>
      <c r="W46" s="6"/>
      <c r="X46" s="6"/>
      <c r="Y46" s="6"/>
      <c r="Z46" s="3">
        <v>10</v>
      </c>
      <c r="AA46" s="11">
        <f t="shared" si="21"/>
        <v>55.06</v>
      </c>
      <c r="AB46" s="11">
        <f t="shared" si="18"/>
        <v>88.215000000000003</v>
      </c>
      <c r="AC46" s="11">
        <f t="shared" si="19"/>
        <v>9.1</v>
      </c>
      <c r="AD46" s="6"/>
      <c r="AE46" s="6"/>
      <c r="AF46" s="6"/>
      <c r="AJ46" s="9"/>
    </row>
    <row r="47" spans="1:36" x14ac:dyDescent="0.2">
      <c r="D47" s="3">
        <v>260745</v>
      </c>
      <c r="E47" s="13">
        <v>40</v>
      </c>
      <c r="F47" s="11">
        <v>8.7872093023255798E-2</v>
      </c>
      <c r="G47" s="11">
        <v>0.4581627906976744</v>
      </c>
      <c r="J47" s="15"/>
      <c r="M47" s="35"/>
      <c r="N47" s="9"/>
      <c r="O47" s="34"/>
      <c r="P47">
        <v>6.8614999999999995</v>
      </c>
      <c r="Q47">
        <v>9.8674999999999997</v>
      </c>
      <c r="R47">
        <v>0.98699999999999999</v>
      </c>
      <c r="S47" s="3">
        <v>10</v>
      </c>
      <c r="T47" s="4">
        <f t="shared" si="20"/>
        <v>68.614999999999995</v>
      </c>
      <c r="U47" s="4">
        <f t="shared" si="11"/>
        <v>98.674999999999997</v>
      </c>
      <c r="V47" s="4">
        <f t="shared" si="12"/>
        <v>9.8699999999999992</v>
      </c>
      <c r="W47" s="6"/>
      <c r="X47" s="6"/>
      <c r="Y47" s="6"/>
      <c r="Z47" s="3">
        <v>10</v>
      </c>
      <c r="AA47" s="11">
        <f t="shared" si="21"/>
        <v>68.614999999999995</v>
      </c>
      <c r="AB47" s="11">
        <f t="shared" si="18"/>
        <v>98.674999999999997</v>
      </c>
      <c r="AC47" s="11">
        <f t="shared" si="19"/>
        <v>9.8699999999999992</v>
      </c>
      <c r="AD47" s="6"/>
      <c r="AE47" s="6"/>
      <c r="AF47" s="6"/>
      <c r="AJ47" s="9"/>
    </row>
    <row r="48" spans="1:36" x14ac:dyDescent="0.2">
      <c r="D48" s="3">
        <v>260744</v>
      </c>
      <c r="E48" s="13">
        <v>50</v>
      </c>
      <c r="F48" s="11">
        <v>8.2990310077519419E-2</v>
      </c>
      <c r="G48" s="11">
        <v>0.41345930232558126</v>
      </c>
      <c r="J48" s="15"/>
      <c r="M48" s="34">
        <v>78.091052906468363</v>
      </c>
      <c r="N48" s="3">
        <v>6.2255000000000003</v>
      </c>
      <c r="O48" s="34">
        <v>278</v>
      </c>
      <c r="P48">
        <v>9.7429999999999986</v>
      </c>
      <c r="Q48">
        <v>14.0275</v>
      </c>
      <c r="R48">
        <v>1.1895</v>
      </c>
      <c r="S48" s="3">
        <v>10</v>
      </c>
      <c r="T48" s="4">
        <f t="shared" si="20"/>
        <v>97.429999999999978</v>
      </c>
      <c r="U48" s="4">
        <f t="shared" si="11"/>
        <v>140.27500000000001</v>
      </c>
      <c r="V48" s="4">
        <f t="shared" si="12"/>
        <v>11.895</v>
      </c>
      <c r="W48" s="6"/>
      <c r="X48" s="6"/>
      <c r="Y48" s="6"/>
      <c r="Z48" s="3">
        <v>5</v>
      </c>
      <c r="AA48" s="11">
        <f t="shared" si="21"/>
        <v>48.714999999999989</v>
      </c>
      <c r="AB48" s="11">
        <f t="shared" si="18"/>
        <v>70.137500000000003</v>
      </c>
      <c r="AC48" s="11">
        <f t="shared" si="19"/>
        <v>5.9474999999999998</v>
      </c>
      <c r="AD48" s="6"/>
      <c r="AE48" s="6"/>
      <c r="AF48" s="6"/>
      <c r="AH48">
        <v>31.352</v>
      </c>
      <c r="AJ48" s="9"/>
    </row>
    <row r="49" spans="1:39" x14ac:dyDescent="0.2">
      <c r="D49" s="3">
        <v>260743</v>
      </c>
      <c r="E49" s="13">
        <v>60</v>
      </c>
      <c r="F49" s="11">
        <v>7.810852713178297E-2</v>
      </c>
      <c r="G49" s="11">
        <v>0.38113081395348836</v>
      </c>
      <c r="J49" s="15"/>
      <c r="M49" s="35"/>
      <c r="N49" s="9"/>
      <c r="O49" s="34"/>
      <c r="P49">
        <v>10.179500000000001</v>
      </c>
      <c r="Q49">
        <v>14.431000000000001</v>
      </c>
      <c r="R49">
        <v>2.0685000000000002</v>
      </c>
      <c r="S49" s="3">
        <v>10</v>
      </c>
      <c r="T49" s="4">
        <f t="shared" si="20"/>
        <v>101.79500000000002</v>
      </c>
      <c r="U49" s="4">
        <f t="shared" si="11"/>
        <v>144.31</v>
      </c>
      <c r="V49" s="4">
        <f t="shared" si="12"/>
        <v>20.685000000000002</v>
      </c>
      <c r="W49" s="6"/>
      <c r="X49" s="6"/>
      <c r="Y49" s="6"/>
      <c r="Z49" s="3">
        <v>0</v>
      </c>
      <c r="AD49" s="6"/>
      <c r="AE49" s="6"/>
      <c r="AF49" s="6"/>
      <c r="AJ49" s="9"/>
    </row>
    <row r="50" spans="1:39" x14ac:dyDescent="0.2">
      <c r="C50" s="3"/>
      <c r="D50" s="3">
        <v>260742</v>
      </c>
      <c r="E50" s="13">
        <v>70</v>
      </c>
      <c r="F50" s="11">
        <v>6.8344961240310059E-2</v>
      </c>
      <c r="G50" s="11">
        <v>0.43403633720930224</v>
      </c>
      <c r="J50" s="15"/>
      <c r="M50" s="35"/>
      <c r="N50" s="9"/>
      <c r="O50" s="34"/>
      <c r="P50">
        <v>10.093</v>
      </c>
      <c r="Q50">
        <v>13.539</v>
      </c>
      <c r="R50">
        <v>1.8365</v>
      </c>
      <c r="S50" s="3">
        <v>10</v>
      </c>
      <c r="T50" s="4">
        <f t="shared" si="20"/>
        <v>100.93</v>
      </c>
      <c r="U50" s="4">
        <f t="shared" si="11"/>
        <v>135.38999999999999</v>
      </c>
      <c r="V50" s="4">
        <f t="shared" si="12"/>
        <v>18.365000000000002</v>
      </c>
      <c r="W50" s="6"/>
      <c r="X50" s="6"/>
      <c r="Y50" s="6"/>
      <c r="Z50" s="3">
        <v>0</v>
      </c>
      <c r="AD50" s="6"/>
      <c r="AE50" s="6"/>
      <c r="AF50" s="6"/>
      <c r="AJ50" s="9"/>
    </row>
    <row r="51" spans="1:39" x14ac:dyDescent="0.2">
      <c r="D51" s="3">
        <v>260741</v>
      </c>
      <c r="E51" s="13">
        <v>80</v>
      </c>
      <c r="F51" s="11">
        <v>6.346317829457368E-2</v>
      </c>
      <c r="G51" s="11">
        <v>0.42027034883720921</v>
      </c>
      <c r="J51" s="15"/>
      <c r="M51" s="34">
        <v>68.879832395468469</v>
      </c>
      <c r="N51" s="3">
        <v>5.6240000000000006</v>
      </c>
      <c r="O51" s="34">
        <v>251</v>
      </c>
      <c r="P51">
        <v>12.141500000000001</v>
      </c>
      <c r="Q51">
        <v>19.137999999999998</v>
      </c>
      <c r="R51">
        <v>1.3995</v>
      </c>
      <c r="S51" s="3">
        <v>5</v>
      </c>
      <c r="T51" s="4">
        <f t="shared" si="20"/>
        <v>60.707500000000003</v>
      </c>
      <c r="U51" s="4">
        <f t="shared" si="11"/>
        <v>95.69</v>
      </c>
      <c r="V51" s="4">
        <f t="shared" si="12"/>
        <v>6.9974999999999996</v>
      </c>
      <c r="W51" s="6"/>
      <c r="X51" s="6"/>
      <c r="Y51" s="6"/>
      <c r="Z51" s="3">
        <v>0</v>
      </c>
      <c r="AD51" s="6"/>
      <c r="AE51" s="6"/>
      <c r="AF51" s="6"/>
      <c r="AH51">
        <v>32.380000000000003</v>
      </c>
      <c r="AJ51" s="9"/>
    </row>
    <row r="52" spans="1:39" x14ac:dyDescent="0.2">
      <c r="A52" s="5">
        <v>38246</v>
      </c>
      <c r="B52" s="2" t="s">
        <v>75</v>
      </c>
      <c r="C52" s="19" t="s">
        <v>76</v>
      </c>
      <c r="D52" s="20">
        <v>271955</v>
      </c>
      <c r="E52" s="13">
        <v>1</v>
      </c>
      <c r="F52" s="30">
        <v>1.7005468992248063</v>
      </c>
      <c r="G52" s="30">
        <v>0.89420866472868221</v>
      </c>
      <c r="H52" s="12">
        <v>32.937300775193791</v>
      </c>
      <c r="I52" s="11">
        <v>33.412214904069764</v>
      </c>
      <c r="J52" s="15">
        <v>31.052932558139535</v>
      </c>
      <c r="K52" s="11">
        <v>24.017321008720927</v>
      </c>
      <c r="L52" s="9">
        <v>260</v>
      </c>
      <c r="M52" s="33">
        <v>101.64729614431185</v>
      </c>
      <c r="N52" s="31">
        <v>6.2774999999999999</v>
      </c>
      <c r="O52" s="33">
        <v>280.5</v>
      </c>
      <c r="P52" s="31">
        <v>0</v>
      </c>
      <c r="Q52" s="31">
        <v>2.4525000000000001</v>
      </c>
      <c r="R52" s="31">
        <v>0.24149999999999999</v>
      </c>
      <c r="S52" s="3">
        <v>3</v>
      </c>
      <c r="T52" s="4">
        <f>($S52*P52)</f>
        <v>0</v>
      </c>
      <c r="U52" s="4">
        <f t="shared" si="11"/>
        <v>7.3574999999999999</v>
      </c>
      <c r="V52" s="4">
        <f t="shared" si="12"/>
        <v>0.72449999999999992</v>
      </c>
      <c r="W52" s="6">
        <f>SUM(T52:T61)</f>
        <v>705.27499999999986</v>
      </c>
      <c r="X52" s="6">
        <f>SUM(U52:U61)</f>
        <v>973.52550000000008</v>
      </c>
      <c r="Y52" s="6">
        <f>SUM(V52:V61)</f>
        <v>80.766249999999999</v>
      </c>
      <c r="Z52" s="3">
        <v>3</v>
      </c>
      <c r="AA52" s="11">
        <f>($Z52*P52)</f>
        <v>0</v>
      </c>
      <c r="AB52" s="11">
        <f t="shared" ref="AB52:AB58" si="22">($Z52*Q52)</f>
        <v>7.3574999999999999</v>
      </c>
      <c r="AC52" s="11">
        <f t="shared" ref="AC52:AC58" si="23">($Z52*R52)</f>
        <v>0.72449999999999992</v>
      </c>
      <c r="AD52" s="6">
        <f>SUM(AA52:AA58)</f>
        <v>330.96</v>
      </c>
      <c r="AE52" s="6">
        <f>SUM(AB52:AB58)</f>
        <v>463.91050000000007</v>
      </c>
      <c r="AF52" s="6">
        <f>SUM(AC52:AC58)</f>
        <v>42.658749999999998</v>
      </c>
      <c r="AH52" s="37">
        <v>28.521999999999998</v>
      </c>
      <c r="AJ52" s="9"/>
    </row>
    <row r="53" spans="1:39" x14ac:dyDescent="0.2">
      <c r="C53" s="3"/>
      <c r="D53" s="20">
        <v>271954</v>
      </c>
      <c r="E53" s="13">
        <v>5</v>
      </c>
      <c r="F53" s="30">
        <v>1.7699569767441858</v>
      </c>
      <c r="G53" s="30">
        <v>0.89220744186046519</v>
      </c>
      <c r="M53" s="35"/>
      <c r="N53" s="9"/>
      <c r="O53" s="34"/>
      <c r="P53" s="31">
        <v>0</v>
      </c>
      <c r="Q53" s="31">
        <v>2.4664999999999999</v>
      </c>
      <c r="R53" s="31">
        <v>0.249</v>
      </c>
      <c r="S53" s="3">
        <v>4.5</v>
      </c>
      <c r="T53" s="4">
        <f t="shared" ref="T53:T61" si="24">($S53*P53)</f>
        <v>0</v>
      </c>
      <c r="U53" s="4">
        <f t="shared" si="11"/>
        <v>11.09925</v>
      </c>
      <c r="V53" s="4">
        <f t="shared" si="12"/>
        <v>1.1205000000000001</v>
      </c>
      <c r="W53" s="6"/>
      <c r="X53" s="6"/>
      <c r="Y53" s="6"/>
      <c r="Z53" s="3">
        <v>4.5</v>
      </c>
      <c r="AA53" s="11">
        <f t="shared" ref="AA53:AA58" si="25">($Z53*P53)</f>
        <v>0</v>
      </c>
      <c r="AB53" s="11">
        <f t="shared" si="22"/>
        <v>11.09925</v>
      </c>
      <c r="AC53" s="11">
        <f t="shared" si="23"/>
        <v>1.1205000000000001</v>
      </c>
      <c r="AD53" s="6"/>
      <c r="AE53" s="6"/>
      <c r="AF53" s="6"/>
      <c r="AJ53" s="9"/>
    </row>
    <row r="54" spans="1:39" x14ac:dyDescent="0.2">
      <c r="D54" s="20">
        <v>271953</v>
      </c>
      <c r="E54" s="13">
        <v>10</v>
      </c>
      <c r="F54" s="30">
        <v>1.9781872093023256</v>
      </c>
      <c r="G54" s="30">
        <v>0.92901827325581365</v>
      </c>
      <c r="J54" s="15"/>
      <c r="M54" s="35"/>
      <c r="N54" s="9"/>
      <c r="O54" s="34"/>
      <c r="P54" s="31">
        <v>0.36699999999999999</v>
      </c>
      <c r="Q54" s="31">
        <v>2.9944999999999999</v>
      </c>
      <c r="R54" s="31">
        <v>0.30049999999999999</v>
      </c>
      <c r="S54" s="3">
        <v>7.5</v>
      </c>
      <c r="T54" s="4">
        <f t="shared" si="24"/>
        <v>2.7524999999999999</v>
      </c>
      <c r="U54" s="4">
        <f t="shared" si="11"/>
        <v>22.458749999999998</v>
      </c>
      <c r="V54" s="4">
        <f t="shared" si="12"/>
        <v>2.2537500000000001</v>
      </c>
      <c r="W54" s="6"/>
      <c r="X54" s="6"/>
      <c r="Y54" s="6"/>
      <c r="Z54" s="3">
        <v>7.5</v>
      </c>
      <c r="AA54" s="11">
        <f t="shared" si="25"/>
        <v>2.7524999999999999</v>
      </c>
      <c r="AB54" s="11">
        <f t="shared" si="22"/>
        <v>22.458749999999998</v>
      </c>
      <c r="AC54" s="11">
        <f t="shared" si="23"/>
        <v>2.2537500000000001</v>
      </c>
      <c r="AD54" s="6"/>
      <c r="AE54" s="6"/>
      <c r="AF54" s="6"/>
      <c r="AJ54" s="9"/>
    </row>
    <row r="55" spans="1:39" x14ac:dyDescent="0.2">
      <c r="D55" s="20">
        <v>271952</v>
      </c>
      <c r="E55" s="13">
        <v>20</v>
      </c>
      <c r="F55" s="30">
        <v>0.13846511627906977</v>
      </c>
      <c r="G55" s="30">
        <v>0.33056929069767443</v>
      </c>
      <c r="J55" s="15"/>
      <c r="M55" s="35"/>
      <c r="N55" s="9"/>
      <c r="O55" s="34"/>
      <c r="P55" s="31">
        <v>8.9130000000000003</v>
      </c>
      <c r="Q55" s="31">
        <v>12.087</v>
      </c>
      <c r="R55" s="31">
        <v>1.0670000000000002</v>
      </c>
      <c r="S55" s="3">
        <v>10</v>
      </c>
      <c r="T55" s="4">
        <f t="shared" si="24"/>
        <v>89.13</v>
      </c>
      <c r="U55" s="4">
        <f t="shared" si="11"/>
        <v>120.87</v>
      </c>
      <c r="V55" s="4">
        <f t="shared" si="12"/>
        <v>10.670000000000002</v>
      </c>
      <c r="W55" s="6"/>
      <c r="X55" s="6"/>
      <c r="Y55" s="6"/>
      <c r="Z55" s="3">
        <v>10</v>
      </c>
      <c r="AA55" s="11">
        <f t="shared" si="25"/>
        <v>89.13</v>
      </c>
      <c r="AB55" s="11">
        <f t="shared" si="22"/>
        <v>120.87</v>
      </c>
      <c r="AC55" s="11">
        <f t="shared" si="23"/>
        <v>10.670000000000002</v>
      </c>
      <c r="AD55" s="6"/>
      <c r="AE55" s="6"/>
      <c r="AF55" s="6"/>
      <c r="AJ55" s="9"/>
    </row>
    <row r="56" spans="1:39" x14ac:dyDescent="0.2">
      <c r="D56" s="20">
        <v>271951</v>
      </c>
      <c r="E56" s="13">
        <v>30</v>
      </c>
      <c r="F56" s="30">
        <v>8.3079069767441865E-2</v>
      </c>
      <c r="G56" s="30">
        <v>0.31041490697674418</v>
      </c>
      <c r="J56" s="15"/>
      <c r="M56" s="35"/>
      <c r="N56" s="9"/>
      <c r="O56" s="34"/>
      <c r="P56" s="31">
        <v>8.7125000000000004</v>
      </c>
      <c r="Q56" s="31">
        <v>11.737</v>
      </c>
      <c r="R56" s="31">
        <v>1.0575000000000001</v>
      </c>
      <c r="S56" s="3">
        <v>10</v>
      </c>
      <c r="T56" s="4">
        <f t="shared" si="24"/>
        <v>87.125</v>
      </c>
      <c r="U56" s="4">
        <f t="shared" si="11"/>
        <v>117.37</v>
      </c>
      <c r="V56" s="4">
        <f t="shared" si="12"/>
        <v>10.575000000000001</v>
      </c>
      <c r="W56" s="6"/>
      <c r="X56" s="6"/>
      <c r="Y56" s="6"/>
      <c r="Z56" s="3">
        <v>10</v>
      </c>
      <c r="AA56" s="11">
        <f t="shared" si="25"/>
        <v>87.125</v>
      </c>
      <c r="AB56" s="11">
        <f t="shared" si="22"/>
        <v>117.37</v>
      </c>
      <c r="AC56" s="11">
        <f t="shared" si="23"/>
        <v>10.575000000000001</v>
      </c>
      <c r="AD56" s="6"/>
      <c r="AE56" s="6"/>
      <c r="AF56" s="6"/>
      <c r="AJ56" s="9"/>
    </row>
    <row r="57" spans="1:39" x14ac:dyDescent="0.2">
      <c r="D57" s="20">
        <v>271950</v>
      </c>
      <c r="E57" s="13">
        <v>40</v>
      </c>
      <c r="F57" s="30">
        <v>6.9232558139534869E-2</v>
      </c>
      <c r="G57" s="30">
        <v>0.27641612790697673</v>
      </c>
      <c r="J57" s="15"/>
      <c r="M57" s="35"/>
      <c r="N57" s="9"/>
      <c r="O57" s="34"/>
      <c r="P57" s="31">
        <v>10.0345</v>
      </c>
      <c r="Q57" s="31">
        <v>12.228</v>
      </c>
      <c r="R57" s="31">
        <v>1.1595</v>
      </c>
      <c r="S57" s="3">
        <v>10</v>
      </c>
      <c r="T57" s="4">
        <f t="shared" si="24"/>
        <v>100.345</v>
      </c>
      <c r="U57" s="4">
        <f t="shared" si="11"/>
        <v>122.28</v>
      </c>
      <c r="V57" s="4">
        <f t="shared" si="12"/>
        <v>11.594999999999999</v>
      </c>
      <c r="W57" s="6"/>
      <c r="X57" s="6"/>
      <c r="Y57" s="6"/>
      <c r="Z57" s="3">
        <v>10</v>
      </c>
      <c r="AA57" s="11">
        <f t="shared" si="25"/>
        <v>100.345</v>
      </c>
      <c r="AB57" s="11">
        <f t="shared" si="22"/>
        <v>122.28</v>
      </c>
      <c r="AC57" s="11">
        <f t="shared" si="23"/>
        <v>11.594999999999999</v>
      </c>
      <c r="AD57" s="6"/>
      <c r="AE57" s="6"/>
      <c r="AF57" s="6"/>
      <c r="AJ57" s="9"/>
    </row>
    <row r="58" spans="1:39" x14ac:dyDescent="0.2">
      <c r="D58" s="20">
        <v>271949</v>
      </c>
      <c r="E58" s="13">
        <v>50</v>
      </c>
      <c r="F58" s="30">
        <v>4.8462790697674424E-2</v>
      </c>
      <c r="G58" s="30">
        <v>0.23562424418604649</v>
      </c>
      <c r="J58" s="15"/>
      <c r="M58" s="35"/>
      <c r="N58" s="9"/>
      <c r="O58" s="34"/>
      <c r="P58" s="31">
        <v>10.3215</v>
      </c>
      <c r="Q58" s="31">
        <v>12.494999999999999</v>
      </c>
      <c r="R58" s="31">
        <v>1.1440000000000001</v>
      </c>
      <c r="S58" s="3">
        <v>10</v>
      </c>
      <c r="T58" s="4">
        <f t="shared" si="24"/>
        <v>103.215</v>
      </c>
      <c r="U58" s="4">
        <f t="shared" si="11"/>
        <v>124.94999999999999</v>
      </c>
      <c r="V58" s="4">
        <f t="shared" si="12"/>
        <v>11.440000000000001</v>
      </c>
      <c r="W58" s="6"/>
      <c r="X58" s="6"/>
      <c r="Y58" s="6"/>
      <c r="Z58" s="3">
        <v>5</v>
      </c>
      <c r="AA58" s="11">
        <f t="shared" si="25"/>
        <v>51.607500000000002</v>
      </c>
      <c r="AB58" s="11">
        <f t="shared" si="22"/>
        <v>62.474999999999994</v>
      </c>
      <c r="AC58" s="11">
        <f t="shared" si="23"/>
        <v>5.7200000000000006</v>
      </c>
      <c r="AD58" s="6"/>
      <c r="AE58" s="6"/>
      <c r="AF58" s="6"/>
      <c r="AJ58" s="9"/>
    </row>
    <row r="59" spans="1:39" x14ac:dyDescent="0.2">
      <c r="D59" s="20">
        <v>271948</v>
      </c>
      <c r="E59" s="13">
        <v>60</v>
      </c>
      <c r="F59" s="30">
        <v>5.1924418604651197E-2</v>
      </c>
      <c r="G59" s="30">
        <v>0.23192377906976741</v>
      </c>
      <c r="J59" s="15"/>
      <c r="M59" s="35"/>
      <c r="N59" s="9"/>
      <c r="O59" s="34"/>
      <c r="P59" s="31">
        <v>12.603</v>
      </c>
      <c r="Q59" s="31">
        <v>16.044</v>
      </c>
      <c r="R59" s="31">
        <v>1.23</v>
      </c>
      <c r="S59" s="3">
        <v>10</v>
      </c>
      <c r="T59" s="4">
        <f t="shared" si="24"/>
        <v>126.03</v>
      </c>
      <c r="U59" s="4">
        <f t="shared" si="11"/>
        <v>160.44</v>
      </c>
      <c r="V59" s="4">
        <f t="shared" si="12"/>
        <v>12.3</v>
      </c>
      <c r="W59" s="6"/>
      <c r="X59" s="6"/>
      <c r="Y59" s="6"/>
      <c r="Z59" s="3">
        <v>0</v>
      </c>
      <c r="AD59" s="6"/>
      <c r="AE59" s="6"/>
      <c r="AF59" s="6"/>
      <c r="AJ59" s="9"/>
    </row>
    <row r="60" spans="1:39" x14ac:dyDescent="0.2">
      <c r="C60" s="3"/>
      <c r="D60" s="20">
        <v>271947</v>
      </c>
      <c r="E60" s="13">
        <v>70</v>
      </c>
      <c r="F60" s="30">
        <v>7.810852713178297E-2</v>
      </c>
      <c r="G60" s="30">
        <v>0.32868298449612399</v>
      </c>
      <c r="J60" s="15"/>
      <c r="M60" s="35"/>
      <c r="N60" s="9"/>
      <c r="O60" s="34"/>
      <c r="P60" s="31">
        <v>13.12</v>
      </c>
      <c r="Q60" s="31">
        <v>19.154</v>
      </c>
      <c r="R60" s="31">
        <v>1.323</v>
      </c>
      <c r="S60" s="3">
        <v>10</v>
      </c>
      <c r="T60" s="4">
        <f t="shared" si="24"/>
        <v>131.19999999999999</v>
      </c>
      <c r="U60" s="4">
        <f t="shared" si="11"/>
        <v>191.54</v>
      </c>
      <c r="V60" s="4">
        <f t="shared" si="12"/>
        <v>13.23</v>
      </c>
      <c r="W60" s="6"/>
      <c r="X60" s="6"/>
      <c r="Y60" s="6"/>
      <c r="Z60" s="3">
        <v>0</v>
      </c>
      <c r="AD60" s="6"/>
      <c r="AE60" s="6"/>
      <c r="AF60" s="6"/>
      <c r="AJ60" s="9"/>
    </row>
    <row r="61" spans="1:39" x14ac:dyDescent="0.2">
      <c r="D61" s="20">
        <v>271946</v>
      </c>
      <c r="E61" s="13">
        <v>80</v>
      </c>
      <c r="F61" s="30">
        <v>6.8344961240310045E-2</v>
      </c>
      <c r="G61" s="30">
        <v>0.52214100775193795</v>
      </c>
      <c r="J61" s="15"/>
      <c r="M61" s="33">
        <v>70.133791979785599</v>
      </c>
      <c r="N61" s="31">
        <v>5.7204999999999995</v>
      </c>
      <c r="O61" s="33">
        <v>255.5</v>
      </c>
      <c r="P61" s="31">
        <v>13.095500000000001</v>
      </c>
      <c r="Q61" s="31">
        <v>19.032</v>
      </c>
      <c r="R61" s="31">
        <v>1.3715000000000002</v>
      </c>
      <c r="S61" s="3">
        <v>5</v>
      </c>
      <c r="T61" s="4">
        <f t="shared" si="24"/>
        <v>65.477500000000006</v>
      </c>
      <c r="U61" s="4">
        <f t="shared" si="11"/>
        <v>95.16</v>
      </c>
      <c r="V61" s="4">
        <f t="shared" si="12"/>
        <v>6.8575000000000008</v>
      </c>
      <c r="W61" s="6"/>
      <c r="X61" s="6"/>
      <c r="Y61" s="6"/>
      <c r="Z61" s="3">
        <v>0</v>
      </c>
      <c r="AD61" s="6"/>
      <c r="AE61" s="6"/>
      <c r="AF61" s="6"/>
      <c r="AH61" s="37">
        <v>32.468000000000004</v>
      </c>
      <c r="AJ61" s="9"/>
    </row>
    <row r="62" spans="1:39" x14ac:dyDescent="0.2">
      <c r="A62" s="5">
        <v>38304</v>
      </c>
      <c r="B62" s="2" t="s">
        <v>89</v>
      </c>
      <c r="C62" s="19" t="s">
        <v>90</v>
      </c>
      <c r="D62" s="13"/>
      <c r="E62" s="13">
        <v>1</v>
      </c>
      <c r="F62" s="11"/>
      <c r="J62" s="15"/>
      <c r="L62" s="9">
        <v>321</v>
      </c>
      <c r="M62" s="31"/>
      <c r="N62" s="31"/>
      <c r="O62" s="31"/>
      <c r="P62" s="15"/>
      <c r="Q62" s="15"/>
      <c r="R62" s="15"/>
      <c r="S62" s="3">
        <v>3</v>
      </c>
      <c r="T62" s="4">
        <f>($S62*P62)</f>
        <v>0</v>
      </c>
      <c r="U62" s="4">
        <f t="shared" si="11"/>
        <v>0</v>
      </c>
      <c r="V62" s="4">
        <f t="shared" si="12"/>
        <v>0</v>
      </c>
      <c r="W62" s="6">
        <f>SUM(T62:T71)</f>
        <v>0</v>
      </c>
      <c r="X62" s="6">
        <f>SUM(U62:U71)</f>
        <v>0</v>
      </c>
      <c r="Y62" s="6">
        <f>SUM(V62:V71)</f>
        <v>0</v>
      </c>
      <c r="Z62" s="3">
        <v>3</v>
      </c>
      <c r="AA62" s="11">
        <f>($Z62*P62)</f>
        <v>0</v>
      </c>
      <c r="AB62" s="11">
        <f t="shared" ref="AB62:AB68" si="26">($Z62*Q62)</f>
        <v>0</v>
      </c>
      <c r="AC62" s="11">
        <f t="shared" ref="AC62:AC68" si="27">($Z62*R62)</f>
        <v>0</v>
      </c>
      <c r="AD62" s="6">
        <f>SUM(AA62:AA68)</f>
        <v>0</v>
      </c>
      <c r="AE62" s="6">
        <f>SUM(AB62:AB68)</f>
        <v>0</v>
      </c>
      <c r="AF62" s="6">
        <f>SUM(AC62:AC68)</f>
        <v>0</v>
      </c>
      <c r="AJ62" s="9">
        <v>321</v>
      </c>
      <c r="AK62">
        <f>(W62-AD62)</f>
        <v>0</v>
      </c>
      <c r="AL62">
        <f>(X62-AE62)</f>
        <v>0</v>
      </c>
      <c r="AM62">
        <f>(Y62-AF62)</f>
        <v>0</v>
      </c>
    </row>
    <row r="63" spans="1:39" x14ac:dyDescent="0.2">
      <c r="D63" s="13"/>
      <c r="E63" s="13">
        <v>5</v>
      </c>
      <c r="F63" s="11"/>
      <c r="J63" s="15"/>
      <c r="M63" s="31"/>
      <c r="N63" s="31"/>
      <c r="O63" s="31"/>
      <c r="P63" s="15"/>
      <c r="Q63" s="15"/>
      <c r="R63" s="15"/>
      <c r="S63" s="3">
        <v>4.5</v>
      </c>
      <c r="T63" s="4">
        <f t="shared" ref="T63:T71" si="28">($S63*P63)</f>
        <v>0</v>
      </c>
      <c r="U63" s="4">
        <f t="shared" si="11"/>
        <v>0</v>
      </c>
      <c r="V63" s="4">
        <f t="shared" si="12"/>
        <v>0</v>
      </c>
      <c r="W63" s="6"/>
      <c r="X63" s="6"/>
      <c r="Y63" s="6"/>
      <c r="Z63" s="3">
        <v>4.5</v>
      </c>
      <c r="AA63" s="11">
        <f t="shared" ref="AA63:AA68" si="29">($Z63*P63)</f>
        <v>0</v>
      </c>
      <c r="AB63" s="11">
        <f t="shared" si="26"/>
        <v>0</v>
      </c>
      <c r="AC63" s="11">
        <f t="shared" si="27"/>
        <v>0</v>
      </c>
      <c r="AD63" s="6"/>
      <c r="AE63" s="6"/>
      <c r="AF63" s="6"/>
      <c r="AJ63" s="9"/>
    </row>
    <row r="64" spans="1:39" x14ac:dyDescent="0.2">
      <c r="C64" s="3"/>
      <c r="D64" s="13"/>
      <c r="E64" s="13">
        <v>10</v>
      </c>
      <c r="F64" s="11"/>
      <c r="J64" s="15"/>
      <c r="M64" s="31"/>
      <c r="N64" s="31"/>
      <c r="O64" s="31"/>
      <c r="P64" s="15"/>
      <c r="Q64" s="15"/>
      <c r="R64" s="15"/>
      <c r="S64" s="3">
        <v>7.5</v>
      </c>
      <c r="T64" s="4">
        <f t="shared" si="28"/>
        <v>0</v>
      </c>
      <c r="U64" s="4">
        <f t="shared" si="11"/>
        <v>0</v>
      </c>
      <c r="V64" s="4">
        <f t="shared" si="12"/>
        <v>0</v>
      </c>
      <c r="W64" s="6"/>
      <c r="X64" s="6"/>
      <c r="Y64" s="6"/>
      <c r="Z64" s="3">
        <v>7.5</v>
      </c>
      <c r="AA64" s="11">
        <f t="shared" si="29"/>
        <v>0</v>
      </c>
      <c r="AB64" s="11">
        <f t="shared" si="26"/>
        <v>0</v>
      </c>
      <c r="AC64" s="11">
        <f t="shared" si="27"/>
        <v>0</v>
      </c>
      <c r="AD64" s="6"/>
      <c r="AE64" s="6"/>
      <c r="AF64" s="6"/>
      <c r="AJ64" s="9"/>
    </row>
    <row r="65" spans="3:36" x14ac:dyDescent="0.2">
      <c r="C65" s="3"/>
      <c r="D65" s="13"/>
      <c r="E65" s="13">
        <v>20</v>
      </c>
      <c r="F65" s="11"/>
      <c r="J65" s="15"/>
      <c r="M65" s="31"/>
      <c r="N65" s="31"/>
      <c r="O65" s="31"/>
      <c r="P65" s="15"/>
      <c r="Q65" s="15"/>
      <c r="R65" s="15"/>
      <c r="S65" s="3">
        <v>10</v>
      </c>
      <c r="T65" s="4">
        <f t="shared" si="28"/>
        <v>0</v>
      </c>
      <c r="U65" s="4">
        <f t="shared" si="11"/>
        <v>0</v>
      </c>
      <c r="V65" s="4">
        <f t="shared" si="12"/>
        <v>0</v>
      </c>
      <c r="W65" s="6"/>
      <c r="X65" s="6"/>
      <c r="Y65" s="6"/>
      <c r="Z65" s="3">
        <v>10</v>
      </c>
      <c r="AA65" s="11">
        <f t="shared" si="29"/>
        <v>0</v>
      </c>
      <c r="AB65" s="11">
        <f t="shared" si="26"/>
        <v>0</v>
      </c>
      <c r="AC65" s="11">
        <f t="shared" si="27"/>
        <v>0</v>
      </c>
      <c r="AD65" s="6"/>
      <c r="AE65" s="6"/>
      <c r="AF65" s="6"/>
      <c r="AJ65" s="9"/>
    </row>
    <row r="66" spans="3:36" x14ac:dyDescent="0.2">
      <c r="C66" s="3"/>
      <c r="D66" s="13"/>
      <c r="E66" s="13">
        <v>30</v>
      </c>
      <c r="F66" s="11"/>
      <c r="J66" s="15"/>
      <c r="M66" s="31"/>
      <c r="N66" s="31"/>
      <c r="O66" s="31"/>
      <c r="P66" s="15"/>
      <c r="Q66" s="15"/>
      <c r="R66" s="15"/>
      <c r="S66" s="3">
        <v>10</v>
      </c>
      <c r="T66" s="4">
        <f t="shared" si="28"/>
        <v>0</v>
      </c>
      <c r="U66" s="4">
        <f t="shared" si="11"/>
        <v>0</v>
      </c>
      <c r="V66" s="4">
        <f t="shared" si="12"/>
        <v>0</v>
      </c>
      <c r="W66" s="6"/>
      <c r="X66" s="6"/>
      <c r="Y66" s="6"/>
      <c r="Z66" s="3">
        <v>10</v>
      </c>
      <c r="AA66" s="11">
        <f t="shared" si="29"/>
        <v>0</v>
      </c>
      <c r="AB66" s="11">
        <f t="shared" si="26"/>
        <v>0</v>
      </c>
      <c r="AC66" s="11">
        <f t="shared" si="27"/>
        <v>0</v>
      </c>
      <c r="AD66" s="6"/>
      <c r="AE66" s="6"/>
      <c r="AF66" s="6"/>
      <c r="AJ66" s="9"/>
    </row>
    <row r="67" spans="3:36" x14ac:dyDescent="0.2">
      <c r="C67" s="3"/>
      <c r="D67" s="13"/>
      <c r="E67" s="13">
        <v>40</v>
      </c>
      <c r="F67" s="11"/>
      <c r="J67" s="15"/>
      <c r="M67" s="31"/>
      <c r="N67" s="31"/>
      <c r="O67" s="31"/>
      <c r="P67" s="15"/>
      <c r="Q67" s="15"/>
      <c r="R67" s="15"/>
      <c r="S67" s="3">
        <v>10</v>
      </c>
      <c r="T67" s="4">
        <f t="shared" si="28"/>
        <v>0</v>
      </c>
      <c r="U67" s="4">
        <f t="shared" si="11"/>
        <v>0</v>
      </c>
      <c r="V67" s="4">
        <f t="shared" si="12"/>
        <v>0</v>
      </c>
      <c r="W67" s="6"/>
      <c r="X67" s="6"/>
      <c r="Y67" s="6"/>
      <c r="Z67" s="3">
        <v>10</v>
      </c>
      <c r="AA67" s="11">
        <f t="shared" si="29"/>
        <v>0</v>
      </c>
      <c r="AB67" s="11">
        <f t="shared" si="26"/>
        <v>0</v>
      </c>
      <c r="AC67" s="11">
        <f t="shared" si="27"/>
        <v>0</v>
      </c>
      <c r="AD67" s="6"/>
      <c r="AE67" s="6"/>
      <c r="AF67" s="6"/>
      <c r="AJ67" s="9"/>
    </row>
    <row r="68" spans="3:36" x14ac:dyDescent="0.2">
      <c r="D68" s="13"/>
      <c r="E68" s="13">
        <v>50</v>
      </c>
      <c r="F68" s="11"/>
      <c r="J68" s="15"/>
      <c r="M68" s="31"/>
      <c r="N68" s="31"/>
      <c r="O68" s="31"/>
      <c r="P68" s="15"/>
      <c r="Q68" s="15"/>
      <c r="R68" s="15"/>
      <c r="S68" s="3">
        <v>10</v>
      </c>
      <c r="T68" s="4">
        <f t="shared" si="28"/>
        <v>0</v>
      </c>
      <c r="U68" s="4">
        <f t="shared" si="11"/>
        <v>0</v>
      </c>
      <c r="V68" s="4">
        <f t="shared" si="12"/>
        <v>0</v>
      </c>
      <c r="W68" s="6"/>
      <c r="X68" s="6"/>
      <c r="Y68" s="6"/>
      <c r="Z68" s="3">
        <v>5</v>
      </c>
      <c r="AA68" s="11">
        <f t="shared" si="29"/>
        <v>0</v>
      </c>
      <c r="AB68" s="11">
        <f t="shared" si="26"/>
        <v>0</v>
      </c>
      <c r="AC68" s="11">
        <f t="shared" si="27"/>
        <v>0</v>
      </c>
      <c r="AD68" s="6"/>
      <c r="AE68" s="6"/>
      <c r="AF68" s="6"/>
      <c r="AJ68" s="9"/>
    </row>
    <row r="69" spans="3:36" x14ac:dyDescent="0.2">
      <c r="D69" s="13"/>
      <c r="E69" s="13">
        <v>60</v>
      </c>
      <c r="F69" s="11"/>
      <c r="J69" s="15"/>
      <c r="M69" s="31"/>
      <c r="N69" s="31"/>
      <c r="O69" s="31"/>
      <c r="P69" s="15"/>
      <c r="Q69" s="15"/>
      <c r="R69" s="15"/>
      <c r="S69" s="3">
        <v>10</v>
      </c>
      <c r="T69" s="4">
        <f t="shared" si="28"/>
        <v>0</v>
      </c>
      <c r="U69" s="4">
        <f t="shared" si="11"/>
        <v>0</v>
      </c>
      <c r="V69" s="4">
        <f t="shared" si="12"/>
        <v>0</v>
      </c>
      <c r="W69" s="6"/>
      <c r="X69" s="6"/>
      <c r="Y69" s="6"/>
      <c r="Z69" s="3">
        <v>0</v>
      </c>
      <c r="AD69" s="6"/>
      <c r="AE69" s="6"/>
      <c r="AF69" s="6"/>
      <c r="AJ69" s="9"/>
    </row>
    <row r="70" spans="3:36" x14ac:dyDescent="0.2">
      <c r="D70" s="13"/>
      <c r="E70" s="13">
        <v>70</v>
      </c>
      <c r="F70" s="11"/>
      <c r="J70" s="15"/>
      <c r="P70" s="15"/>
      <c r="Q70" s="15"/>
      <c r="R70" s="15"/>
      <c r="S70" s="3">
        <v>10</v>
      </c>
      <c r="T70" s="4">
        <f t="shared" si="28"/>
        <v>0</v>
      </c>
      <c r="U70" s="4">
        <f t="shared" si="11"/>
        <v>0</v>
      </c>
      <c r="V70" s="4">
        <f t="shared" si="12"/>
        <v>0</v>
      </c>
      <c r="W70" s="6"/>
      <c r="X70" s="6"/>
      <c r="Y70" s="6"/>
      <c r="Z70" s="3">
        <v>0</v>
      </c>
      <c r="AD70" s="6"/>
      <c r="AE70" s="6"/>
      <c r="AF70" s="6"/>
      <c r="AJ70" s="9"/>
    </row>
    <row r="71" spans="3:36" x14ac:dyDescent="0.2">
      <c r="C71" s="3"/>
      <c r="D71" s="13"/>
      <c r="E71" s="13">
        <v>80</v>
      </c>
      <c r="F71" s="11"/>
      <c r="J71" s="15"/>
      <c r="P71" s="15"/>
      <c r="Q71" s="15"/>
      <c r="R71" s="15"/>
      <c r="S71" s="3">
        <v>5</v>
      </c>
      <c r="T71" s="4">
        <f t="shared" si="28"/>
        <v>0</v>
      </c>
      <c r="U71" s="4">
        <f t="shared" si="11"/>
        <v>0</v>
      </c>
      <c r="V71" s="4">
        <f t="shared" si="12"/>
        <v>0</v>
      </c>
      <c r="W71" s="6"/>
      <c r="X71" s="6"/>
      <c r="Y71" s="6"/>
      <c r="Z71" s="3">
        <v>0</v>
      </c>
      <c r="AD71" s="6"/>
      <c r="AE71" s="6"/>
      <c r="AF71" s="6"/>
      <c r="AJ71" s="9"/>
    </row>
    <row r="72" spans="3:36" x14ac:dyDescent="0.2">
      <c r="C72" s="19"/>
      <c r="D72" s="13"/>
      <c r="E72" s="13">
        <v>1</v>
      </c>
      <c r="F72" s="11"/>
      <c r="I72" s="4"/>
      <c r="J72" s="15"/>
      <c r="P72" s="15"/>
      <c r="Q72" s="15"/>
      <c r="R72" s="15"/>
      <c r="S72" s="3">
        <v>3</v>
      </c>
      <c r="T72" s="4">
        <f>($S72*P72)</f>
        <v>0</v>
      </c>
      <c r="U72" s="4">
        <f t="shared" si="11"/>
        <v>0</v>
      </c>
      <c r="V72" s="4">
        <f t="shared" si="12"/>
        <v>0</v>
      </c>
      <c r="W72" s="6">
        <f>SUM(T72:T81)</f>
        <v>0</v>
      </c>
      <c r="X72" s="6">
        <f>SUM(U72:U81)</f>
        <v>0</v>
      </c>
      <c r="Y72" s="6">
        <f>SUM(V72:V81)</f>
        <v>0</v>
      </c>
      <c r="Z72" s="3">
        <v>3</v>
      </c>
      <c r="AA72" s="11">
        <f>($Z72*P72)</f>
        <v>0</v>
      </c>
      <c r="AB72" s="11">
        <f t="shared" ref="AB72:AB78" si="30">($Z72*Q72)</f>
        <v>0</v>
      </c>
      <c r="AC72" s="11">
        <f t="shared" ref="AC72:AC78" si="31">($Z72*R72)</f>
        <v>0</v>
      </c>
      <c r="AD72" s="6">
        <f>SUM(AA72:AA78)</f>
        <v>0</v>
      </c>
      <c r="AE72" s="6">
        <f>SUM(AB72:AB78)</f>
        <v>0</v>
      </c>
      <c r="AF72" s="6">
        <f>SUM(AC72:AC78)</f>
        <v>0</v>
      </c>
      <c r="AJ72" s="9"/>
    </row>
    <row r="73" spans="3:36" x14ac:dyDescent="0.2">
      <c r="C73" s="3"/>
      <c r="D73" s="13"/>
      <c r="E73" s="13">
        <v>5</v>
      </c>
      <c r="F73" s="11"/>
      <c r="J73" s="15"/>
      <c r="P73" s="15"/>
      <c r="Q73" s="15"/>
      <c r="R73" s="15"/>
      <c r="S73" s="3">
        <v>4.5</v>
      </c>
      <c r="T73" s="4">
        <f t="shared" ref="T73:T81" si="32">($S73*P73)</f>
        <v>0</v>
      </c>
      <c r="U73" s="4">
        <f t="shared" si="11"/>
        <v>0</v>
      </c>
      <c r="V73" s="4">
        <f t="shared" si="12"/>
        <v>0</v>
      </c>
      <c r="W73" s="6"/>
      <c r="X73" s="6"/>
      <c r="Y73" s="6"/>
      <c r="Z73" s="3">
        <v>4.5</v>
      </c>
      <c r="AA73" s="11">
        <f t="shared" ref="AA73:AA78" si="33">($Z73*P73)</f>
        <v>0</v>
      </c>
      <c r="AB73" s="11">
        <f t="shared" si="30"/>
        <v>0</v>
      </c>
      <c r="AC73" s="11">
        <f t="shared" si="31"/>
        <v>0</v>
      </c>
      <c r="AD73" s="6"/>
      <c r="AE73" s="6"/>
      <c r="AF73" s="6"/>
      <c r="AJ73" s="9"/>
    </row>
    <row r="74" spans="3:36" x14ac:dyDescent="0.2">
      <c r="C74" s="3"/>
      <c r="D74" s="13"/>
      <c r="E74" s="13">
        <v>10</v>
      </c>
      <c r="F74" s="11"/>
      <c r="J74" s="15"/>
      <c r="P74" s="15"/>
      <c r="Q74" s="15"/>
      <c r="R74" s="15"/>
      <c r="S74" s="3">
        <v>7.5</v>
      </c>
      <c r="T74" s="4">
        <f t="shared" si="32"/>
        <v>0</v>
      </c>
      <c r="U74" s="4">
        <f t="shared" si="11"/>
        <v>0</v>
      </c>
      <c r="V74" s="4">
        <f t="shared" si="12"/>
        <v>0</v>
      </c>
      <c r="W74" s="6"/>
      <c r="X74" s="6"/>
      <c r="Y74" s="6"/>
      <c r="Z74" s="3">
        <v>7.5</v>
      </c>
      <c r="AA74" s="11">
        <f t="shared" si="33"/>
        <v>0</v>
      </c>
      <c r="AB74" s="11">
        <f t="shared" si="30"/>
        <v>0</v>
      </c>
      <c r="AC74" s="11">
        <f t="shared" si="31"/>
        <v>0</v>
      </c>
      <c r="AD74" s="6"/>
      <c r="AE74" s="6"/>
      <c r="AF74" s="6"/>
    </row>
    <row r="75" spans="3:36" x14ac:dyDescent="0.2">
      <c r="C75" s="3"/>
      <c r="D75" s="13"/>
      <c r="E75" s="13">
        <v>20</v>
      </c>
      <c r="F75" s="11"/>
      <c r="J75" s="15"/>
      <c r="P75" s="15"/>
      <c r="Q75" s="15"/>
      <c r="R75" s="15"/>
      <c r="S75" s="3">
        <v>10</v>
      </c>
      <c r="T75" s="4">
        <f t="shared" si="32"/>
        <v>0</v>
      </c>
      <c r="U75" s="4">
        <f t="shared" si="11"/>
        <v>0</v>
      </c>
      <c r="V75" s="4">
        <f t="shared" si="12"/>
        <v>0</v>
      </c>
      <c r="W75" s="6"/>
      <c r="X75" s="6"/>
      <c r="Y75" s="6"/>
      <c r="Z75" s="3">
        <v>10</v>
      </c>
      <c r="AA75" s="11">
        <f t="shared" si="33"/>
        <v>0</v>
      </c>
      <c r="AB75" s="11">
        <f t="shared" si="30"/>
        <v>0</v>
      </c>
      <c r="AC75" s="11">
        <f t="shared" si="31"/>
        <v>0</v>
      </c>
      <c r="AD75" s="6"/>
      <c r="AE75" s="6"/>
      <c r="AF75" s="6"/>
    </row>
    <row r="76" spans="3:36" x14ac:dyDescent="0.2">
      <c r="D76" s="13"/>
      <c r="E76" s="13">
        <v>30</v>
      </c>
      <c r="F76" s="11"/>
      <c r="J76" s="15"/>
      <c r="P76" s="15"/>
      <c r="Q76" s="15"/>
      <c r="R76" s="15"/>
      <c r="S76" s="3">
        <v>10</v>
      </c>
      <c r="T76" s="4">
        <f t="shared" si="32"/>
        <v>0</v>
      </c>
      <c r="U76" s="4">
        <f t="shared" si="11"/>
        <v>0</v>
      </c>
      <c r="V76" s="4">
        <f t="shared" si="12"/>
        <v>0</v>
      </c>
      <c r="W76" s="6"/>
      <c r="X76" s="6"/>
      <c r="Y76" s="6"/>
      <c r="Z76" s="3">
        <v>10</v>
      </c>
      <c r="AA76" s="11">
        <f t="shared" si="33"/>
        <v>0</v>
      </c>
      <c r="AB76" s="11">
        <f t="shared" si="30"/>
        <v>0</v>
      </c>
      <c r="AC76" s="11">
        <f t="shared" si="31"/>
        <v>0</v>
      </c>
      <c r="AD76" s="6"/>
      <c r="AE76" s="6"/>
      <c r="AF76" s="6"/>
    </row>
    <row r="77" spans="3:36" x14ac:dyDescent="0.2">
      <c r="D77" s="13"/>
      <c r="E77" s="13">
        <v>40</v>
      </c>
      <c r="F77" s="11"/>
      <c r="J77" s="15"/>
      <c r="P77" s="15"/>
      <c r="Q77" s="15"/>
      <c r="R77" s="15"/>
      <c r="S77" s="3">
        <v>10</v>
      </c>
      <c r="T77" s="4">
        <f t="shared" si="32"/>
        <v>0</v>
      </c>
      <c r="U77" s="4">
        <f t="shared" si="11"/>
        <v>0</v>
      </c>
      <c r="V77" s="4">
        <f t="shared" si="12"/>
        <v>0</v>
      </c>
      <c r="W77" s="6"/>
      <c r="X77" s="6"/>
      <c r="Y77" s="6"/>
      <c r="Z77" s="3">
        <v>10</v>
      </c>
      <c r="AA77" s="11">
        <f t="shared" si="33"/>
        <v>0</v>
      </c>
      <c r="AB77" s="11">
        <f t="shared" si="30"/>
        <v>0</v>
      </c>
      <c r="AC77" s="11">
        <f t="shared" si="31"/>
        <v>0</v>
      </c>
      <c r="AD77" s="6"/>
      <c r="AE77" s="6"/>
      <c r="AF77" s="6"/>
    </row>
    <row r="78" spans="3:36" x14ac:dyDescent="0.2">
      <c r="C78" s="3"/>
      <c r="D78" s="13"/>
      <c r="E78" s="13">
        <v>50</v>
      </c>
      <c r="F78" s="11"/>
      <c r="J78" s="15"/>
      <c r="P78" s="15"/>
      <c r="Q78" s="15"/>
      <c r="R78" s="15"/>
      <c r="S78" s="3">
        <v>10</v>
      </c>
      <c r="T78" s="4">
        <f t="shared" si="32"/>
        <v>0</v>
      </c>
      <c r="U78" s="4">
        <f t="shared" si="11"/>
        <v>0</v>
      </c>
      <c r="V78" s="4">
        <f t="shared" si="12"/>
        <v>0</v>
      </c>
      <c r="W78" s="6"/>
      <c r="X78" s="6"/>
      <c r="Y78" s="6"/>
      <c r="Z78" s="3">
        <v>5</v>
      </c>
      <c r="AA78" s="11">
        <f t="shared" si="33"/>
        <v>0</v>
      </c>
      <c r="AB78" s="11">
        <f t="shared" si="30"/>
        <v>0</v>
      </c>
      <c r="AC78" s="11">
        <f t="shared" si="31"/>
        <v>0</v>
      </c>
      <c r="AD78" s="6"/>
      <c r="AE78" s="6"/>
      <c r="AF78" s="6"/>
    </row>
    <row r="79" spans="3:36" x14ac:dyDescent="0.2">
      <c r="C79" s="3"/>
      <c r="D79" s="13"/>
      <c r="E79" s="13">
        <v>60</v>
      </c>
      <c r="F79" s="11"/>
      <c r="J79" s="15"/>
      <c r="P79" s="15"/>
      <c r="Q79" s="15"/>
      <c r="R79" s="15"/>
      <c r="S79" s="3">
        <v>10</v>
      </c>
      <c r="T79" s="4">
        <f t="shared" si="32"/>
        <v>0</v>
      </c>
      <c r="U79" s="4">
        <f t="shared" si="11"/>
        <v>0</v>
      </c>
      <c r="V79" s="4">
        <f t="shared" si="12"/>
        <v>0</v>
      </c>
      <c r="W79" s="6"/>
      <c r="X79" s="6"/>
      <c r="Y79" s="6"/>
      <c r="Z79" s="3">
        <v>0</v>
      </c>
      <c r="AD79" s="6"/>
      <c r="AE79" s="6"/>
      <c r="AF79" s="6"/>
    </row>
    <row r="80" spans="3:36" x14ac:dyDescent="0.2">
      <c r="C80" s="3"/>
      <c r="D80" s="13"/>
      <c r="E80" s="13">
        <v>70</v>
      </c>
      <c r="F80" s="11"/>
      <c r="J80" s="15"/>
      <c r="P80" s="15"/>
      <c r="Q80" s="15"/>
      <c r="R80" s="15"/>
      <c r="S80" s="3">
        <v>10</v>
      </c>
      <c r="T80" s="4">
        <f t="shared" si="32"/>
        <v>0</v>
      </c>
      <c r="U80" s="4">
        <f t="shared" si="11"/>
        <v>0</v>
      </c>
      <c r="V80" s="4">
        <f t="shared" si="12"/>
        <v>0</v>
      </c>
      <c r="W80" s="6"/>
      <c r="X80" s="6"/>
      <c r="Y80" s="6"/>
      <c r="Z80" s="3">
        <v>0</v>
      </c>
      <c r="AD80" s="6"/>
      <c r="AE80" s="6"/>
      <c r="AF80" s="6"/>
    </row>
    <row r="81" spans="3:32" x14ac:dyDescent="0.2">
      <c r="C81" s="3"/>
      <c r="D81" s="13"/>
      <c r="E81" s="13">
        <v>80</v>
      </c>
      <c r="F81" s="11"/>
      <c r="J81" s="15"/>
      <c r="P81" s="15"/>
      <c r="Q81" s="15"/>
      <c r="R81" s="15"/>
      <c r="S81" s="3">
        <v>5</v>
      </c>
      <c r="T81" s="4">
        <f t="shared" si="32"/>
        <v>0</v>
      </c>
      <c r="U81" s="4">
        <f t="shared" si="11"/>
        <v>0</v>
      </c>
      <c r="V81" s="4">
        <f t="shared" si="12"/>
        <v>0</v>
      </c>
      <c r="W81" s="6"/>
      <c r="X81" s="6"/>
      <c r="Y81" s="6"/>
      <c r="Z81" s="3">
        <v>0</v>
      </c>
      <c r="AD81" s="6"/>
      <c r="AE81" s="6"/>
      <c r="AF81" s="6"/>
    </row>
    <row r="82" spans="3:32" x14ac:dyDescent="0.2">
      <c r="C82" s="19"/>
      <c r="E82" s="13">
        <v>1</v>
      </c>
      <c r="F82" s="11"/>
      <c r="J82" s="15"/>
      <c r="P82" s="15"/>
      <c r="Q82" s="15"/>
      <c r="R82" s="15"/>
      <c r="S82" s="3">
        <v>3</v>
      </c>
      <c r="T82" s="4">
        <f>($S82*P82)</f>
        <v>0</v>
      </c>
      <c r="U82" s="4">
        <f t="shared" si="11"/>
        <v>0</v>
      </c>
      <c r="V82" s="4">
        <f t="shared" si="12"/>
        <v>0</v>
      </c>
      <c r="W82" s="6">
        <f>SUM(T82:T91)</f>
        <v>0</v>
      </c>
      <c r="X82" s="6">
        <f>SUM(U82:U91)</f>
        <v>0</v>
      </c>
      <c r="Y82" s="6">
        <f>SUM(V82:V91)</f>
        <v>0</v>
      </c>
      <c r="Z82" s="3">
        <v>3</v>
      </c>
      <c r="AA82" s="11">
        <f>($Z82*P82)</f>
        <v>0</v>
      </c>
      <c r="AB82" s="11">
        <f t="shared" ref="AB82:AB88" si="34">($Z82*Q82)</f>
        <v>0</v>
      </c>
      <c r="AC82" s="11">
        <f t="shared" ref="AC82:AC88" si="35">($Z82*R82)</f>
        <v>0</v>
      </c>
      <c r="AD82" s="6">
        <f>SUM(AA82:AA88)</f>
        <v>0</v>
      </c>
      <c r="AE82" s="6">
        <f>SUM(AB82:AB88)</f>
        <v>0</v>
      </c>
      <c r="AF82" s="6">
        <f>SUM(AC82:AC88)</f>
        <v>0</v>
      </c>
    </row>
    <row r="83" spans="3:32" x14ac:dyDescent="0.2">
      <c r="C83" s="3"/>
      <c r="E83" s="13">
        <v>5</v>
      </c>
      <c r="F83" s="11"/>
      <c r="J83" s="15"/>
      <c r="P83" s="15"/>
      <c r="Q83" s="15"/>
      <c r="R83" s="15"/>
      <c r="S83" s="3">
        <v>4.5</v>
      </c>
      <c r="T83" s="4">
        <f t="shared" ref="T83:T91" si="36">($S83*P83)</f>
        <v>0</v>
      </c>
      <c r="U83" s="4">
        <f t="shared" si="11"/>
        <v>0</v>
      </c>
      <c r="V83" s="4">
        <f t="shared" si="12"/>
        <v>0</v>
      </c>
      <c r="W83" s="6"/>
      <c r="X83" s="6"/>
      <c r="Y83" s="6"/>
      <c r="Z83" s="3">
        <v>4.5</v>
      </c>
      <c r="AA83" s="11">
        <f t="shared" ref="AA83:AA88" si="37">($Z83*P83)</f>
        <v>0</v>
      </c>
      <c r="AB83" s="11">
        <f t="shared" si="34"/>
        <v>0</v>
      </c>
      <c r="AC83" s="11">
        <f t="shared" si="35"/>
        <v>0</v>
      </c>
      <c r="AD83" s="6"/>
      <c r="AE83" s="6"/>
      <c r="AF83" s="6"/>
    </row>
    <row r="84" spans="3:32" x14ac:dyDescent="0.2">
      <c r="E84" s="13">
        <v>10</v>
      </c>
      <c r="F84" s="11"/>
      <c r="J84" s="15"/>
      <c r="P84" s="15"/>
      <c r="Q84" s="15"/>
      <c r="R84" s="15"/>
      <c r="S84" s="3">
        <v>7.5</v>
      </c>
      <c r="T84" s="4">
        <f t="shared" si="36"/>
        <v>0</v>
      </c>
      <c r="U84" s="4">
        <f t="shared" si="11"/>
        <v>0</v>
      </c>
      <c r="V84" s="4">
        <f t="shared" si="12"/>
        <v>0</v>
      </c>
      <c r="W84" s="6"/>
      <c r="X84" s="6"/>
      <c r="Y84" s="6"/>
      <c r="Z84" s="3">
        <v>7.5</v>
      </c>
      <c r="AA84" s="11">
        <f t="shared" si="37"/>
        <v>0</v>
      </c>
      <c r="AB84" s="11">
        <f t="shared" si="34"/>
        <v>0</v>
      </c>
      <c r="AC84" s="11">
        <f t="shared" si="35"/>
        <v>0</v>
      </c>
      <c r="AD84" s="6"/>
      <c r="AE84" s="6"/>
      <c r="AF84" s="6"/>
    </row>
    <row r="85" spans="3:32" x14ac:dyDescent="0.2">
      <c r="C85" s="3"/>
      <c r="E85" s="13">
        <v>20</v>
      </c>
      <c r="F85" s="11"/>
      <c r="J85" s="15"/>
      <c r="P85" s="15"/>
      <c r="Q85" s="15"/>
      <c r="R85" s="15"/>
      <c r="S85" s="3">
        <v>10</v>
      </c>
      <c r="T85" s="4">
        <f t="shared" si="36"/>
        <v>0</v>
      </c>
      <c r="U85" s="4">
        <f t="shared" si="11"/>
        <v>0</v>
      </c>
      <c r="V85" s="4">
        <f t="shared" si="12"/>
        <v>0</v>
      </c>
      <c r="W85" s="6"/>
      <c r="X85" s="6"/>
      <c r="Y85" s="6"/>
      <c r="Z85" s="3">
        <v>10</v>
      </c>
      <c r="AA85" s="11">
        <f t="shared" si="37"/>
        <v>0</v>
      </c>
      <c r="AB85" s="11">
        <f t="shared" si="34"/>
        <v>0</v>
      </c>
      <c r="AC85" s="11">
        <f t="shared" si="35"/>
        <v>0</v>
      </c>
      <c r="AD85" s="6"/>
      <c r="AE85" s="6"/>
      <c r="AF85" s="6"/>
    </row>
    <row r="86" spans="3:32" x14ac:dyDescent="0.2">
      <c r="C86" s="3"/>
      <c r="E86" s="13">
        <v>30</v>
      </c>
      <c r="F86" s="11"/>
      <c r="J86" s="15"/>
      <c r="P86" s="15"/>
      <c r="Q86" s="15"/>
      <c r="R86" s="15"/>
      <c r="S86" s="3">
        <v>10</v>
      </c>
      <c r="T86" s="4">
        <f t="shared" si="36"/>
        <v>0</v>
      </c>
      <c r="U86" s="4">
        <f t="shared" si="11"/>
        <v>0</v>
      </c>
      <c r="V86" s="4">
        <f t="shared" si="12"/>
        <v>0</v>
      </c>
      <c r="W86" s="6"/>
      <c r="X86" s="6"/>
      <c r="Y86" s="6"/>
      <c r="Z86" s="3">
        <v>10</v>
      </c>
      <c r="AA86" s="11">
        <f t="shared" si="37"/>
        <v>0</v>
      </c>
      <c r="AB86" s="11">
        <f t="shared" si="34"/>
        <v>0</v>
      </c>
      <c r="AC86" s="11">
        <f t="shared" si="35"/>
        <v>0</v>
      </c>
      <c r="AD86" s="6"/>
      <c r="AE86" s="6"/>
      <c r="AF86" s="6"/>
    </row>
    <row r="87" spans="3:32" x14ac:dyDescent="0.2">
      <c r="C87" s="3"/>
      <c r="E87" s="13">
        <v>40</v>
      </c>
      <c r="F87" s="11"/>
      <c r="J87" s="15"/>
      <c r="P87" s="15"/>
      <c r="Q87" s="15"/>
      <c r="R87" s="15"/>
      <c r="S87" s="3">
        <v>10</v>
      </c>
      <c r="T87" s="4">
        <f t="shared" si="36"/>
        <v>0</v>
      </c>
      <c r="U87" s="4">
        <f t="shared" ref="U87:U121" si="38">($S87*Q87)</f>
        <v>0</v>
      </c>
      <c r="V87" s="4">
        <f t="shared" ref="V87:V121" si="39">($S87*R87)</f>
        <v>0</v>
      </c>
      <c r="W87" s="6"/>
      <c r="X87" s="6"/>
      <c r="Y87" s="6"/>
      <c r="Z87" s="3">
        <v>10</v>
      </c>
      <c r="AA87" s="11">
        <f t="shared" si="37"/>
        <v>0</v>
      </c>
      <c r="AB87" s="11">
        <f t="shared" si="34"/>
        <v>0</v>
      </c>
      <c r="AC87" s="11">
        <f t="shared" si="35"/>
        <v>0</v>
      </c>
      <c r="AD87" s="6"/>
      <c r="AE87" s="6"/>
      <c r="AF87" s="6"/>
    </row>
    <row r="88" spans="3:32" x14ac:dyDescent="0.2">
      <c r="C88" s="3"/>
      <c r="E88" s="13">
        <v>50</v>
      </c>
      <c r="F88" s="11"/>
      <c r="J88" s="15"/>
      <c r="P88" s="15"/>
      <c r="Q88" s="15"/>
      <c r="R88" s="15"/>
      <c r="S88" s="3">
        <v>10</v>
      </c>
      <c r="T88" s="4">
        <f t="shared" si="36"/>
        <v>0</v>
      </c>
      <c r="U88" s="4">
        <f t="shared" si="38"/>
        <v>0</v>
      </c>
      <c r="V88" s="4">
        <f t="shared" si="39"/>
        <v>0</v>
      </c>
      <c r="W88" s="6"/>
      <c r="X88" s="6"/>
      <c r="Y88" s="6"/>
      <c r="Z88" s="3">
        <v>5</v>
      </c>
      <c r="AA88" s="11">
        <f t="shared" si="37"/>
        <v>0</v>
      </c>
      <c r="AB88" s="11">
        <f t="shared" si="34"/>
        <v>0</v>
      </c>
      <c r="AC88" s="11">
        <f t="shared" si="35"/>
        <v>0</v>
      </c>
      <c r="AD88" s="6"/>
      <c r="AE88" s="6"/>
      <c r="AF88" s="6"/>
    </row>
    <row r="89" spans="3:32" x14ac:dyDescent="0.2">
      <c r="C89" s="3"/>
      <c r="E89" s="13">
        <v>60</v>
      </c>
      <c r="F89" s="11"/>
      <c r="J89" s="15"/>
      <c r="P89" s="15"/>
      <c r="Q89" s="15"/>
      <c r="R89" s="15"/>
      <c r="S89" s="3">
        <v>10</v>
      </c>
      <c r="T89" s="4">
        <f t="shared" si="36"/>
        <v>0</v>
      </c>
      <c r="U89" s="4">
        <f t="shared" si="38"/>
        <v>0</v>
      </c>
      <c r="V89" s="4">
        <f t="shared" si="39"/>
        <v>0</v>
      </c>
      <c r="W89" s="6"/>
      <c r="X89" s="6"/>
      <c r="Y89" s="6"/>
      <c r="Z89" s="3">
        <v>0</v>
      </c>
      <c r="AD89" s="6"/>
      <c r="AE89" s="6"/>
      <c r="AF89" s="6"/>
    </row>
    <row r="90" spans="3:32" x14ac:dyDescent="0.2">
      <c r="C90" s="3"/>
      <c r="E90" s="13">
        <v>70</v>
      </c>
      <c r="F90" s="11"/>
      <c r="J90" s="15"/>
      <c r="P90" s="15"/>
      <c r="Q90" s="15"/>
      <c r="R90" s="15"/>
      <c r="S90" s="3">
        <v>10</v>
      </c>
      <c r="T90" s="4">
        <f t="shared" si="36"/>
        <v>0</v>
      </c>
      <c r="U90" s="4">
        <f t="shared" si="38"/>
        <v>0</v>
      </c>
      <c r="V90" s="4">
        <f t="shared" si="39"/>
        <v>0</v>
      </c>
      <c r="W90" s="6"/>
      <c r="X90" s="6"/>
      <c r="Y90" s="6"/>
      <c r="Z90" s="3">
        <v>0</v>
      </c>
      <c r="AD90" s="6"/>
      <c r="AE90" s="6"/>
      <c r="AF90" s="6"/>
    </row>
    <row r="91" spans="3:32" x14ac:dyDescent="0.2">
      <c r="C91" s="3"/>
      <c r="E91" s="13">
        <v>80</v>
      </c>
      <c r="F91" s="11"/>
      <c r="J91" s="15"/>
      <c r="P91" s="15"/>
      <c r="Q91" s="15"/>
      <c r="R91" s="15"/>
      <c r="S91" s="3">
        <v>5</v>
      </c>
      <c r="T91" s="4">
        <f t="shared" si="36"/>
        <v>0</v>
      </c>
      <c r="U91" s="4">
        <f t="shared" si="38"/>
        <v>0</v>
      </c>
      <c r="V91" s="4">
        <f t="shared" si="39"/>
        <v>0</v>
      </c>
      <c r="W91" s="6"/>
      <c r="X91" s="6"/>
      <c r="Y91" s="6"/>
      <c r="Z91" s="3">
        <v>0</v>
      </c>
      <c r="AD91" s="6"/>
      <c r="AE91" s="6"/>
      <c r="AF91" s="6"/>
    </row>
    <row r="92" spans="3:32" x14ac:dyDescent="0.2">
      <c r="C92" s="19"/>
      <c r="E92" s="13">
        <v>1</v>
      </c>
      <c r="F92" s="11"/>
      <c r="J92" s="15"/>
      <c r="P92" s="15"/>
      <c r="Q92" s="15"/>
      <c r="R92" s="15"/>
      <c r="S92" s="3">
        <v>3</v>
      </c>
      <c r="T92" s="4">
        <f>($S92*P92)</f>
        <v>0</v>
      </c>
      <c r="U92" s="4">
        <f t="shared" si="38"/>
        <v>0</v>
      </c>
      <c r="V92" s="4">
        <f t="shared" si="39"/>
        <v>0</v>
      </c>
      <c r="W92" s="6">
        <f>SUM(T92:T101)</f>
        <v>0</v>
      </c>
      <c r="X92" s="6">
        <f>SUM(U92:U101)</f>
        <v>0</v>
      </c>
      <c r="Y92" s="6">
        <f>SUM(V92:V101)</f>
        <v>0</v>
      </c>
      <c r="Z92" s="3">
        <v>3</v>
      </c>
      <c r="AA92" s="11">
        <f>($Z92*P92)</f>
        <v>0</v>
      </c>
      <c r="AB92" s="11">
        <f t="shared" ref="AB92:AB98" si="40">($Z92*Q92)</f>
        <v>0</v>
      </c>
      <c r="AC92" s="11">
        <f t="shared" ref="AC92:AC98" si="41">($Z92*R92)</f>
        <v>0</v>
      </c>
      <c r="AD92" s="6">
        <f>SUM(AA92:AA98)</f>
        <v>0</v>
      </c>
      <c r="AE92" s="6">
        <f>SUM(AB92:AB98)</f>
        <v>0</v>
      </c>
      <c r="AF92" s="6">
        <f>SUM(AC92:AC98)</f>
        <v>0</v>
      </c>
    </row>
    <row r="93" spans="3:32" x14ac:dyDescent="0.2">
      <c r="C93" s="3"/>
      <c r="E93" s="13">
        <v>5</v>
      </c>
      <c r="F93" s="11"/>
      <c r="J93" s="15"/>
      <c r="P93" s="15"/>
      <c r="Q93" s="15"/>
      <c r="R93" s="15"/>
      <c r="S93" s="3">
        <v>4.5</v>
      </c>
      <c r="T93" s="4">
        <f t="shared" ref="T93:T101" si="42">($S93*P93)</f>
        <v>0</v>
      </c>
      <c r="U93" s="4">
        <f t="shared" si="38"/>
        <v>0</v>
      </c>
      <c r="V93" s="4">
        <f t="shared" si="39"/>
        <v>0</v>
      </c>
      <c r="W93" s="6"/>
      <c r="X93" s="6"/>
      <c r="Y93" s="6"/>
      <c r="Z93" s="3">
        <v>4.5</v>
      </c>
      <c r="AA93" s="11">
        <f t="shared" ref="AA93:AA98" si="43">($Z93*P93)</f>
        <v>0</v>
      </c>
      <c r="AB93" s="11">
        <f t="shared" si="40"/>
        <v>0</v>
      </c>
      <c r="AC93" s="11">
        <f t="shared" si="41"/>
        <v>0</v>
      </c>
      <c r="AD93" s="6"/>
      <c r="AE93" s="6"/>
      <c r="AF93" s="6"/>
    </row>
    <row r="94" spans="3:32" x14ac:dyDescent="0.2">
      <c r="C94" s="3"/>
      <c r="E94" s="13">
        <v>10</v>
      </c>
      <c r="F94" s="11"/>
      <c r="J94" s="15"/>
      <c r="P94" s="15"/>
      <c r="Q94" s="15"/>
      <c r="R94" s="15"/>
      <c r="S94" s="3">
        <v>7.5</v>
      </c>
      <c r="T94" s="4">
        <f t="shared" si="42"/>
        <v>0</v>
      </c>
      <c r="U94" s="4">
        <f t="shared" si="38"/>
        <v>0</v>
      </c>
      <c r="V94" s="4">
        <f t="shared" si="39"/>
        <v>0</v>
      </c>
      <c r="W94" s="6"/>
      <c r="X94" s="6"/>
      <c r="Y94" s="6"/>
      <c r="Z94" s="3">
        <v>7.5</v>
      </c>
      <c r="AA94" s="11">
        <f t="shared" si="43"/>
        <v>0</v>
      </c>
      <c r="AB94" s="11">
        <f t="shared" si="40"/>
        <v>0</v>
      </c>
      <c r="AC94" s="11">
        <f t="shared" si="41"/>
        <v>0</v>
      </c>
      <c r="AD94" s="6"/>
      <c r="AE94" s="6"/>
      <c r="AF94" s="6"/>
    </row>
    <row r="95" spans="3:32" x14ac:dyDescent="0.2">
      <c r="C95" s="3"/>
      <c r="E95" s="13">
        <v>20</v>
      </c>
      <c r="F95" s="11"/>
      <c r="J95" s="15"/>
      <c r="P95" s="15"/>
      <c r="Q95" s="15"/>
      <c r="R95" s="15"/>
      <c r="S95" s="3">
        <v>10</v>
      </c>
      <c r="T95" s="4">
        <f t="shared" si="42"/>
        <v>0</v>
      </c>
      <c r="U95" s="4">
        <f t="shared" si="38"/>
        <v>0</v>
      </c>
      <c r="V95" s="4">
        <f t="shared" si="39"/>
        <v>0</v>
      </c>
      <c r="W95" s="6"/>
      <c r="X95" s="6"/>
      <c r="Y95" s="6"/>
      <c r="Z95" s="3">
        <v>10</v>
      </c>
      <c r="AA95" s="11">
        <f t="shared" si="43"/>
        <v>0</v>
      </c>
      <c r="AB95" s="11">
        <f t="shared" si="40"/>
        <v>0</v>
      </c>
      <c r="AC95" s="11">
        <f t="shared" si="41"/>
        <v>0</v>
      </c>
      <c r="AD95" s="6"/>
      <c r="AE95" s="6"/>
      <c r="AF95" s="6"/>
    </row>
    <row r="96" spans="3:32" x14ac:dyDescent="0.2">
      <c r="C96" s="3"/>
      <c r="E96" s="13">
        <v>30</v>
      </c>
      <c r="F96" s="11"/>
      <c r="J96" s="15"/>
      <c r="P96" s="15"/>
      <c r="Q96" s="15"/>
      <c r="R96" s="15"/>
      <c r="S96" s="3">
        <v>10</v>
      </c>
      <c r="T96" s="4">
        <f t="shared" si="42"/>
        <v>0</v>
      </c>
      <c r="U96" s="4">
        <f t="shared" si="38"/>
        <v>0</v>
      </c>
      <c r="V96" s="4">
        <f t="shared" si="39"/>
        <v>0</v>
      </c>
      <c r="W96" s="6"/>
      <c r="X96" s="6"/>
      <c r="Y96" s="6"/>
      <c r="Z96" s="3">
        <v>10</v>
      </c>
      <c r="AA96" s="11">
        <f t="shared" si="43"/>
        <v>0</v>
      </c>
      <c r="AB96" s="11">
        <f t="shared" si="40"/>
        <v>0</v>
      </c>
      <c r="AC96" s="11">
        <f t="shared" si="41"/>
        <v>0</v>
      </c>
      <c r="AD96" s="6"/>
      <c r="AE96" s="6"/>
      <c r="AF96" s="6"/>
    </row>
    <row r="97" spans="3:32" x14ac:dyDescent="0.2">
      <c r="C97" s="3"/>
      <c r="E97" s="13">
        <v>40</v>
      </c>
      <c r="F97" s="11"/>
      <c r="J97" s="15"/>
      <c r="P97" s="15"/>
      <c r="Q97" s="15"/>
      <c r="R97" s="15"/>
      <c r="S97" s="3">
        <v>10</v>
      </c>
      <c r="T97" s="4">
        <f t="shared" si="42"/>
        <v>0</v>
      </c>
      <c r="U97" s="4">
        <f t="shared" si="38"/>
        <v>0</v>
      </c>
      <c r="V97" s="4">
        <f t="shared" si="39"/>
        <v>0</v>
      </c>
      <c r="W97" s="6"/>
      <c r="X97" s="6"/>
      <c r="Y97" s="6"/>
      <c r="Z97" s="3">
        <v>10</v>
      </c>
      <c r="AA97" s="11">
        <f t="shared" si="43"/>
        <v>0</v>
      </c>
      <c r="AB97" s="11">
        <f t="shared" si="40"/>
        <v>0</v>
      </c>
      <c r="AC97" s="11">
        <f t="shared" si="41"/>
        <v>0</v>
      </c>
      <c r="AD97" s="6"/>
      <c r="AE97" s="6"/>
      <c r="AF97" s="6"/>
    </row>
    <row r="98" spans="3:32" x14ac:dyDescent="0.2">
      <c r="C98" s="3"/>
      <c r="E98" s="13">
        <v>50</v>
      </c>
      <c r="F98" s="11"/>
      <c r="J98" s="15"/>
      <c r="P98" s="15"/>
      <c r="Q98" s="15"/>
      <c r="R98" s="15"/>
      <c r="S98" s="3">
        <v>10</v>
      </c>
      <c r="T98" s="4">
        <f t="shared" si="42"/>
        <v>0</v>
      </c>
      <c r="U98" s="4">
        <f t="shared" si="38"/>
        <v>0</v>
      </c>
      <c r="V98" s="4">
        <f t="shared" si="39"/>
        <v>0</v>
      </c>
      <c r="W98" s="6"/>
      <c r="X98" s="6"/>
      <c r="Y98" s="6"/>
      <c r="Z98" s="3">
        <v>5</v>
      </c>
      <c r="AA98" s="11">
        <f t="shared" si="43"/>
        <v>0</v>
      </c>
      <c r="AB98" s="11">
        <f t="shared" si="40"/>
        <v>0</v>
      </c>
      <c r="AC98" s="11">
        <f t="shared" si="41"/>
        <v>0</v>
      </c>
      <c r="AD98" s="6"/>
      <c r="AE98" s="6"/>
      <c r="AF98" s="6"/>
    </row>
    <row r="99" spans="3:32" x14ac:dyDescent="0.2">
      <c r="C99" s="3"/>
      <c r="E99" s="13">
        <v>60</v>
      </c>
      <c r="F99" s="11"/>
      <c r="J99" s="15"/>
      <c r="P99" s="15"/>
      <c r="Q99" s="15"/>
      <c r="R99" s="15"/>
      <c r="S99" s="3">
        <v>10</v>
      </c>
      <c r="T99" s="4">
        <f t="shared" si="42"/>
        <v>0</v>
      </c>
      <c r="U99" s="4">
        <f t="shared" si="38"/>
        <v>0</v>
      </c>
      <c r="V99" s="4">
        <f t="shared" si="39"/>
        <v>0</v>
      </c>
      <c r="W99" s="6"/>
      <c r="X99" s="6"/>
      <c r="Y99" s="6"/>
      <c r="Z99" s="3">
        <v>0</v>
      </c>
      <c r="AD99" s="6"/>
      <c r="AE99" s="6"/>
      <c r="AF99" s="6"/>
    </row>
    <row r="100" spans="3:32" x14ac:dyDescent="0.2">
      <c r="C100" s="3"/>
      <c r="E100" s="13">
        <v>70</v>
      </c>
      <c r="F100" s="11"/>
      <c r="J100" s="15"/>
      <c r="P100" s="15"/>
      <c r="Q100" s="15"/>
      <c r="R100" s="15"/>
      <c r="S100" s="3">
        <v>10</v>
      </c>
      <c r="T100" s="4">
        <f t="shared" si="42"/>
        <v>0</v>
      </c>
      <c r="U100" s="4">
        <f t="shared" si="38"/>
        <v>0</v>
      </c>
      <c r="V100" s="4">
        <f t="shared" si="39"/>
        <v>0</v>
      </c>
      <c r="W100" s="6"/>
      <c r="X100" s="6"/>
      <c r="Y100" s="6"/>
      <c r="Z100" s="3">
        <v>0</v>
      </c>
      <c r="AD100" s="6"/>
      <c r="AE100" s="6"/>
      <c r="AF100" s="6"/>
    </row>
    <row r="101" spans="3:32" x14ac:dyDescent="0.2">
      <c r="C101" s="3"/>
      <c r="E101" s="13">
        <v>80</v>
      </c>
      <c r="F101" s="11"/>
      <c r="J101" s="15"/>
      <c r="P101" s="15"/>
      <c r="Q101" s="15"/>
      <c r="R101" s="15"/>
      <c r="S101" s="3">
        <v>5</v>
      </c>
      <c r="T101" s="4">
        <f t="shared" si="42"/>
        <v>0</v>
      </c>
      <c r="U101" s="4">
        <f t="shared" si="38"/>
        <v>0</v>
      </c>
      <c r="V101" s="4">
        <f t="shared" si="39"/>
        <v>0</v>
      </c>
      <c r="W101" s="6"/>
      <c r="X101" s="6"/>
      <c r="Y101" s="6"/>
      <c r="Z101" s="3">
        <v>0</v>
      </c>
      <c r="AD101" s="6"/>
      <c r="AE101" s="6"/>
      <c r="AF101" s="6"/>
    </row>
    <row r="102" spans="3:32" x14ac:dyDescent="0.2">
      <c r="C102" s="19"/>
      <c r="E102" s="13">
        <v>1</v>
      </c>
      <c r="F102" s="11"/>
      <c r="J102" s="15"/>
      <c r="P102" s="15"/>
      <c r="Q102" s="15"/>
      <c r="R102" s="15"/>
      <c r="S102" s="3">
        <v>3</v>
      </c>
      <c r="T102" s="4">
        <f>($S102*P102)</f>
        <v>0</v>
      </c>
      <c r="U102" s="4">
        <f t="shared" si="38"/>
        <v>0</v>
      </c>
      <c r="V102" s="4">
        <f t="shared" si="39"/>
        <v>0</v>
      </c>
      <c r="W102" s="6">
        <f>SUM(T102:T111)</f>
        <v>0</v>
      </c>
      <c r="X102" s="6">
        <f>SUM(U102:U111)</f>
        <v>0</v>
      </c>
      <c r="Y102" s="6">
        <f>SUM(V102:V111)</f>
        <v>0</v>
      </c>
      <c r="Z102" s="3">
        <v>3</v>
      </c>
      <c r="AA102" s="11">
        <f>($Z102*P102)</f>
        <v>0</v>
      </c>
      <c r="AB102" s="11">
        <f t="shared" ref="AB102:AB108" si="44">($Z102*Q102)</f>
        <v>0</v>
      </c>
      <c r="AC102" s="11">
        <f t="shared" ref="AC102:AC108" si="45">($Z102*R102)</f>
        <v>0</v>
      </c>
      <c r="AD102" s="6">
        <f>SUM(AA102:AA108)</f>
        <v>0</v>
      </c>
      <c r="AE102" s="6">
        <f>SUM(AB102:AB108)</f>
        <v>0</v>
      </c>
      <c r="AF102" s="6">
        <f>SUM(AC102:AC108)</f>
        <v>0</v>
      </c>
    </row>
    <row r="103" spans="3:32" x14ac:dyDescent="0.2">
      <c r="C103" s="3"/>
      <c r="E103" s="13">
        <v>5</v>
      </c>
      <c r="F103" s="11"/>
      <c r="P103" s="15"/>
      <c r="Q103" s="15"/>
      <c r="R103" s="15"/>
      <c r="S103" s="3">
        <v>4.5</v>
      </c>
      <c r="T103" s="4">
        <f t="shared" ref="T103:T111" si="46">($S103*P103)</f>
        <v>0</v>
      </c>
      <c r="U103" s="4">
        <f t="shared" si="38"/>
        <v>0</v>
      </c>
      <c r="V103" s="4">
        <f t="shared" si="39"/>
        <v>0</v>
      </c>
      <c r="W103" s="6"/>
      <c r="X103" s="6"/>
      <c r="Y103" s="6"/>
      <c r="Z103" s="3">
        <v>4.5</v>
      </c>
      <c r="AA103" s="11">
        <f t="shared" ref="AA103:AA108" si="47">($Z103*P103)</f>
        <v>0</v>
      </c>
      <c r="AB103" s="11">
        <f t="shared" si="44"/>
        <v>0</v>
      </c>
      <c r="AC103" s="11">
        <f t="shared" si="45"/>
        <v>0</v>
      </c>
      <c r="AD103" s="6"/>
      <c r="AE103" s="6"/>
      <c r="AF103" s="6"/>
    </row>
    <row r="104" spans="3:32" x14ac:dyDescent="0.2">
      <c r="C104" s="3"/>
      <c r="E104" s="13">
        <v>10</v>
      </c>
      <c r="F104" s="11"/>
      <c r="P104" s="15"/>
      <c r="Q104" s="15"/>
      <c r="R104" s="15"/>
      <c r="S104" s="3">
        <v>7.5</v>
      </c>
      <c r="T104" s="4">
        <f t="shared" si="46"/>
        <v>0</v>
      </c>
      <c r="U104" s="4">
        <f t="shared" si="38"/>
        <v>0</v>
      </c>
      <c r="V104" s="4">
        <f t="shared" si="39"/>
        <v>0</v>
      </c>
      <c r="W104" s="6"/>
      <c r="X104" s="6"/>
      <c r="Y104" s="6"/>
      <c r="Z104" s="3">
        <v>7.5</v>
      </c>
      <c r="AA104" s="11">
        <f t="shared" si="47"/>
        <v>0</v>
      </c>
      <c r="AB104" s="11">
        <f t="shared" si="44"/>
        <v>0</v>
      </c>
      <c r="AC104" s="11">
        <f t="shared" si="45"/>
        <v>0</v>
      </c>
      <c r="AD104" s="6"/>
      <c r="AE104" s="6"/>
      <c r="AF104" s="6"/>
    </row>
    <row r="105" spans="3:32" x14ac:dyDescent="0.2">
      <c r="C105" s="3"/>
      <c r="E105" s="13">
        <v>20</v>
      </c>
      <c r="F105" s="11"/>
      <c r="P105" s="15"/>
      <c r="Q105" s="15"/>
      <c r="R105" s="15"/>
      <c r="S105" s="3">
        <v>10</v>
      </c>
      <c r="T105" s="4">
        <f t="shared" si="46"/>
        <v>0</v>
      </c>
      <c r="U105" s="4">
        <f t="shared" si="38"/>
        <v>0</v>
      </c>
      <c r="V105" s="4">
        <f t="shared" si="39"/>
        <v>0</v>
      </c>
      <c r="W105" s="6"/>
      <c r="X105" s="6"/>
      <c r="Y105" s="6"/>
      <c r="Z105" s="3">
        <v>10</v>
      </c>
      <c r="AA105" s="11">
        <f t="shared" si="47"/>
        <v>0</v>
      </c>
      <c r="AB105" s="11">
        <f t="shared" si="44"/>
        <v>0</v>
      </c>
      <c r="AC105" s="11">
        <f t="shared" si="45"/>
        <v>0</v>
      </c>
      <c r="AD105" s="6"/>
      <c r="AE105" s="6"/>
      <c r="AF105" s="6"/>
    </row>
    <row r="106" spans="3:32" x14ac:dyDescent="0.2">
      <c r="C106" s="3"/>
      <c r="E106" s="13">
        <v>30</v>
      </c>
      <c r="F106" s="11"/>
      <c r="P106" s="15"/>
      <c r="Q106" s="15"/>
      <c r="R106" s="15"/>
      <c r="S106" s="3">
        <v>10</v>
      </c>
      <c r="T106" s="4">
        <f t="shared" si="46"/>
        <v>0</v>
      </c>
      <c r="U106" s="4">
        <f t="shared" si="38"/>
        <v>0</v>
      </c>
      <c r="V106" s="4">
        <f t="shared" si="39"/>
        <v>0</v>
      </c>
      <c r="W106" s="6"/>
      <c r="X106" s="6"/>
      <c r="Y106" s="6"/>
      <c r="Z106" s="3">
        <v>10</v>
      </c>
      <c r="AA106" s="11">
        <f t="shared" si="47"/>
        <v>0</v>
      </c>
      <c r="AB106" s="11">
        <f t="shared" si="44"/>
        <v>0</v>
      </c>
      <c r="AC106" s="11">
        <f t="shared" si="45"/>
        <v>0</v>
      </c>
      <c r="AD106" s="6"/>
      <c r="AE106" s="6"/>
      <c r="AF106" s="6"/>
    </row>
    <row r="107" spans="3:32" x14ac:dyDescent="0.2">
      <c r="C107" s="3"/>
      <c r="E107" s="13">
        <v>40</v>
      </c>
      <c r="F107" s="11"/>
      <c r="P107" s="15"/>
      <c r="Q107" s="15"/>
      <c r="R107" s="15"/>
      <c r="S107" s="3">
        <v>10</v>
      </c>
      <c r="T107" s="4">
        <f t="shared" si="46"/>
        <v>0</v>
      </c>
      <c r="U107" s="4">
        <f t="shared" si="38"/>
        <v>0</v>
      </c>
      <c r="V107" s="4">
        <f t="shared" si="39"/>
        <v>0</v>
      </c>
      <c r="W107" s="6"/>
      <c r="X107" s="6"/>
      <c r="Y107" s="6"/>
      <c r="Z107" s="3">
        <v>10</v>
      </c>
      <c r="AA107" s="11">
        <f t="shared" si="47"/>
        <v>0</v>
      </c>
      <c r="AB107" s="11">
        <f t="shared" si="44"/>
        <v>0</v>
      </c>
      <c r="AC107" s="11">
        <f t="shared" si="45"/>
        <v>0</v>
      </c>
      <c r="AD107" s="6"/>
      <c r="AE107" s="6"/>
      <c r="AF107" s="6"/>
    </row>
    <row r="108" spans="3:32" x14ac:dyDescent="0.2">
      <c r="C108" s="3"/>
      <c r="E108" s="13">
        <v>50</v>
      </c>
      <c r="F108" s="11"/>
      <c r="P108" s="15"/>
      <c r="Q108" s="15"/>
      <c r="R108" s="15"/>
      <c r="S108" s="3">
        <v>10</v>
      </c>
      <c r="T108" s="4">
        <f t="shared" si="46"/>
        <v>0</v>
      </c>
      <c r="U108" s="4">
        <f t="shared" si="38"/>
        <v>0</v>
      </c>
      <c r="V108" s="4">
        <f t="shared" si="39"/>
        <v>0</v>
      </c>
      <c r="W108" s="6"/>
      <c r="X108" s="6"/>
      <c r="Y108" s="6"/>
      <c r="Z108" s="3">
        <v>5</v>
      </c>
      <c r="AA108" s="11">
        <f t="shared" si="47"/>
        <v>0</v>
      </c>
      <c r="AB108" s="11">
        <f t="shared" si="44"/>
        <v>0</v>
      </c>
      <c r="AC108" s="11">
        <f t="shared" si="45"/>
        <v>0</v>
      </c>
      <c r="AD108" s="6"/>
      <c r="AE108" s="6"/>
      <c r="AF108" s="6"/>
    </row>
    <row r="109" spans="3:32" x14ac:dyDescent="0.2">
      <c r="C109" s="3"/>
      <c r="E109" s="13">
        <v>60</v>
      </c>
      <c r="F109" s="11"/>
      <c r="P109" s="15"/>
      <c r="Q109" s="15"/>
      <c r="R109" s="15"/>
      <c r="S109" s="3">
        <v>10</v>
      </c>
      <c r="T109" s="4">
        <f t="shared" si="46"/>
        <v>0</v>
      </c>
      <c r="U109" s="4">
        <f t="shared" si="38"/>
        <v>0</v>
      </c>
      <c r="V109" s="4">
        <f t="shared" si="39"/>
        <v>0</v>
      </c>
      <c r="W109" s="6"/>
      <c r="X109" s="6"/>
      <c r="Y109" s="6"/>
      <c r="Z109" s="3">
        <v>0</v>
      </c>
      <c r="AD109" s="6"/>
      <c r="AE109" s="6"/>
      <c r="AF109" s="6"/>
    </row>
    <row r="110" spans="3:32" x14ac:dyDescent="0.2">
      <c r="C110" s="3"/>
      <c r="E110" s="13">
        <v>70</v>
      </c>
      <c r="F110" s="11"/>
      <c r="P110" s="15"/>
      <c r="Q110" s="15"/>
      <c r="R110" s="15"/>
      <c r="S110" s="3">
        <v>10</v>
      </c>
      <c r="T110" s="4">
        <f t="shared" si="46"/>
        <v>0</v>
      </c>
      <c r="U110" s="4">
        <f t="shared" si="38"/>
        <v>0</v>
      </c>
      <c r="V110" s="4">
        <f t="shared" si="39"/>
        <v>0</v>
      </c>
      <c r="W110" s="6"/>
      <c r="X110" s="6"/>
      <c r="Y110" s="6"/>
      <c r="Z110" s="3">
        <v>0</v>
      </c>
      <c r="AD110" s="6"/>
      <c r="AE110" s="6"/>
      <c r="AF110" s="6"/>
    </row>
    <row r="111" spans="3:32" x14ac:dyDescent="0.2">
      <c r="C111" s="3"/>
      <c r="E111" s="13">
        <v>80</v>
      </c>
      <c r="F111" s="11"/>
      <c r="P111" s="15"/>
      <c r="Q111" s="15"/>
      <c r="R111" s="15"/>
      <c r="S111" s="3">
        <v>5</v>
      </c>
      <c r="T111" s="4">
        <f t="shared" si="46"/>
        <v>0</v>
      </c>
      <c r="U111" s="4">
        <f t="shared" si="38"/>
        <v>0</v>
      </c>
      <c r="V111" s="4">
        <f t="shared" si="39"/>
        <v>0</v>
      </c>
      <c r="W111" s="6"/>
      <c r="X111" s="6"/>
      <c r="Y111" s="6"/>
      <c r="Z111" s="3">
        <v>0</v>
      </c>
      <c r="AD111" s="6"/>
      <c r="AE111" s="6"/>
      <c r="AF111" s="6"/>
    </row>
    <row r="112" spans="3:32" x14ac:dyDescent="0.2">
      <c r="C112" s="19"/>
      <c r="E112" s="13">
        <v>1</v>
      </c>
      <c r="O112" s="9"/>
      <c r="P112" s="15"/>
      <c r="Q112" s="15"/>
      <c r="R112" s="15"/>
      <c r="S112" s="3">
        <v>3</v>
      </c>
      <c r="T112" s="4">
        <f>($S112*P112)</f>
        <v>0</v>
      </c>
      <c r="U112" s="4">
        <f t="shared" si="38"/>
        <v>0</v>
      </c>
      <c r="V112" s="4">
        <f t="shared" si="39"/>
        <v>0</v>
      </c>
      <c r="W112" s="6">
        <f>SUM(T112:T121)</f>
        <v>0</v>
      </c>
      <c r="X112" s="6">
        <f>SUM(U112:U121)</f>
        <v>0</v>
      </c>
      <c r="Y112" s="6">
        <f>SUM(V112:V121)</f>
        <v>0</v>
      </c>
      <c r="Z112" s="3">
        <v>3</v>
      </c>
      <c r="AA112" s="11">
        <f>($Z112*P112)</f>
        <v>0</v>
      </c>
      <c r="AB112" s="11">
        <f t="shared" ref="AB112:AB118" si="48">($Z112*Q112)</f>
        <v>0</v>
      </c>
      <c r="AC112" s="11">
        <f t="shared" ref="AC112:AC118" si="49">($Z112*R112)</f>
        <v>0</v>
      </c>
      <c r="AD112" s="6">
        <f>SUM(AA112:AA118)</f>
        <v>0</v>
      </c>
      <c r="AE112" s="6">
        <f>SUM(AB112:AB118)</f>
        <v>0</v>
      </c>
      <c r="AF112" s="6">
        <f>SUM(AC112:AC118)</f>
        <v>0</v>
      </c>
    </row>
    <row r="113" spans="3:32" x14ac:dyDescent="0.2">
      <c r="C113" s="3"/>
      <c r="E113" s="13">
        <v>5</v>
      </c>
      <c r="O113" s="9"/>
      <c r="P113" s="15"/>
      <c r="Q113" s="15"/>
      <c r="R113" s="15"/>
      <c r="S113" s="3">
        <v>4.5</v>
      </c>
      <c r="T113" s="4">
        <f t="shared" ref="T113:T121" si="50">($S113*P113)</f>
        <v>0</v>
      </c>
      <c r="U113" s="4">
        <f t="shared" si="38"/>
        <v>0</v>
      </c>
      <c r="V113" s="4">
        <f t="shared" si="39"/>
        <v>0</v>
      </c>
      <c r="W113" s="6"/>
      <c r="X113" s="6"/>
      <c r="Y113" s="6"/>
      <c r="Z113" s="3">
        <v>4.5</v>
      </c>
      <c r="AA113" s="11">
        <f t="shared" ref="AA113:AA118" si="51">($Z113*P113)</f>
        <v>0</v>
      </c>
      <c r="AB113" s="11">
        <f t="shared" si="48"/>
        <v>0</v>
      </c>
      <c r="AC113" s="11">
        <f t="shared" si="49"/>
        <v>0</v>
      </c>
      <c r="AD113" s="6"/>
      <c r="AE113" s="6"/>
      <c r="AF113" s="6"/>
    </row>
    <row r="114" spans="3:32" x14ac:dyDescent="0.2">
      <c r="C114" s="3"/>
      <c r="E114" s="13">
        <v>10</v>
      </c>
      <c r="O114" s="9"/>
      <c r="P114" s="15"/>
      <c r="Q114" s="15"/>
      <c r="R114" s="15"/>
      <c r="S114" s="3">
        <v>7.5</v>
      </c>
      <c r="T114" s="4">
        <f t="shared" si="50"/>
        <v>0</v>
      </c>
      <c r="U114" s="4">
        <f t="shared" si="38"/>
        <v>0</v>
      </c>
      <c r="V114" s="4">
        <f t="shared" si="39"/>
        <v>0</v>
      </c>
      <c r="W114" s="6"/>
      <c r="X114" s="6"/>
      <c r="Y114" s="6"/>
      <c r="Z114" s="3">
        <v>7.5</v>
      </c>
      <c r="AA114" s="11">
        <f t="shared" si="51"/>
        <v>0</v>
      </c>
      <c r="AB114" s="11">
        <f t="shared" si="48"/>
        <v>0</v>
      </c>
      <c r="AC114" s="11">
        <f t="shared" si="49"/>
        <v>0</v>
      </c>
      <c r="AD114" s="6"/>
      <c r="AE114" s="6"/>
      <c r="AF114" s="6"/>
    </row>
    <row r="115" spans="3:32" x14ac:dyDescent="0.2">
      <c r="C115" s="3"/>
      <c r="E115" s="13">
        <v>20</v>
      </c>
      <c r="O115" s="9"/>
      <c r="P115" s="15"/>
      <c r="Q115" s="15"/>
      <c r="R115" s="15"/>
      <c r="S115" s="3">
        <v>10</v>
      </c>
      <c r="T115" s="4">
        <f t="shared" si="50"/>
        <v>0</v>
      </c>
      <c r="U115" s="4">
        <f t="shared" si="38"/>
        <v>0</v>
      </c>
      <c r="V115" s="4">
        <f t="shared" si="39"/>
        <v>0</v>
      </c>
      <c r="W115" s="6"/>
      <c r="X115" s="6"/>
      <c r="Y115" s="6"/>
      <c r="Z115" s="3">
        <v>10</v>
      </c>
      <c r="AA115" s="11">
        <f t="shared" si="51"/>
        <v>0</v>
      </c>
      <c r="AB115" s="11">
        <f t="shared" si="48"/>
        <v>0</v>
      </c>
      <c r="AC115" s="11">
        <f t="shared" si="49"/>
        <v>0</v>
      </c>
      <c r="AD115" s="6"/>
      <c r="AE115" s="6"/>
      <c r="AF115" s="6"/>
    </row>
    <row r="116" spans="3:32" x14ac:dyDescent="0.2">
      <c r="C116" s="3"/>
      <c r="E116" s="13">
        <v>30</v>
      </c>
      <c r="O116" s="9"/>
      <c r="P116" s="15"/>
      <c r="Q116" s="15"/>
      <c r="R116" s="15"/>
      <c r="S116" s="3">
        <v>10</v>
      </c>
      <c r="T116" s="4">
        <f t="shared" si="50"/>
        <v>0</v>
      </c>
      <c r="U116" s="4">
        <f t="shared" si="38"/>
        <v>0</v>
      </c>
      <c r="V116" s="4">
        <f t="shared" si="39"/>
        <v>0</v>
      </c>
      <c r="W116" s="6"/>
      <c r="X116" s="6"/>
      <c r="Y116" s="6"/>
      <c r="Z116" s="3">
        <v>10</v>
      </c>
      <c r="AA116" s="11">
        <f t="shared" si="51"/>
        <v>0</v>
      </c>
      <c r="AB116" s="11">
        <f t="shared" si="48"/>
        <v>0</v>
      </c>
      <c r="AC116" s="11">
        <f t="shared" si="49"/>
        <v>0</v>
      </c>
      <c r="AD116" s="6"/>
      <c r="AE116" s="6"/>
      <c r="AF116" s="6"/>
    </row>
    <row r="117" spans="3:32" x14ac:dyDescent="0.2">
      <c r="C117" s="3"/>
      <c r="E117" s="13">
        <v>40</v>
      </c>
      <c r="O117" s="9"/>
      <c r="P117" s="15"/>
      <c r="Q117" s="15"/>
      <c r="R117" s="15"/>
      <c r="S117" s="3">
        <v>10</v>
      </c>
      <c r="T117" s="4">
        <f t="shared" si="50"/>
        <v>0</v>
      </c>
      <c r="U117" s="4">
        <f t="shared" si="38"/>
        <v>0</v>
      </c>
      <c r="V117" s="4">
        <f t="shared" si="39"/>
        <v>0</v>
      </c>
      <c r="W117" s="6"/>
      <c r="X117" s="6"/>
      <c r="Y117" s="6"/>
      <c r="Z117" s="3">
        <v>10</v>
      </c>
      <c r="AA117" s="11">
        <f t="shared" si="51"/>
        <v>0</v>
      </c>
      <c r="AB117" s="11">
        <f t="shared" si="48"/>
        <v>0</v>
      </c>
      <c r="AC117" s="11">
        <f t="shared" si="49"/>
        <v>0</v>
      </c>
      <c r="AD117" s="6"/>
      <c r="AE117" s="6"/>
      <c r="AF117" s="6"/>
    </row>
    <row r="118" spans="3:32" x14ac:dyDescent="0.2">
      <c r="C118" s="3"/>
      <c r="E118" s="13">
        <v>50</v>
      </c>
      <c r="O118" s="9"/>
      <c r="P118" s="15"/>
      <c r="Q118" s="15"/>
      <c r="R118" s="15"/>
      <c r="S118" s="3">
        <v>10</v>
      </c>
      <c r="T118" s="4">
        <f t="shared" si="50"/>
        <v>0</v>
      </c>
      <c r="U118" s="4">
        <f t="shared" si="38"/>
        <v>0</v>
      </c>
      <c r="V118" s="4">
        <f t="shared" si="39"/>
        <v>0</v>
      </c>
      <c r="W118" s="6"/>
      <c r="X118" s="6"/>
      <c r="Y118" s="6"/>
      <c r="Z118" s="3">
        <v>5</v>
      </c>
      <c r="AA118" s="11">
        <f t="shared" si="51"/>
        <v>0</v>
      </c>
      <c r="AB118" s="11">
        <f t="shared" si="48"/>
        <v>0</v>
      </c>
      <c r="AC118" s="11">
        <f t="shared" si="49"/>
        <v>0</v>
      </c>
      <c r="AD118" s="6"/>
      <c r="AE118" s="6"/>
      <c r="AF118" s="6"/>
    </row>
    <row r="119" spans="3:32" x14ac:dyDescent="0.2">
      <c r="C119" s="3"/>
      <c r="E119" s="13">
        <v>60</v>
      </c>
      <c r="O119" s="9"/>
      <c r="P119" s="15"/>
      <c r="Q119" s="15"/>
      <c r="R119" s="15"/>
      <c r="S119" s="3">
        <v>10</v>
      </c>
      <c r="T119" s="4">
        <f t="shared" si="50"/>
        <v>0</v>
      </c>
      <c r="U119" s="4">
        <f t="shared" si="38"/>
        <v>0</v>
      </c>
      <c r="V119" s="4">
        <f t="shared" si="39"/>
        <v>0</v>
      </c>
      <c r="W119" s="6"/>
      <c r="X119" s="6"/>
      <c r="Y119" s="6"/>
      <c r="Z119" s="3">
        <v>0</v>
      </c>
      <c r="AD119" s="6"/>
      <c r="AE119" s="6"/>
      <c r="AF119" s="6"/>
    </row>
    <row r="120" spans="3:32" x14ac:dyDescent="0.2">
      <c r="C120" s="3"/>
      <c r="E120" s="13">
        <v>70</v>
      </c>
      <c r="O120" s="9"/>
      <c r="P120" s="15"/>
      <c r="Q120" s="15"/>
      <c r="R120" s="15"/>
      <c r="S120" s="3">
        <v>10</v>
      </c>
      <c r="T120" s="4">
        <f t="shared" si="50"/>
        <v>0</v>
      </c>
      <c r="U120" s="4">
        <f t="shared" si="38"/>
        <v>0</v>
      </c>
      <c r="V120" s="4">
        <f t="shared" si="39"/>
        <v>0</v>
      </c>
      <c r="W120" s="6"/>
      <c r="X120" s="6"/>
      <c r="Y120" s="6"/>
      <c r="Z120" s="3">
        <v>0</v>
      </c>
      <c r="AD120" s="6"/>
      <c r="AE120" s="6"/>
      <c r="AF120" s="6"/>
    </row>
    <row r="121" spans="3:32" x14ac:dyDescent="0.2">
      <c r="C121" s="3"/>
      <c r="E121" s="13">
        <v>80</v>
      </c>
      <c r="O121" s="9"/>
      <c r="P121" s="15"/>
      <c r="Q121" s="15"/>
      <c r="R121" s="15"/>
      <c r="S121" s="3">
        <v>5</v>
      </c>
      <c r="T121" s="4">
        <f t="shared" si="50"/>
        <v>0</v>
      </c>
      <c r="U121" s="4">
        <f t="shared" si="38"/>
        <v>0</v>
      </c>
      <c r="V121" s="4">
        <f t="shared" si="39"/>
        <v>0</v>
      </c>
      <c r="W121" s="6"/>
      <c r="X121" s="6"/>
      <c r="Y121" s="6"/>
      <c r="Z121" s="3">
        <v>0</v>
      </c>
      <c r="AD121" s="6"/>
      <c r="AE121" s="6"/>
      <c r="AF121" s="6"/>
    </row>
    <row r="122" spans="3:32" x14ac:dyDescent="0.2">
      <c r="C122" s="3"/>
      <c r="E122" s="13">
        <v>1</v>
      </c>
      <c r="I122" s="14"/>
      <c r="O122" s="9"/>
      <c r="P122" s="15"/>
      <c r="Q122" s="15"/>
      <c r="R122" s="15"/>
      <c r="S122" s="3">
        <v>3</v>
      </c>
      <c r="T122" s="4">
        <f>($S122*P122)</f>
        <v>0</v>
      </c>
      <c r="U122" s="4">
        <f t="shared" ref="U122:U171" si="52">($S122*Q122)</f>
        <v>0</v>
      </c>
      <c r="V122" s="4">
        <f t="shared" ref="V122:V171" si="53">($S122*R122)</f>
        <v>0</v>
      </c>
      <c r="W122" s="6">
        <f>SUM(T122:T131)</f>
        <v>0</v>
      </c>
      <c r="X122" s="6">
        <f>SUM(U122:U131)</f>
        <v>0</v>
      </c>
      <c r="Y122" s="6">
        <f>SUM(V122:V131)</f>
        <v>0</v>
      </c>
      <c r="Z122" s="3">
        <v>3</v>
      </c>
      <c r="AA122" s="11">
        <f>($Z122*P122)</f>
        <v>0</v>
      </c>
      <c r="AB122" s="11">
        <f t="shared" ref="AB122:AB128" si="54">($Z122*Q122)</f>
        <v>0</v>
      </c>
      <c r="AC122" s="11">
        <f t="shared" ref="AC122:AC128" si="55">($Z122*R122)</f>
        <v>0</v>
      </c>
      <c r="AD122" s="6">
        <f>SUM(AA122:AA128)</f>
        <v>0</v>
      </c>
      <c r="AE122" s="6">
        <f>SUM(AB122:AB128)</f>
        <v>0</v>
      </c>
      <c r="AF122" s="6">
        <f>SUM(AC122:AC128)</f>
        <v>0</v>
      </c>
    </row>
    <row r="123" spans="3:32" x14ac:dyDescent="0.2">
      <c r="C123" s="3"/>
      <c r="E123" s="13">
        <v>5</v>
      </c>
      <c r="I123" s="6"/>
      <c r="O123" s="9"/>
      <c r="P123" s="15"/>
      <c r="Q123" s="15"/>
      <c r="R123" s="15"/>
      <c r="S123" s="3">
        <v>4.5</v>
      </c>
      <c r="T123" s="4">
        <f t="shared" ref="T123:T131" si="56">($S123*P123)</f>
        <v>0</v>
      </c>
      <c r="U123" s="4">
        <f t="shared" si="52"/>
        <v>0</v>
      </c>
      <c r="V123" s="4">
        <f t="shared" si="53"/>
        <v>0</v>
      </c>
      <c r="W123" s="6"/>
      <c r="X123" s="6"/>
      <c r="Y123" s="6"/>
      <c r="Z123" s="3">
        <v>4.5</v>
      </c>
      <c r="AA123" s="11">
        <f t="shared" ref="AA123:AA128" si="57">($Z123*P123)</f>
        <v>0</v>
      </c>
      <c r="AB123" s="11">
        <f t="shared" si="54"/>
        <v>0</v>
      </c>
      <c r="AC123" s="11">
        <f t="shared" si="55"/>
        <v>0</v>
      </c>
      <c r="AD123" s="6"/>
      <c r="AE123" s="6"/>
      <c r="AF123" s="6"/>
    </row>
    <row r="124" spans="3:32" x14ac:dyDescent="0.2">
      <c r="C124" s="3"/>
      <c r="E124" s="13">
        <v>10</v>
      </c>
      <c r="O124" s="9"/>
      <c r="P124" s="15"/>
      <c r="Q124" s="15"/>
      <c r="R124" s="15"/>
      <c r="S124" s="3">
        <v>7.5</v>
      </c>
      <c r="T124" s="4">
        <f t="shared" si="56"/>
        <v>0</v>
      </c>
      <c r="U124" s="4">
        <f t="shared" si="52"/>
        <v>0</v>
      </c>
      <c r="V124" s="4">
        <f t="shared" si="53"/>
        <v>0</v>
      </c>
      <c r="W124" s="6"/>
      <c r="X124" s="6"/>
      <c r="Y124" s="6"/>
      <c r="Z124" s="3">
        <v>7.5</v>
      </c>
      <c r="AA124" s="11">
        <f t="shared" si="57"/>
        <v>0</v>
      </c>
      <c r="AB124" s="11">
        <f t="shared" si="54"/>
        <v>0</v>
      </c>
      <c r="AC124" s="11">
        <f t="shared" si="55"/>
        <v>0</v>
      </c>
      <c r="AD124" s="6"/>
      <c r="AE124" s="6"/>
      <c r="AF124" s="6"/>
    </row>
    <row r="125" spans="3:32" x14ac:dyDescent="0.2">
      <c r="C125" s="3"/>
      <c r="E125" s="13">
        <v>20</v>
      </c>
      <c r="O125" s="9"/>
      <c r="P125" s="15"/>
      <c r="Q125" s="15"/>
      <c r="R125" s="15"/>
      <c r="S125" s="3">
        <v>10</v>
      </c>
      <c r="T125" s="4">
        <f t="shared" si="56"/>
        <v>0</v>
      </c>
      <c r="U125" s="4">
        <f t="shared" si="52"/>
        <v>0</v>
      </c>
      <c r="V125" s="4">
        <f t="shared" si="53"/>
        <v>0</v>
      </c>
      <c r="W125" s="6"/>
      <c r="X125" s="6"/>
      <c r="Y125" s="6"/>
      <c r="Z125" s="3">
        <v>10</v>
      </c>
      <c r="AA125" s="11">
        <f t="shared" si="57"/>
        <v>0</v>
      </c>
      <c r="AB125" s="11">
        <f t="shared" si="54"/>
        <v>0</v>
      </c>
      <c r="AC125" s="11">
        <f t="shared" si="55"/>
        <v>0</v>
      </c>
      <c r="AD125" s="6"/>
      <c r="AE125" s="6"/>
      <c r="AF125" s="6"/>
    </row>
    <row r="126" spans="3:32" x14ac:dyDescent="0.2">
      <c r="C126" s="3"/>
      <c r="E126" s="13">
        <v>30</v>
      </c>
      <c r="O126" s="9"/>
      <c r="P126" s="15"/>
      <c r="Q126" s="15"/>
      <c r="R126" s="15"/>
      <c r="S126" s="3">
        <v>10</v>
      </c>
      <c r="T126" s="4">
        <f t="shared" si="56"/>
        <v>0</v>
      </c>
      <c r="U126" s="4">
        <f t="shared" si="52"/>
        <v>0</v>
      </c>
      <c r="V126" s="4">
        <f t="shared" si="53"/>
        <v>0</v>
      </c>
      <c r="W126" s="6"/>
      <c r="X126" s="6"/>
      <c r="Y126" s="6"/>
      <c r="Z126" s="3">
        <v>10</v>
      </c>
      <c r="AA126" s="11">
        <f t="shared" si="57"/>
        <v>0</v>
      </c>
      <c r="AB126" s="11">
        <f t="shared" si="54"/>
        <v>0</v>
      </c>
      <c r="AC126" s="11">
        <f t="shared" si="55"/>
        <v>0</v>
      </c>
      <c r="AD126" s="6"/>
      <c r="AE126" s="6"/>
      <c r="AF126" s="6"/>
    </row>
    <row r="127" spans="3:32" x14ac:dyDescent="0.2">
      <c r="C127" s="3"/>
      <c r="E127" s="13">
        <v>40</v>
      </c>
      <c r="O127" s="9"/>
      <c r="P127" s="15"/>
      <c r="Q127" s="15"/>
      <c r="R127" s="15"/>
      <c r="S127" s="3">
        <v>10</v>
      </c>
      <c r="T127" s="4">
        <f t="shared" si="56"/>
        <v>0</v>
      </c>
      <c r="U127" s="4">
        <f t="shared" si="52"/>
        <v>0</v>
      </c>
      <c r="V127" s="4">
        <f t="shared" si="53"/>
        <v>0</v>
      </c>
      <c r="W127" s="6"/>
      <c r="X127" s="6"/>
      <c r="Y127" s="6"/>
      <c r="Z127" s="3">
        <v>10</v>
      </c>
      <c r="AA127" s="11">
        <f t="shared" si="57"/>
        <v>0</v>
      </c>
      <c r="AB127" s="11">
        <f t="shared" si="54"/>
        <v>0</v>
      </c>
      <c r="AC127" s="11">
        <f t="shared" si="55"/>
        <v>0</v>
      </c>
      <c r="AD127" s="6"/>
      <c r="AE127" s="6"/>
      <c r="AF127" s="6"/>
    </row>
    <row r="128" spans="3:32" x14ac:dyDescent="0.2">
      <c r="C128" s="3"/>
      <c r="E128" s="13">
        <v>50</v>
      </c>
      <c r="O128" s="9"/>
      <c r="P128" s="15"/>
      <c r="Q128" s="15"/>
      <c r="R128" s="15"/>
      <c r="S128" s="3">
        <v>10</v>
      </c>
      <c r="T128" s="4">
        <f t="shared" si="56"/>
        <v>0</v>
      </c>
      <c r="U128" s="4">
        <f t="shared" si="52"/>
        <v>0</v>
      </c>
      <c r="V128" s="4">
        <f t="shared" si="53"/>
        <v>0</v>
      </c>
      <c r="W128" s="6"/>
      <c r="X128" s="6"/>
      <c r="Y128" s="6"/>
      <c r="Z128" s="3">
        <v>5</v>
      </c>
      <c r="AA128" s="11">
        <f t="shared" si="57"/>
        <v>0</v>
      </c>
      <c r="AB128" s="11">
        <f t="shared" si="54"/>
        <v>0</v>
      </c>
      <c r="AC128" s="11">
        <f t="shared" si="55"/>
        <v>0</v>
      </c>
      <c r="AD128" s="6"/>
      <c r="AE128" s="6"/>
      <c r="AF128" s="6"/>
    </row>
    <row r="129" spans="3:32" x14ac:dyDescent="0.2">
      <c r="C129" s="3"/>
      <c r="E129" s="13">
        <v>60</v>
      </c>
      <c r="O129" s="9"/>
      <c r="P129" s="15"/>
      <c r="Q129" s="15"/>
      <c r="R129" s="15"/>
      <c r="S129" s="3">
        <v>10</v>
      </c>
      <c r="T129" s="4">
        <f t="shared" si="56"/>
        <v>0</v>
      </c>
      <c r="U129" s="4">
        <f t="shared" si="52"/>
        <v>0</v>
      </c>
      <c r="V129" s="4">
        <f t="shared" si="53"/>
        <v>0</v>
      </c>
      <c r="W129" s="6"/>
      <c r="X129" s="6"/>
      <c r="Y129" s="6"/>
      <c r="Z129" s="3">
        <v>0</v>
      </c>
      <c r="AD129" s="6"/>
      <c r="AE129" s="6"/>
      <c r="AF129" s="6"/>
    </row>
    <row r="130" spans="3:32" x14ac:dyDescent="0.2">
      <c r="C130" s="3"/>
      <c r="E130" s="13">
        <v>70</v>
      </c>
      <c r="O130" s="9"/>
      <c r="P130" s="15"/>
      <c r="Q130" s="15"/>
      <c r="R130" s="15"/>
      <c r="S130" s="3">
        <v>10</v>
      </c>
      <c r="T130" s="4">
        <f t="shared" si="56"/>
        <v>0</v>
      </c>
      <c r="U130" s="4">
        <f t="shared" si="52"/>
        <v>0</v>
      </c>
      <c r="V130" s="4">
        <f t="shared" si="53"/>
        <v>0</v>
      </c>
      <c r="W130" s="6"/>
      <c r="X130" s="6"/>
      <c r="Y130" s="6"/>
      <c r="Z130" s="3">
        <v>0</v>
      </c>
      <c r="AD130" s="6"/>
      <c r="AE130" s="6"/>
      <c r="AF130" s="6"/>
    </row>
    <row r="131" spans="3:32" x14ac:dyDescent="0.2">
      <c r="C131" s="3"/>
      <c r="E131" s="13">
        <v>80</v>
      </c>
      <c r="O131" s="9"/>
      <c r="P131" s="15"/>
      <c r="Q131" s="15"/>
      <c r="R131" s="15"/>
      <c r="S131" s="3">
        <v>5</v>
      </c>
      <c r="T131" s="4">
        <f t="shared" si="56"/>
        <v>0</v>
      </c>
      <c r="U131" s="4">
        <f t="shared" si="52"/>
        <v>0</v>
      </c>
      <c r="V131" s="4">
        <f t="shared" si="53"/>
        <v>0</v>
      </c>
      <c r="W131" s="6"/>
      <c r="X131" s="6"/>
      <c r="Y131" s="6"/>
      <c r="Z131" s="3">
        <v>0</v>
      </c>
      <c r="AD131" s="6"/>
      <c r="AE131" s="6"/>
      <c r="AF131" s="6"/>
    </row>
    <row r="132" spans="3:32" x14ac:dyDescent="0.2">
      <c r="C132" s="3"/>
      <c r="E132" s="13">
        <v>1</v>
      </c>
      <c r="S132" s="3">
        <v>3</v>
      </c>
      <c r="T132" s="4">
        <f>($S132*P132)</f>
        <v>0</v>
      </c>
      <c r="U132" s="4">
        <f t="shared" si="52"/>
        <v>0</v>
      </c>
      <c r="V132" s="4">
        <f t="shared" si="53"/>
        <v>0</v>
      </c>
      <c r="W132" s="6">
        <f>SUM(T132:T141)</f>
        <v>0</v>
      </c>
      <c r="X132" s="6">
        <f>SUM(U132:U141)</f>
        <v>0</v>
      </c>
      <c r="Y132" s="6">
        <f>SUM(V132:V141)</f>
        <v>0</v>
      </c>
      <c r="Z132" s="3">
        <v>3</v>
      </c>
      <c r="AA132" s="11">
        <f>($Z132*P132)</f>
        <v>0</v>
      </c>
      <c r="AB132" s="11">
        <f t="shared" ref="AB132:AB138" si="58">($Z132*Q132)</f>
        <v>0</v>
      </c>
      <c r="AC132" s="11">
        <f t="shared" ref="AC132:AC138" si="59">($Z132*R132)</f>
        <v>0</v>
      </c>
      <c r="AD132" s="6">
        <f>SUM(AA132:AA138)</f>
        <v>0</v>
      </c>
      <c r="AE132" s="6">
        <f>SUM(AB132:AB138)</f>
        <v>0</v>
      </c>
      <c r="AF132" s="6">
        <f>SUM(AC132:AC138)</f>
        <v>0</v>
      </c>
    </row>
    <row r="133" spans="3:32" x14ac:dyDescent="0.2">
      <c r="C133" s="3"/>
      <c r="E133" s="13">
        <v>5</v>
      </c>
      <c r="S133" s="3">
        <v>4.5</v>
      </c>
      <c r="T133" s="4">
        <f t="shared" ref="T133:T141" si="60">($S133*P133)</f>
        <v>0</v>
      </c>
      <c r="U133" s="4">
        <f t="shared" si="52"/>
        <v>0</v>
      </c>
      <c r="V133" s="4">
        <f t="shared" si="53"/>
        <v>0</v>
      </c>
      <c r="W133" s="6"/>
      <c r="X133" s="6"/>
      <c r="Y133" s="6"/>
      <c r="Z133" s="3">
        <v>4.5</v>
      </c>
      <c r="AA133" s="11">
        <f t="shared" ref="AA133:AA138" si="61">($Z133*P133)</f>
        <v>0</v>
      </c>
      <c r="AB133" s="11">
        <f t="shared" si="58"/>
        <v>0</v>
      </c>
      <c r="AC133" s="11">
        <f t="shared" si="59"/>
        <v>0</v>
      </c>
      <c r="AD133" s="6"/>
      <c r="AE133" s="6"/>
      <c r="AF133" s="6"/>
    </row>
    <row r="134" spans="3:32" x14ac:dyDescent="0.2">
      <c r="C134" s="3"/>
      <c r="E134" s="13">
        <v>10</v>
      </c>
      <c r="S134" s="3">
        <v>7.5</v>
      </c>
      <c r="T134" s="4">
        <f t="shared" si="60"/>
        <v>0</v>
      </c>
      <c r="U134" s="4">
        <f t="shared" si="52"/>
        <v>0</v>
      </c>
      <c r="V134" s="4">
        <f t="shared" si="53"/>
        <v>0</v>
      </c>
      <c r="W134" s="6"/>
      <c r="X134" s="6"/>
      <c r="Y134" s="6"/>
      <c r="Z134" s="3">
        <v>7.5</v>
      </c>
      <c r="AA134" s="11">
        <f t="shared" si="61"/>
        <v>0</v>
      </c>
      <c r="AB134" s="11">
        <f t="shared" si="58"/>
        <v>0</v>
      </c>
      <c r="AC134" s="11">
        <f t="shared" si="59"/>
        <v>0</v>
      </c>
      <c r="AD134" s="6"/>
      <c r="AE134" s="6"/>
      <c r="AF134" s="6"/>
    </row>
    <row r="135" spans="3:32" x14ac:dyDescent="0.2">
      <c r="C135" s="3"/>
      <c r="E135" s="13">
        <v>20</v>
      </c>
      <c r="S135" s="3">
        <v>10</v>
      </c>
      <c r="T135" s="4">
        <f t="shared" si="60"/>
        <v>0</v>
      </c>
      <c r="U135" s="4">
        <f t="shared" si="52"/>
        <v>0</v>
      </c>
      <c r="V135" s="4">
        <f t="shared" si="53"/>
        <v>0</v>
      </c>
      <c r="W135" s="6"/>
      <c r="X135" s="6"/>
      <c r="Y135" s="6"/>
      <c r="Z135" s="3">
        <v>10</v>
      </c>
      <c r="AA135" s="11">
        <f t="shared" si="61"/>
        <v>0</v>
      </c>
      <c r="AB135" s="11">
        <f t="shared" si="58"/>
        <v>0</v>
      </c>
      <c r="AC135" s="11">
        <f t="shared" si="59"/>
        <v>0</v>
      </c>
      <c r="AD135" s="6"/>
      <c r="AE135" s="6"/>
      <c r="AF135" s="6"/>
    </row>
    <row r="136" spans="3:32" x14ac:dyDescent="0.2">
      <c r="C136" s="3"/>
      <c r="E136" s="13">
        <v>30</v>
      </c>
      <c r="S136" s="3">
        <v>10</v>
      </c>
      <c r="T136" s="4">
        <f t="shared" si="60"/>
        <v>0</v>
      </c>
      <c r="U136" s="4">
        <f t="shared" si="52"/>
        <v>0</v>
      </c>
      <c r="V136" s="4">
        <f t="shared" si="53"/>
        <v>0</v>
      </c>
      <c r="W136" s="6"/>
      <c r="X136" s="6"/>
      <c r="Y136" s="6"/>
      <c r="Z136" s="3">
        <v>10</v>
      </c>
      <c r="AA136" s="11">
        <f t="shared" si="61"/>
        <v>0</v>
      </c>
      <c r="AB136" s="11">
        <f t="shared" si="58"/>
        <v>0</v>
      </c>
      <c r="AC136" s="11">
        <f t="shared" si="59"/>
        <v>0</v>
      </c>
      <c r="AD136" s="6"/>
      <c r="AE136" s="6"/>
      <c r="AF136" s="6"/>
    </row>
    <row r="137" spans="3:32" x14ac:dyDescent="0.2">
      <c r="C137" s="3"/>
      <c r="E137" s="13">
        <v>40</v>
      </c>
      <c r="S137" s="3">
        <v>10</v>
      </c>
      <c r="T137" s="4">
        <f t="shared" si="60"/>
        <v>0</v>
      </c>
      <c r="U137" s="4">
        <f t="shared" si="52"/>
        <v>0</v>
      </c>
      <c r="V137" s="4">
        <f t="shared" si="53"/>
        <v>0</v>
      </c>
      <c r="W137" s="6"/>
      <c r="X137" s="6"/>
      <c r="Y137" s="6"/>
      <c r="Z137" s="3">
        <v>10</v>
      </c>
      <c r="AA137" s="11">
        <f t="shared" si="61"/>
        <v>0</v>
      </c>
      <c r="AB137" s="11">
        <f t="shared" si="58"/>
        <v>0</v>
      </c>
      <c r="AC137" s="11">
        <f t="shared" si="59"/>
        <v>0</v>
      </c>
      <c r="AD137" s="6"/>
      <c r="AE137" s="6"/>
      <c r="AF137" s="6"/>
    </row>
    <row r="138" spans="3:32" x14ac:dyDescent="0.2">
      <c r="C138" s="3"/>
      <c r="E138" s="13">
        <v>50</v>
      </c>
      <c r="S138" s="3">
        <v>10</v>
      </c>
      <c r="T138" s="4">
        <f t="shared" si="60"/>
        <v>0</v>
      </c>
      <c r="U138" s="4">
        <f t="shared" si="52"/>
        <v>0</v>
      </c>
      <c r="V138" s="4">
        <f t="shared" si="53"/>
        <v>0</v>
      </c>
      <c r="W138" s="6"/>
      <c r="X138" s="6"/>
      <c r="Y138" s="6"/>
      <c r="Z138" s="3">
        <v>5</v>
      </c>
      <c r="AA138" s="11">
        <f t="shared" si="61"/>
        <v>0</v>
      </c>
      <c r="AB138" s="11">
        <f t="shared" si="58"/>
        <v>0</v>
      </c>
      <c r="AC138" s="11">
        <f t="shared" si="59"/>
        <v>0</v>
      </c>
      <c r="AD138" s="6"/>
      <c r="AE138" s="6"/>
      <c r="AF138" s="6"/>
    </row>
    <row r="139" spans="3:32" x14ac:dyDescent="0.2">
      <c r="C139" s="3"/>
      <c r="E139" s="13">
        <v>60</v>
      </c>
      <c r="S139" s="3">
        <v>10</v>
      </c>
      <c r="T139" s="4">
        <f t="shared" si="60"/>
        <v>0</v>
      </c>
      <c r="U139" s="4">
        <f t="shared" si="52"/>
        <v>0</v>
      </c>
      <c r="V139" s="4">
        <f t="shared" si="53"/>
        <v>0</v>
      </c>
      <c r="W139" s="6"/>
      <c r="X139" s="6"/>
      <c r="Y139" s="6"/>
      <c r="Z139" s="3">
        <v>0</v>
      </c>
      <c r="AD139" s="6"/>
      <c r="AE139" s="6"/>
      <c r="AF139" s="6"/>
    </row>
    <row r="140" spans="3:32" x14ac:dyDescent="0.2">
      <c r="C140" s="3"/>
      <c r="E140" s="13">
        <v>70</v>
      </c>
      <c r="S140" s="3">
        <v>10</v>
      </c>
      <c r="T140" s="4">
        <f t="shared" si="60"/>
        <v>0</v>
      </c>
      <c r="U140" s="4">
        <f t="shared" si="52"/>
        <v>0</v>
      </c>
      <c r="V140" s="4">
        <f t="shared" si="53"/>
        <v>0</v>
      </c>
      <c r="W140" s="6"/>
      <c r="X140" s="6"/>
      <c r="Y140" s="6"/>
      <c r="Z140" s="3">
        <v>0</v>
      </c>
      <c r="AD140" s="6"/>
      <c r="AE140" s="6"/>
      <c r="AF140" s="6"/>
    </row>
    <row r="141" spans="3:32" x14ac:dyDescent="0.2">
      <c r="C141" s="3"/>
      <c r="E141" s="13">
        <v>80</v>
      </c>
      <c r="S141" s="3">
        <v>5</v>
      </c>
      <c r="T141" s="4">
        <f t="shared" si="60"/>
        <v>0</v>
      </c>
      <c r="U141" s="4">
        <f t="shared" si="52"/>
        <v>0</v>
      </c>
      <c r="V141" s="4">
        <f t="shared" si="53"/>
        <v>0</v>
      </c>
      <c r="W141" s="6"/>
      <c r="X141" s="6"/>
      <c r="Y141" s="6"/>
      <c r="Z141" s="3">
        <v>0</v>
      </c>
      <c r="AD141" s="6"/>
      <c r="AE141" s="6"/>
      <c r="AF141" s="6"/>
    </row>
    <row r="142" spans="3:32" x14ac:dyDescent="0.2">
      <c r="C142" s="3"/>
      <c r="E142" s="13">
        <v>1</v>
      </c>
      <c r="S142" s="3">
        <v>3</v>
      </c>
      <c r="T142" s="4">
        <f>($S142*P142)</f>
        <v>0</v>
      </c>
      <c r="U142" s="4">
        <f t="shared" si="52"/>
        <v>0</v>
      </c>
      <c r="V142" s="4">
        <f t="shared" si="53"/>
        <v>0</v>
      </c>
      <c r="W142" s="6">
        <f>SUM(T142:T151)</f>
        <v>0</v>
      </c>
      <c r="X142" s="6">
        <f>SUM(U142:U151)</f>
        <v>0</v>
      </c>
      <c r="Y142" s="6">
        <f>SUM(V142:V151)</f>
        <v>0</v>
      </c>
      <c r="Z142" s="3">
        <v>3</v>
      </c>
      <c r="AA142" s="11">
        <f>($Z142*P142)</f>
        <v>0</v>
      </c>
      <c r="AB142" s="11">
        <f t="shared" ref="AB142:AB148" si="62">($Z142*Q142)</f>
        <v>0</v>
      </c>
      <c r="AC142" s="11">
        <f t="shared" ref="AC142:AC148" si="63">($Z142*R142)</f>
        <v>0</v>
      </c>
      <c r="AD142" s="6">
        <f>SUM(AA142:AA148)</f>
        <v>0</v>
      </c>
      <c r="AE142" s="6">
        <f>SUM(AB142:AB148)</f>
        <v>0</v>
      </c>
      <c r="AF142" s="6">
        <f>SUM(AC142:AC148)</f>
        <v>0</v>
      </c>
    </row>
    <row r="143" spans="3:32" x14ac:dyDescent="0.2">
      <c r="C143" s="3"/>
      <c r="E143" s="13">
        <v>5</v>
      </c>
      <c r="S143" s="3">
        <v>4.5</v>
      </c>
      <c r="T143" s="4">
        <f t="shared" ref="T143:T151" si="64">($S143*P143)</f>
        <v>0</v>
      </c>
      <c r="U143" s="4">
        <f t="shared" si="52"/>
        <v>0</v>
      </c>
      <c r="V143" s="4">
        <f t="shared" si="53"/>
        <v>0</v>
      </c>
      <c r="W143" s="6"/>
      <c r="X143" s="6"/>
      <c r="Y143" s="6"/>
      <c r="Z143" s="3">
        <v>4.5</v>
      </c>
      <c r="AA143" s="11">
        <f t="shared" ref="AA143:AA148" si="65">($Z143*P143)</f>
        <v>0</v>
      </c>
      <c r="AB143" s="11">
        <f t="shared" si="62"/>
        <v>0</v>
      </c>
      <c r="AC143" s="11">
        <f t="shared" si="63"/>
        <v>0</v>
      </c>
      <c r="AD143" s="6"/>
      <c r="AE143" s="6"/>
      <c r="AF143" s="6"/>
    </row>
    <row r="144" spans="3:32" x14ac:dyDescent="0.2">
      <c r="C144" s="3"/>
      <c r="E144" s="13">
        <v>10</v>
      </c>
      <c r="S144" s="3">
        <v>7.5</v>
      </c>
      <c r="T144" s="4">
        <f t="shared" si="64"/>
        <v>0</v>
      </c>
      <c r="U144" s="4">
        <f t="shared" si="52"/>
        <v>0</v>
      </c>
      <c r="V144" s="4">
        <f t="shared" si="53"/>
        <v>0</v>
      </c>
      <c r="W144" s="6"/>
      <c r="X144" s="6"/>
      <c r="Y144" s="6"/>
      <c r="Z144" s="3">
        <v>7.5</v>
      </c>
      <c r="AA144" s="11">
        <f t="shared" si="65"/>
        <v>0</v>
      </c>
      <c r="AB144" s="11">
        <f t="shared" si="62"/>
        <v>0</v>
      </c>
      <c r="AC144" s="11">
        <f t="shared" si="63"/>
        <v>0</v>
      </c>
      <c r="AD144" s="6"/>
      <c r="AE144" s="6"/>
      <c r="AF144" s="6"/>
    </row>
    <row r="145" spans="3:32" x14ac:dyDescent="0.2">
      <c r="C145" s="3"/>
      <c r="E145" s="13">
        <v>20</v>
      </c>
      <c r="S145" s="3">
        <v>10</v>
      </c>
      <c r="T145" s="4">
        <f t="shared" si="64"/>
        <v>0</v>
      </c>
      <c r="U145" s="4">
        <f t="shared" si="52"/>
        <v>0</v>
      </c>
      <c r="V145" s="4">
        <f t="shared" si="53"/>
        <v>0</v>
      </c>
      <c r="W145" s="6"/>
      <c r="X145" s="6"/>
      <c r="Y145" s="6"/>
      <c r="Z145" s="3">
        <v>10</v>
      </c>
      <c r="AA145" s="11">
        <f t="shared" si="65"/>
        <v>0</v>
      </c>
      <c r="AB145" s="11">
        <f t="shared" si="62"/>
        <v>0</v>
      </c>
      <c r="AC145" s="11">
        <f t="shared" si="63"/>
        <v>0</v>
      </c>
      <c r="AD145" s="6"/>
      <c r="AE145" s="6"/>
      <c r="AF145" s="6"/>
    </row>
    <row r="146" spans="3:32" x14ac:dyDescent="0.2">
      <c r="C146" s="3"/>
      <c r="E146" s="13">
        <v>30</v>
      </c>
      <c r="S146" s="3">
        <v>10</v>
      </c>
      <c r="T146" s="4">
        <f t="shared" si="64"/>
        <v>0</v>
      </c>
      <c r="U146" s="4">
        <f t="shared" si="52"/>
        <v>0</v>
      </c>
      <c r="V146" s="4">
        <f t="shared" si="53"/>
        <v>0</v>
      </c>
      <c r="W146" s="6"/>
      <c r="X146" s="6"/>
      <c r="Y146" s="6"/>
      <c r="Z146" s="3">
        <v>10</v>
      </c>
      <c r="AA146" s="11">
        <f t="shared" si="65"/>
        <v>0</v>
      </c>
      <c r="AB146" s="11">
        <f t="shared" si="62"/>
        <v>0</v>
      </c>
      <c r="AC146" s="11">
        <f t="shared" si="63"/>
        <v>0</v>
      </c>
      <c r="AD146" s="6"/>
      <c r="AE146" s="6"/>
      <c r="AF146" s="6"/>
    </row>
    <row r="147" spans="3:32" x14ac:dyDescent="0.2">
      <c r="C147" s="3"/>
      <c r="E147" s="13">
        <v>40</v>
      </c>
      <c r="S147" s="3">
        <v>10</v>
      </c>
      <c r="T147" s="4">
        <f t="shared" si="64"/>
        <v>0</v>
      </c>
      <c r="U147" s="4">
        <f t="shared" si="52"/>
        <v>0</v>
      </c>
      <c r="V147" s="4">
        <f t="shared" si="53"/>
        <v>0</v>
      </c>
      <c r="W147" s="6"/>
      <c r="X147" s="6"/>
      <c r="Y147" s="6"/>
      <c r="Z147" s="3">
        <v>10</v>
      </c>
      <c r="AA147" s="11">
        <f t="shared" si="65"/>
        <v>0</v>
      </c>
      <c r="AB147" s="11">
        <f t="shared" si="62"/>
        <v>0</v>
      </c>
      <c r="AC147" s="11">
        <f t="shared" si="63"/>
        <v>0</v>
      </c>
      <c r="AD147" s="6"/>
      <c r="AE147" s="6"/>
      <c r="AF147" s="6"/>
    </row>
    <row r="148" spans="3:32" x14ac:dyDescent="0.2">
      <c r="C148" s="3"/>
      <c r="E148" s="13">
        <v>50</v>
      </c>
      <c r="S148" s="3">
        <v>10</v>
      </c>
      <c r="T148" s="4">
        <f t="shared" si="64"/>
        <v>0</v>
      </c>
      <c r="U148" s="4">
        <f t="shared" si="52"/>
        <v>0</v>
      </c>
      <c r="V148" s="4">
        <f t="shared" si="53"/>
        <v>0</v>
      </c>
      <c r="W148" s="6"/>
      <c r="X148" s="6"/>
      <c r="Y148" s="6"/>
      <c r="Z148" s="3">
        <v>5</v>
      </c>
      <c r="AA148" s="11">
        <f t="shared" si="65"/>
        <v>0</v>
      </c>
      <c r="AB148" s="11">
        <f t="shared" si="62"/>
        <v>0</v>
      </c>
      <c r="AC148" s="11">
        <f t="shared" si="63"/>
        <v>0</v>
      </c>
      <c r="AD148" s="6"/>
      <c r="AE148" s="6"/>
      <c r="AF148" s="6"/>
    </row>
    <row r="149" spans="3:32" x14ac:dyDescent="0.2">
      <c r="C149" s="3"/>
      <c r="E149" s="13">
        <v>60</v>
      </c>
      <c r="S149" s="3">
        <v>10</v>
      </c>
      <c r="T149" s="4">
        <f t="shared" si="64"/>
        <v>0</v>
      </c>
      <c r="U149" s="4">
        <f t="shared" si="52"/>
        <v>0</v>
      </c>
      <c r="V149" s="4">
        <f t="shared" si="53"/>
        <v>0</v>
      </c>
      <c r="W149" s="6"/>
      <c r="X149" s="6"/>
      <c r="Y149" s="6"/>
      <c r="Z149" s="3">
        <v>0</v>
      </c>
      <c r="AD149" s="6"/>
      <c r="AE149" s="6"/>
      <c r="AF149" s="6"/>
    </row>
    <row r="150" spans="3:32" x14ac:dyDescent="0.2">
      <c r="C150" s="3"/>
      <c r="E150" s="13">
        <v>70</v>
      </c>
      <c r="S150" s="3">
        <v>10</v>
      </c>
      <c r="T150" s="4">
        <f t="shared" si="64"/>
        <v>0</v>
      </c>
      <c r="U150" s="4">
        <f t="shared" si="52"/>
        <v>0</v>
      </c>
      <c r="V150" s="4">
        <f t="shared" si="53"/>
        <v>0</v>
      </c>
      <c r="W150" s="6"/>
      <c r="X150" s="6"/>
      <c r="Y150" s="6"/>
      <c r="Z150" s="3">
        <v>0</v>
      </c>
      <c r="AD150" s="6"/>
      <c r="AE150" s="6"/>
      <c r="AF150" s="6"/>
    </row>
    <row r="151" spans="3:32" x14ac:dyDescent="0.2">
      <c r="C151" s="3"/>
      <c r="E151" s="13">
        <v>80</v>
      </c>
      <c r="S151" s="3">
        <v>5</v>
      </c>
      <c r="T151" s="4">
        <f t="shared" si="64"/>
        <v>0</v>
      </c>
      <c r="U151" s="4">
        <f t="shared" si="52"/>
        <v>0</v>
      </c>
      <c r="V151" s="4">
        <f t="shared" si="53"/>
        <v>0</v>
      </c>
      <c r="W151" s="6"/>
      <c r="X151" s="6"/>
      <c r="Y151" s="6"/>
      <c r="Z151" s="3">
        <v>0</v>
      </c>
      <c r="AD151" s="6"/>
      <c r="AE151" s="6"/>
      <c r="AF151" s="6"/>
    </row>
    <row r="152" spans="3:32" x14ac:dyDescent="0.2">
      <c r="C152" s="3"/>
      <c r="E152" s="13">
        <v>1</v>
      </c>
      <c r="S152" s="3">
        <v>3</v>
      </c>
      <c r="T152" s="4">
        <f>($S152*P152)</f>
        <v>0</v>
      </c>
      <c r="U152" s="4">
        <f t="shared" si="52"/>
        <v>0</v>
      </c>
      <c r="V152" s="4">
        <f t="shared" si="53"/>
        <v>0</v>
      </c>
      <c r="W152" s="6">
        <f>SUM(T152:T161)</f>
        <v>0</v>
      </c>
      <c r="X152" s="6">
        <f>SUM(U152:U161)</f>
        <v>0</v>
      </c>
      <c r="Y152" s="6">
        <f>SUM(V152:V161)</f>
        <v>0</v>
      </c>
      <c r="Z152" s="3">
        <v>3</v>
      </c>
      <c r="AA152" s="11">
        <f>($Z152*P152)</f>
        <v>0</v>
      </c>
      <c r="AB152" s="11">
        <f t="shared" ref="AB152:AB158" si="66">($Z152*Q152)</f>
        <v>0</v>
      </c>
      <c r="AC152" s="11">
        <f t="shared" ref="AC152:AC158" si="67">($Z152*R152)</f>
        <v>0</v>
      </c>
      <c r="AD152" s="6">
        <f>SUM(AA152:AA158)</f>
        <v>0</v>
      </c>
      <c r="AE152" s="6">
        <f>SUM(AB152:AB158)</f>
        <v>0</v>
      </c>
      <c r="AF152" s="6">
        <f>SUM(AC152:AC158)</f>
        <v>0</v>
      </c>
    </row>
    <row r="153" spans="3:32" x14ac:dyDescent="0.2">
      <c r="C153" s="3"/>
      <c r="E153" s="13">
        <v>5</v>
      </c>
      <c r="S153" s="3">
        <v>4.5</v>
      </c>
      <c r="T153" s="4">
        <f t="shared" ref="T153:T161" si="68">($S153*P153)</f>
        <v>0</v>
      </c>
      <c r="U153" s="4">
        <f t="shared" si="52"/>
        <v>0</v>
      </c>
      <c r="V153" s="4">
        <f t="shared" si="53"/>
        <v>0</v>
      </c>
      <c r="W153" s="6"/>
      <c r="X153" s="6"/>
      <c r="Y153" s="6"/>
      <c r="Z153" s="3">
        <v>4.5</v>
      </c>
      <c r="AA153" s="11">
        <f t="shared" ref="AA153:AA158" si="69">($Z153*P153)</f>
        <v>0</v>
      </c>
      <c r="AB153" s="11">
        <f t="shared" si="66"/>
        <v>0</v>
      </c>
      <c r="AC153" s="11">
        <f t="shared" si="67"/>
        <v>0</v>
      </c>
      <c r="AD153" s="6"/>
      <c r="AE153" s="6"/>
      <c r="AF153" s="6"/>
    </row>
    <row r="154" spans="3:32" x14ac:dyDescent="0.2">
      <c r="C154" s="3"/>
      <c r="E154" s="13">
        <v>10</v>
      </c>
      <c r="S154" s="3">
        <v>7.5</v>
      </c>
      <c r="T154" s="4">
        <f t="shared" si="68"/>
        <v>0</v>
      </c>
      <c r="U154" s="4">
        <f t="shared" si="52"/>
        <v>0</v>
      </c>
      <c r="V154" s="4">
        <f t="shared" si="53"/>
        <v>0</v>
      </c>
      <c r="W154" s="6"/>
      <c r="X154" s="6"/>
      <c r="Y154" s="6"/>
      <c r="Z154" s="3">
        <v>7.5</v>
      </c>
      <c r="AA154" s="11">
        <f t="shared" si="69"/>
        <v>0</v>
      </c>
      <c r="AB154" s="11">
        <f t="shared" si="66"/>
        <v>0</v>
      </c>
      <c r="AC154" s="11">
        <f t="shared" si="67"/>
        <v>0</v>
      </c>
      <c r="AD154" s="6"/>
      <c r="AE154" s="6"/>
      <c r="AF154" s="6"/>
    </row>
    <row r="155" spans="3:32" x14ac:dyDescent="0.2">
      <c r="C155" s="3"/>
      <c r="E155" s="13">
        <v>20</v>
      </c>
      <c r="S155" s="3">
        <v>10</v>
      </c>
      <c r="T155" s="4">
        <f t="shared" si="68"/>
        <v>0</v>
      </c>
      <c r="U155" s="4">
        <f t="shared" si="52"/>
        <v>0</v>
      </c>
      <c r="V155" s="4">
        <f t="shared" si="53"/>
        <v>0</v>
      </c>
      <c r="W155" s="6"/>
      <c r="X155" s="6"/>
      <c r="Y155" s="6"/>
      <c r="Z155" s="3">
        <v>10</v>
      </c>
      <c r="AA155" s="11">
        <f t="shared" si="69"/>
        <v>0</v>
      </c>
      <c r="AB155" s="11">
        <f t="shared" si="66"/>
        <v>0</v>
      </c>
      <c r="AC155" s="11">
        <f t="shared" si="67"/>
        <v>0</v>
      </c>
      <c r="AD155" s="6"/>
      <c r="AE155" s="6"/>
      <c r="AF155" s="6"/>
    </row>
    <row r="156" spans="3:32" x14ac:dyDescent="0.2">
      <c r="C156" s="3"/>
      <c r="E156" s="13">
        <v>30</v>
      </c>
      <c r="S156" s="3">
        <v>10</v>
      </c>
      <c r="T156" s="4">
        <f t="shared" si="68"/>
        <v>0</v>
      </c>
      <c r="U156" s="4">
        <f t="shared" si="52"/>
        <v>0</v>
      </c>
      <c r="V156" s="4">
        <f t="shared" si="53"/>
        <v>0</v>
      </c>
      <c r="W156" s="6"/>
      <c r="X156" s="6"/>
      <c r="Y156" s="6"/>
      <c r="Z156" s="3">
        <v>10</v>
      </c>
      <c r="AA156" s="11">
        <f t="shared" si="69"/>
        <v>0</v>
      </c>
      <c r="AB156" s="11">
        <f t="shared" si="66"/>
        <v>0</v>
      </c>
      <c r="AC156" s="11">
        <f t="shared" si="67"/>
        <v>0</v>
      </c>
      <c r="AD156" s="6"/>
      <c r="AE156" s="6"/>
      <c r="AF156" s="6"/>
    </row>
    <row r="157" spans="3:32" x14ac:dyDescent="0.2">
      <c r="C157" s="3"/>
      <c r="E157" s="13">
        <v>40</v>
      </c>
      <c r="S157" s="3">
        <v>10</v>
      </c>
      <c r="T157" s="4">
        <f t="shared" si="68"/>
        <v>0</v>
      </c>
      <c r="U157" s="4">
        <f t="shared" si="52"/>
        <v>0</v>
      </c>
      <c r="V157" s="4">
        <f t="shared" si="53"/>
        <v>0</v>
      </c>
      <c r="W157" s="6"/>
      <c r="X157" s="6"/>
      <c r="Y157" s="6"/>
      <c r="Z157" s="3">
        <v>10</v>
      </c>
      <c r="AA157" s="11">
        <f t="shared" si="69"/>
        <v>0</v>
      </c>
      <c r="AB157" s="11">
        <f t="shared" si="66"/>
        <v>0</v>
      </c>
      <c r="AC157" s="11">
        <f t="shared" si="67"/>
        <v>0</v>
      </c>
      <c r="AD157" s="6"/>
      <c r="AE157" s="6"/>
      <c r="AF157" s="6"/>
    </row>
    <row r="158" spans="3:32" x14ac:dyDescent="0.2">
      <c r="C158" s="3"/>
      <c r="E158" s="13">
        <v>50</v>
      </c>
      <c r="S158" s="3">
        <v>10</v>
      </c>
      <c r="T158" s="4">
        <f t="shared" si="68"/>
        <v>0</v>
      </c>
      <c r="U158" s="4">
        <f t="shared" si="52"/>
        <v>0</v>
      </c>
      <c r="V158" s="4">
        <f t="shared" si="53"/>
        <v>0</v>
      </c>
      <c r="W158" s="6"/>
      <c r="X158" s="6"/>
      <c r="Y158" s="6"/>
      <c r="Z158" s="3">
        <v>5</v>
      </c>
      <c r="AA158" s="11">
        <f t="shared" si="69"/>
        <v>0</v>
      </c>
      <c r="AB158" s="11">
        <f t="shared" si="66"/>
        <v>0</v>
      </c>
      <c r="AC158" s="11">
        <f t="shared" si="67"/>
        <v>0</v>
      </c>
      <c r="AD158" s="6"/>
      <c r="AE158" s="6"/>
      <c r="AF158" s="6"/>
    </row>
    <row r="159" spans="3:32" x14ac:dyDescent="0.2">
      <c r="C159" s="3"/>
      <c r="E159" s="13">
        <v>60</v>
      </c>
      <c r="S159" s="3">
        <v>10</v>
      </c>
      <c r="T159" s="4">
        <f t="shared" si="68"/>
        <v>0</v>
      </c>
      <c r="U159" s="4">
        <f t="shared" si="52"/>
        <v>0</v>
      </c>
      <c r="V159" s="4">
        <f t="shared" si="53"/>
        <v>0</v>
      </c>
      <c r="W159" s="6"/>
      <c r="X159" s="6"/>
      <c r="Y159" s="6"/>
      <c r="Z159" s="3">
        <v>0</v>
      </c>
      <c r="AD159" s="6"/>
      <c r="AE159" s="6"/>
      <c r="AF159" s="6"/>
    </row>
    <row r="160" spans="3:32" x14ac:dyDescent="0.2">
      <c r="C160" s="3"/>
      <c r="E160" s="13">
        <v>70</v>
      </c>
      <c r="S160" s="3">
        <v>10</v>
      </c>
      <c r="T160" s="4">
        <f t="shared" si="68"/>
        <v>0</v>
      </c>
      <c r="U160" s="4">
        <f t="shared" si="52"/>
        <v>0</v>
      </c>
      <c r="V160" s="4">
        <f t="shared" si="53"/>
        <v>0</v>
      </c>
      <c r="W160" s="6"/>
      <c r="X160" s="6"/>
      <c r="Y160" s="6"/>
      <c r="Z160" s="3">
        <v>0</v>
      </c>
      <c r="AD160" s="6"/>
      <c r="AE160" s="6"/>
      <c r="AF160" s="6"/>
    </row>
    <row r="161" spans="3:32" x14ac:dyDescent="0.2">
      <c r="C161" s="3"/>
      <c r="E161" s="13">
        <v>80</v>
      </c>
      <c r="S161" s="3">
        <v>5</v>
      </c>
      <c r="T161" s="4">
        <f t="shared" si="68"/>
        <v>0</v>
      </c>
      <c r="U161" s="4">
        <f t="shared" si="52"/>
        <v>0</v>
      </c>
      <c r="V161" s="4">
        <f t="shared" si="53"/>
        <v>0</v>
      </c>
      <c r="W161" s="6"/>
      <c r="X161" s="6"/>
      <c r="Y161" s="6"/>
      <c r="Z161" s="3">
        <v>0</v>
      </c>
      <c r="AD161" s="6"/>
      <c r="AE161" s="6"/>
      <c r="AF161" s="6"/>
    </row>
    <row r="162" spans="3:32" x14ac:dyDescent="0.2">
      <c r="C162" s="3"/>
      <c r="E162" s="13">
        <v>1</v>
      </c>
      <c r="G162" s="15"/>
      <c r="H162" s="15"/>
      <c r="I162" s="15"/>
      <c r="J162" s="15"/>
      <c r="K162" s="15"/>
      <c r="S162" s="3">
        <v>3</v>
      </c>
      <c r="T162" s="4">
        <f>($S162*P162)</f>
        <v>0</v>
      </c>
      <c r="U162" s="4">
        <f t="shared" si="52"/>
        <v>0</v>
      </c>
      <c r="V162" s="4">
        <f t="shared" si="53"/>
        <v>0</v>
      </c>
      <c r="W162" s="6">
        <f>SUM(T162:T171)</f>
        <v>0</v>
      </c>
      <c r="X162" s="6">
        <f>SUM(U162:U171)</f>
        <v>0</v>
      </c>
      <c r="Y162" s="6">
        <f>SUM(V162:V171)</f>
        <v>0</v>
      </c>
      <c r="Z162" s="3">
        <v>3</v>
      </c>
      <c r="AA162" s="11">
        <f>($Z162*P162)</f>
        <v>0</v>
      </c>
      <c r="AB162" s="11">
        <f t="shared" ref="AB162:AB168" si="70">($Z162*Q162)</f>
        <v>0</v>
      </c>
      <c r="AC162" s="11">
        <f t="shared" ref="AC162:AC168" si="71">($Z162*R162)</f>
        <v>0</v>
      </c>
      <c r="AD162" s="6">
        <f>SUM(AA162:AA168)</f>
        <v>0</v>
      </c>
      <c r="AE162" s="6">
        <f>SUM(AB162:AB168)</f>
        <v>0</v>
      </c>
      <c r="AF162" s="6">
        <f>SUM(AC162:AC168)</f>
        <v>0</v>
      </c>
    </row>
    <row r="163" spans="3:32" x14ac:dyDescent="0.2">
      <c r="C163" s="3"/>
      <c r="E163" s="13">
        <v>5</v>
      </c>
      <c r="G163" s="15"/>
      <c r="S163" s="3">
        <v>4.5</v>
      </c>
      <c r="T163" s="4">
        <f t="shared" ref="T163:T171" si="72">($S163*P163)</f>
        <v>0</v>
      </c>
      <c r="U163" s="4">
        <f t="shared" si="52"/>
        <v>0</v>
      </c>
      <c r="V163" s="4">
        <f t="shared" si="53"/>
        <v>0</v>
      </c>
      <c r="W163" s="6"/>
      <c r="X163" s="6"/>
      <c r="Y163" s="6"/>
      <c r="Z163" s="3">
        <v>4.5</v>
      </c>
      <c r="AA163" s="11">
        <f t="shared" ref="AA163:AA168" si="73">($Z163*P163)</f>
        <v>0</v>
      </c>
      <c r="AB163" s="11">
        <f t="shared" si="70"/>
        <v>0</v>
      </c>
      <c r="AC163" s="11">
        <f t="shared" si="71"/>
        <v>0</v>
      </c>
      <c r="AD163" s="6"/>
      <c r="AE163" s="6"/>
      <c r="AF163" s="6"/>
    </row>
    <row r="164" spans="3:32" x14ac:dyDescent="0.2">
      <c r="C164" s="3"/>
      <c r="E164" s="13">
        <v>10</v>
      </c>
      <c r="G164" s="15"/>
      <c r="S164" s="3">
        <v>7.5</v>
      </c>
      <c r="T164" s="4">
        <f t="shared" si="72"/>
        <v>0</v>
      </c>
      <c r="U164" s="4">
        <f t="shared" si="52"/>
        <v>0</v>
      </c>
      <c r="V164" s="4">
        <f t="shared" si="53"/>
        <v>0</v>
      </c>
      <c r="W164" s="6"/>
      <c r="X164" s="6"/>
      <c r="Y164" s="6"/>
      <c r="Z164" s="3">
        <v>7.5</v>
      </c>
      <c r="AA164" s="11">
        <f t="shared" si="73"/>
        <v>0</v>
      </c>
      <c r="AB164" s="11">
        <f t="shared" si="70"/>
        <v>0</v>
      </c>
      <c r="AC164" s="11">
        <f t="shared" si="71"/>
        <v>0</v>
      </c>
      <c r="AD164" s="6"/>
      <c r="AE164" s="6"/>
      <c r="AF164" s="6"/>
    </row>
    <row r="165" spans="3:32" x14ac:dyDescent="0.2">
      <c r="C165" s="3"/>
      <c r="E165" s="13">
        <v>20</v>
      </c>
      <c r="G165" s="15"/>
      <c r="S165" s="3">
        <v>10</v>
      </c>
      <c r="T165" s="4">
        <f t="shared" si="72"/>
        <v>0</v>
      </c>
      <c r="U165" s="4">
        <f t="shared" si="52"/>
        <v>0</v>
      </c>
      <c r="V165" s="4">
        <f t="shared" si="53"/>
        <v>0</v>
      </c>
      <c r="W165" s="6"/>
      <c r="X165" s="6"/>
      <c r="Y165" s="6"/>
      <c r="Z165" s="3">
        <v>10</v>
      </c>
      <c r="AA165" s="11">
        <f t="shared" si="73"/>
        <v>0</v>
      </c>
      <c r="AB165" s="11">
        <f t="shared" si="70"/>
        <v>0</v>
      </c>
      <c r="AC165" s="11">
        <f t="shared" si="71"/>
        <v>0</v>
      </c>
      <c r="AD165" s="6"/>
      <c r="AE165" s="6"/>
      <c r="AF165" s="6"/>
    </row>
    <row r="166" spans="3:32" x14ac:dyDescent="0.2">
      <c r="C166" s="3"/>
      <c r="E166" s="13">
        <v>30</v>
      </c>
      <c r="G166" s="15"/>
      <c r="S166" s="3">
        <v>10</v>
      </c>
      <c r="T166" s="4">
        <f t="shared" si="72"/>
        <v>0</v>
      </c>
      <c r="U166" s="4">
        <f t="shared" si="52"/>
        <v>0</v>
      </c>
      <c r="V166" s="4">
        <f t="shared" si="53"/>
        <v>0</v>
      </c>
      <c r="W166" s="6"/>
      <c r="X166" s="6"/>
      <c r="Y166" s="6"/>
      <c r="Z166" s="3">
        <v>10</v>
      </c>
      <c r="AA166" s="11">
        <f t="shared" si="73"/>
        <v>0</v>
      </c>
      <c r="AB166" s="11">
        <f t="shared" si="70"/>
        <v>0</v>
      </c>
      <c r="AC166" s="11">
        <f t="shared" si="71"/>
        <v>0</v>
      </c>
      <c r="AD166" s="6"/>
      <c r="AE166" s="6"/>
      <c r="AF166" s="6"/>
    </row>
    <row r="167" spans="3:32" x14ac:dyDescent="0.2">
      <c r="C167" s="3"/>
      <c r="E167" s="13">
        <v>40</v>
      </c>
      <c r="G167" s="15"/>
      <c r="S167" s="3">
        <v>10</v>
      </c>
      <c r="T167" s="4">
        <f t="shared" si="72"/>
        <v>0</v>
      </c>
      <c r="U167" s="4">
        <f t="shared" si="52"/>
        <v>0</v>
      </c>
      <c r="V167" s="4">
        <f t="shared" si="53"/>
        <v>0</v>
      </c>
      <c r="W167" s="6"/>
      <c r="X167" s="6"/>
      <c r="Y167" s="6"/>
      <c r="Z167" s="3">
        <v>10</v>
      </c>
      <c r="AA167" s="11">
        <f t="shared" si="73"/>
        <v>0</v>
      </c>
      <c r="AB167" s="11">
        <f t="shared" si="70"/>
        <v>0</v>
      </c>
      <c r="AC167" s="11">
        <f t="shared" si="71"/>
        <v>0</v>
      </c>
      <c r="AD167" s="6"/>
      <c r="AE167" s="6"/>
      <c r="AF167" s="6"/>
    </row>
    <row r="168" spans="3:32" x14ac:dyDescent="0.2">
      <c r="C168" s="3"/>
      <c r="E168" s="13">
        <v>50</v>
      </c>
      <c r="G168" s="15"/>
      <c r="S168" s="3">
        <v>10</v>
      </c>
      <c r="T168" s="4">
        <f t="shared" si="72"/>
        <v>0</v>
      </c>
      <c r="U168" s="4">
        <f t="shared" si="52"/>
        <v>0</v>
      </c>
      <c r="V168" s="4">
        <f t="shared" si="53"/>
        <v>0</v>
      </c>
      <c r="W168" s="6"/>
      <c r="X168" s="6"/>
      <c r="Y168" s="6"/>
      <c r="Z168" s="3">
        <v>5</v>
      </c>
      <c r="AA168" s="11">
        <f t="shared" si="73"/>
        <v>0</v>
      </c>
      <c r="AB168" s="11">
        <f t="shared" si="70"/>
        <v>0</v>
      </c>
      <c r="AC168" s="11">
        <f t="shared" si="71"/>
        <v>0</v>
      </c>
      <c r="AD168" s="6"/>
      <c r="AE168" s="6"/>
      <c r="AF168" s="6"/>
    </row>
    <row r="169" spans="3:32" x14ac:dyDescent="0.2">
      <c r="C169" s="3"/>
      <c r="E169" s="13">
        <v>60</v>
      </c>
      <c r="G169" s="15"/>
      <c r="S169" s="3">
        <v>10</v>
      </c>
      <c r="T169" s="4">
        <f t="shared" si="72"/>
        <v>0</v>
      </c>
      <c r="U169" s="4">
        <f t="shared" si="52"/>
        <v>0</v>
      </c>
      <c r="V169" s="4">
        <f t="shared" si="53"/>
        <v>0</v>
      </c>
      <c r="W169" s="6"/>
      <c r="X169" s="6"/>
      <c r="Y169" s="6"/>
      <c r="Z169" s="3">
        <v>0</v>
      </c>
      <c r="AD169" s="6"/>
      <c r="AE169" s="6"/>
      <c r="AF169" s="6"/>
    </row>
    <row r="170" spans="3:32" x14ac:dyDescent="0.2">
      <c r="C170" s="3"/>
      <c r="E170" s="13">
        <v>70</v>
      </c>
      <c r="G170" s="15"/>
      <c r="S170" s="3">
        <v>10</v>
      </c>
      <c r="T170" s="4">
        <f t="shared" si="72"/>
        <v>0</v>
      </c>
      <c r="U170" s="4">
        <f t="shared" si="52"/>
        <v>0</v>
      </c>
      <c r="V170" s="4">
        <f t="shared" si="53"/>
        <v>0</v>
      </c>
      <c r="W170" s="6"/>
      <c r="X170" s="6"/>
      <c r="Y170" s="6"/>
      <c r="Z170" s="3">
        <v>0</v>
      </c>
      <c r="AD170" s="6"/>
      <c r="AE170" s="6"/>
      <c r="AF170" s="6"/>
    </row>
    <row r="171" spans="3:32" x14ac:dyDescent="0.2">
      <c r="C171" s="3"/>
      <c r="E171" s="13">
        <v>80</v>
      </c>
      <c r="G171" s="15"/>
      <c r="S171" s="3">
        <v>5</v>
      </c>
      <c r="T171" s="4">
        <f t="shared" si="72"/>
        <v>0</v>
      </c>
      <c r="U171" s="4">
        <f t="shared" si="52"/>
        <v>0</v>
      </c>
      <c r="V171" s="4">
        <f t="shared" si="53"/>
        <v>0</v>
      </c>
      <c r="W171" s="6"/>
      <c r="X171" s="6"/>
      <c r="Y171" s="6"/>
      <c r="Z171" s="3">
        <v>0</v>
      </c>
      <c r="AD171" s="6"/>
      <c r="AE171" s="6"/>
      <c r="AF171" s="6"/>
    </row>
    <row r="172" spans="3:32" x14ac:dyDescent="0.2">
      <c r="C172" s="3"/>
      <c r="G172" s="15"/>
    </row>
    <row r="173" spans="3:32" x14ac:dyDescent="0.2">
      <c r="C173" s="3"/>
    </row>
    <row r="174" spans="3:32" x14ac:dyDescent="0.2">
      <c r="C174" s="3"/>
      <c r="G174" s="15"/>
    </row>
    <row r="175" spans="3:32" x14ac:dyDescent="0.2">
      <c r="C175" s="3"/>
    </row>
    <row r="176" spans="3:32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zoomScale="75" workbookViewId="0">
      <selection activeCell="B9" sqref="B9"/>
    </sheetView>
  </sheetViews>
  <sheetFormatPr defaultRowHeight="12.75" x14ac:dyDescent="0.2"/>
  <cols>
    <col min="2" max="2" width="11.28515625" style="16" customWidth="1"/>
    <col min="3" max="3" width="9.7109375" style="2" bestFit="1" customWidth="1"/>
    <col min="4" max="4" width="15.85546875" style="2" customWidth="1"/>
    <col min="5" max="5" width="15.7109375" customWidth="1"/>
    <col min="6" max="6" width="12.140625" style="2" customWidth="1"/>
    <col min="7" max="7" width="11.5703125" style="3" customWidth="1"/>
    <col min="8" max="8" width="11.28515625" customWidth="1"/>
  </cols>
  <sheetData>
    <row r="1" spans="1:10" x14ac:dyDescent="0.2">
      <c r="A1" s="6" t="s">
        <v>15</v>
      </c>
    </row>
    <row r="2" spans="1:10" s="3" customFormat="1" x14ac:dyDescent="0.2">
      <c r="A2" s="9" t="s">
        <v>16</v>
      </c>
      <c r="B2" s="17" t="s">
        <v>10</v>
      </c>
      <c r="C2" s="10" t="s">
        <v>11</v>
      </c>
      <c r="D2" s="10" t="s">
        <v>12</v>
      </c>
      <c r="E2" s="9" t="s">
        <v>13</v>
      </c>
      <c r="F2" s="10" t="s">
        <v>14</v>
      </c>
      <c r="G2" s="9" t="s">
        <v>14</v>
      </c>
      <c r="H2" s="9" t="s">
        <v>23</v>
      </c>
    </row>
    <row r="3" spans="1:10" s="14" customFormat="1" x14ac:dyDescent="0.2">
      <c r="A3" s="14">
        <v>1</v>
      </c>
      <c r="B3" s="24"/>
      <c r="C3" s="28"/>
      <c r="D3" s="28"/>
      <c r="E3" s="20"/>
      <c r="G3" s="28"/>
      <c r="H3" s="14" t="s">
        <v>58</v>
      </c>
    </row>
    <row r="4" spans="1:10" x14ac:dyDescent="0.2">
      <c r="A4">
        <v>2</v>
      </c>
      <c r="B4" s="16">
        <v>38121</v>
      </c>
      <c r="C4" s="2">
        <v>105001</v>
      </c>
      <c r="D4" s="2" t="s">
        <v>66</v>
      </c>
      <c r="E4" s="19" t="s">
        <v>63</v>
      </c>
      <c r="F4" s="2" t="s">
        <v>67</v>
      </c>
      <c r="G4"/>
      <c r="H4" s="2" t="s">
        <v>70</v>
      </c>
    </row>
    <row r="5" spans="1:10" x14ac:dyDescent="0.2">
      <c r="A5">
        <v>3</v>
      </c>
      <c r="B5" s="16">
        <v>38133</v>
      </c>
      <c r="C5" s="2">
        <v>110513</v>
      </c>
      <c r="D5" s="2" t="s">
        <v>66</v>
      </c>
      <c r="E5" s="19" t="s">
        <v>63</v>
      </c>
      <c r="F5" s="2" t="s">
        <v>68</v>
      </c>
      <c r="G5"/>
      <c r="H5" s="2" t="s">
        <v>70</v>
      </c>
    </row>
    <row r="6" spans="1:10" x14ac:dyDescent="0.2">
      <c r="A6">
        <v>4</v>
      </c>
      <c r="B6" s="16">
        <v>38156</v>
      </c>
      <c r="C6" s="2">
        <v>105343</v>
      </c>
      <c r="D6" s="2" t="s">
        <v>48</v>
      </c>
      <c r="E6" s="19" t="s">
        <v>63</v>
      </c>
      <c r="F6" s="2" t="s">
        <v>69</v>
      </c>
      <c r="G6"/>
      <c r="H6" s="2" t="s">
        <v>70</v>
      </c>
    </row>
    <row r="7" spans="1:10" x14ac:dyDescent="0.2">
      <c r="A7">
        <v>5</v>
      </c>
      <c r="B7" s="16">
        <v>38231</v>
      </c>
      <c r="C7" s="2" t="s">
        <v>82</v>
      </c>
      <c r="D7" s="2" t="s">
        <v>80</v>
      </c>
      <c r="E7" s="19" t="s">
        <v>83</v>
      </c>
      <c r="F7" s="2" t="s">
        <v>81</v>
      </c>
      <c r="H7" s="2" t="s">
        <v>70</v>
      </c>
      <c r="J7" s="1"/>
    </row>
    <row r="8" spans="1:10" x14ac:dyDescent="0.2">
      <c r="A8">
        <v>6</v>
      </c>
      <c r="B8" s="16">
        <v>38246</v>
      </c>
      <c r="C8" s="2" t="s">
        <v>75</v>
      </c>
      <c r="D8" s="2" t="s">
        <v>85</v>
      </c>
      <c r="E8" s="19" t="s">
        <v>76</v>
      </c>
      <c r="G8" s="2" t="s">
        <v>78</v>
      </c>
      <c r="H8" s="2" t="s">
        <v>79</v>
      </c>
    </row>
    <row r="9" spans="1:10" x14ac:dyDescent="0.2">
      <c r="A9">
        <v>7</v>
      </c>
      <c r="D9" s="2" t="s">
        <v>48</v>
      </c>
      <c r="E9" s="19" t="s">
        <v>83</v>
      </c>
      <c r="F9" s="2" t="s">
        <v>84</v>
      </c>
      <c r="G9"/>
      <c r="H9" s="2" t="s">
        <v>70</v>
      </c>
    </row>
    <row r="10" spans="1:10" x14ac:dyDescent="0.2">
      <c r="A10">
        <v>8</v>
      </c>
      <c r="D10" s="2" t="s">
        <v>48</v>
      </c>
      <c r="E10" s="19"/>
      <c r="G10" s="2"/>
    </row>
    <row r="11" spans="1:10" x14ac:dyDescent="0.2">
      <c r="A11">
        <v>9</v>
      </c>
      <c r="D11" s="2" t="s">
        <v>48</v>
      </c>
      <c r="E11" s="19"/>
    </row>
    <row r="12" spans="1:10" x14ac:dyDescent="0.2">
      <c r="A12">
        <v>10</v>
      </c>
      <c r="D12" s="2" t="s">
        <v>48</v>
      </c>
      <c r="E12" s="19"/>
      <c r="G12"/>
    </row>
    <row r="13" spans="1:10" x14ac:dyDescent="0.2">
      <c r="A13">
        <v>11</v>
      </c>
      <c r="D13" s="2" t="s">
        <v>48</v>
      </c>
      <c r="E13" s="19"/>
      <c r="G13"/>
    </row>
    <row r="14" spans="1:10" x14ac:dyDescent="0.2">
      <c r="A14">
        <v>12</v>
      </c>
      <c r="D14" s="2" t="s">
        <v>48</v>
      </c>
      <c r="G14"/>
    </row>
    <row r="15" spans="1:10" x14ac:dyDescent="0.2">
      <c r="A15">
        <v>13</v>
      </c>
      <c r="D15" s="2" t="s">
        <v>48</v>
      </c>
      <c r="G15"/>
    </row>
    <row r="16" spans="1:10" x14ac:dyDescent="0.2">
      <c r="A16">
        <v>14</v>
      </c>
      <c r="D16" s="2" t="s">
        <v>48</v>
      </c>
      <c r="G16"/>
    </row>
    <row r="17" spans="1:7" x14ac:dyDescent="0.2">
      <c r="A17">
        <v>15</v>
      </c>
      <c r="D17" s="2" t="s">
        <v>48</v>
      </c>
      <c r="G17"/>
    </row>
    <row r="18" spans="1:7" x14ac:dyDescent="0.2">
      <c r="A18">
        <v>16</v>
      </c>
      <c r="G18"/>
    </row>
    <row r="19" spans="1:7" x14ac:dyDescent="0.2">
      <c r="G19"/>
    </row>
    <row r="20" spans="1:7" x14ac:dyDescent="0.2">
      <c r="G20"/>
    </row>
    <row r="21" spans="1:7" x14ac:dyDescent="0.2">
      <c r="F21"/>
      <c r="G21"/>
    </row>
    <row r="22" spans="1:7" x14ac:dyDescent="0.2">
      <c r="F22"/>
      <c r="G22"/>
    </row>
    <row r="23" spans="1:7" x14ac:dyDescent="0.2">
      <c r="D23"/>
      <c r="F23"/>
      <c r="G23"/>
    </row>
    <row r="24" spans="1:7" x14ac:dyDescent="0.2">
      <c r="D24"/>
      <c r="F24"/>
      <c r="G24"/>
    </row>
    <row r="25" spans="1:7" x14ac:dyDescent="0.2">
      <c r="D25"/>
      <c r="F25"/>
    </row>
    <row r="26" spans="1:7" x14ac:dyDescent="0.2">
      <c r="D26" s="5"/>
    </row>
    <row r="27" spans="1:7" x14ac:dyDescent="0.2">
      <c r="D27" s="5"/>
    </row>
    <row r="28" spans="1:7" x14ac:dyDescent="0.2">
      <c r="D28" s="5"/>
    </row>
    <row r="29" spans="1:7" x14ac:dyDescent="0.2">
      <c r="D29"/>
    </row>
    <row r="31" spans="1:7" x14ac:dyDescent="0.2">
      <c r="D31"/>
    </row>
    <row r="32" spans="1:7" x14ac:dyDescent="0.2">
      <c r="D32"/>
    </row>
    <row r="33" spans="4:4" x14ac:dyDescent="0.2">
      <c r="D33"/>
    </row>
    <row r="34" spans="4:4" x14ac:dyDescent="0.2">
      <c r="D34" s="5"/>
    </row>
    <row r="35" spans="4:4" x14ac:dyDescent="0.2">
      <c r="D35" s="5"/>
    </row>
    <row r="36" spans="4:4" x14ac:dyDescent="0.2">
      <c r="D36"/>
    </row>
    <row r="37" spans="4:4" x14ac:dyDescent="0.2">
      <c r="D37"/>
    </row>
    <row r="38" spans="4:4" x14ac:dyDescent="0.2">
      <c r="D38"/>
    </row>
    <row r="39" spans="4:4" x14ac:dyDescent="0.2">
      <c r="D39"/>
    </row>
    <row r="41" spans="4:4" x14ac:dyDescent="0.2">
      <c r="D41"/>
    </row>
    <row r="42" spans="4:4" x14ac:dyDescent="0.2">
      <c r="D42" s="5"/>
    </row>
    <row r="43" spans="4:4" x14ac:dyDescent="0.2">
      <c r="D43"/>
    </row>
    <row r="44" spans="4:4" x14ac:dyDescent="0.2">
      <c r="D44"/>
    </row>
    <row r="45" spans="4:4" x14ac:dyDescent="0.2">
      <c r="D45"/>
    </row>
    <row r="46" spans="4:4" x14ac:dyDescent="0.2">
      <c r="D46"/>
    </row>
    <row r="47" spans="4:4" x14ac:dyDescent="0.2">
      <c r="D47"/>
    </row>
    <row r="48" spans="4:4" x14ac:dyDescent="0.2">
      <c r="D48"/>
    </row>
    <row r="49" spans="4:4" x14ac:dyDescent="0.2">
      <c r="D49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opLeftCell="G1" zoomScale="75" workbookViewId="0">
      <pane ySplit="5" topLeftCell="A6" activePane="bottomLeft" state="frozen"/>
      <selection pane="bottomLeft" activeCell="S6" sqref="S6:T10"/>
    </sheetView>
  </sheetViews>
  <sheetFormatPr defaultRowHeight="12.75" x14ac:dyDescent="0.2"/>
  <cols>
    <col min="1" max="1" width="9.7109375" style="5" customWidth="1"/>
    <col min="2" max="2" width="13.85546875" style="3" customWidth="1"/>
    <col min="3" max="3" width="9.140625" style="3"/>
    <col min="4" max="4" width="9.140625" style="6"/>
    <col min="6" max="8" width="9.140625" style="12"/>
    <col min="12" max="12" width="11.28515625" customWidth="1"/>
    <col min="19" max="19" width="11.42578125" customWidth="1"/>
    <col min="20" max="20" width="11.5703125" customWidth="1"/>
  </cols>
  <sheetData>
    <row r="1" spans="1:20" x14ac:dyDescent="0.2">
      <c r="A1" s="5" t="s">
        <v>47</v>
      </c>
      <c r="J1">
        <v>1</v>
      </c>
    </row>
    <row r="2" spans="1:20" x14ac:dyDescent="0.2">
      <c r="A2" s="5" t="s">
        <v>4</v>
      </c>
    </row>
    <row r="3" spans="1:20" x14ac:dyDescent="0.2">
      <c r="A3" s="5" t="s">
        <v>21</v>
      </c>
      <c r="E3" s="12"/>
      <c r="F3" s="12" t="s">
        <v>35</v>
      </c>
      <c r="S3" s="9" t="s">
        <v>56</v>
      </c>
      <c r="T3" s="9" t="s">
        <v>57</v>
      </c>
    </row>
    <row r="4" spans="1:20" x14ac:dyDescent="0.2">
      <c r="A4" s="5" t="s">
        <v>22</v>
      </c>
      <c r="E4" s="12"/>
      <c r="F4" s="12" t="s">
        <v>36</v>
      </c>
      <c r="H4" s="12" t="s">
        <v>56</v>
      </c>
      <c r="I4" s="9" t="s">
        <v>57</v>
      </c>
      <c r="S4" s="3" t="s">
        <v>88</v>
      </c>
      <c r="T4" s="3" t="s">
        <v>88</v>
      </c>
    </row>
    <row r="5" spans="1:20" x14ac:dyDescent="0.2">
      <c r="A5" s="17" t="s">
        <v>5</v>
      </c>
      <c r="B5" s="9" t="s">
        <v>6</v>
      </c>
      <c r="C5" s="9" t="s">
        <v>0</v>
      </c>
      <c r="D5" s="9" t="s">
        <v>43</v>
      </c>
      <c r="E5" s="12" t="s">
        <v>32</v>
      </c>
      <c r="F5" s="12" t="s">
        <v>33</v>
      </c>
      <c r="G5" s="12" t="s">
        <v>34</v>
      </c>
      <c r="H5" s="12" t="s">
        <v>55</v>
      </c>
      <c r="I5" s="12" t="s">
        <v>55</v>
      </c>
      <c r="L5" s="17" t="s">
        <v>5</v>
      </c>
      <c r="M5" s="9" t="s">
        <v>6</v>
      </c>
      <c r="N5" s="9" t="s">
        <v>0</v>
      </c>
      <c r="O5" s="9" t="s">
        <v>43</v>
      </c>
      <c r="P5" s="12" t="s">
        <v>32</v>
      </c>
      <c r="Q5" s="12" t="s">
        <v>33</v>
      </c>
      <c r="R5" s="12" t="s">
        <v>34</v>
      </c>
      <c r="S5" s="12" t="s">
        <v>55</v>
      </c>
      <c r="T5" s="12" t="s">
        <v>55</v>
      </c>
    </row>
    <row r="6" spans="1:20" x14ac:dyDescent="0.2">
      <c r="A6" s="24"/>
      <c r="B6" s="20"/>
      <c r="C6" s="27">
        <v>1.3</v>
      </c>
      <c r="D6" s="27"/>
      <c r="E6" s="27"/>
      <c r="F6" s="27"/>
      <c r="G6" s="27"/>
      <c r="H6" s="23"/>
      <c r="L6" s="16">
        <v>38121</v>
      </c>
      <c r="M6" s="3">
        <v>260720</v>
      </c>
      <c r="N6" s="13">
        <v>1</v>
      </c>
      <c r="O6" s="11" t="s">
        <v>65</v>
      </c>
      <c r="P6" s="3">
        <v>8.6589999999999989</v>
      </c>
      <c r="Q6" s="3">
        <v>13.473000000000001</v>
      </c>
      <c r="R6" s="3">
        <v>0.68700000000000006</v>
      </c>
      <c r="S6" s="32">
        <v>0</v>
      </c>
      <c r="T6" s="34">
        <v>0</v>
      </c>
    </row>
    <row r="7" spans="1:20" x14ac:dyDescent="0.2">
      <c r="A7" s="24"/>
      <c r="B7" s="20"/>
      <c r="C7" s="27">
        <v>5</v>
      </c>
      <c r="D7" s="27"/>
      <c r="E7" s="27"/>
      <c r="F7" s="27"/>
      <c r="G7" s="27"/>
      <c r="H7" s="15"/>
      <c r="L7" s="16">
        <v>38133</v>
      </c>
      <c r="M7" s="3">
        <v>260730</v>
      </c>
      <c r="N7" s="13">
        <v>1</v>
      </c>
      <c r="O7" s="11">
        <v>1.4402591085271315</v>
      </c>
      <c r="P7" s="3">
        <v>0</v>
      </c>
      <c r="Q7" s="3">
        <v>0.50649999999999995</v>
      </c>
      <c r="R7" s="3">
        <v>0.13650000000000001</v>
      </c>
      <c r="S7" s="36">
        <v>11.59821000479463</v>
      </c>
      <c r="T7" s="36">
        <v>10.440633245382587</v>
      </c>
    </row>
    <row r="8" spans="1:20" x14ac:dyDescent="0.2">
      <c r="A8" s="24"/>
      <c r="B8" s="20"/>
      <c r="C8" s="27">
        <v>15.1</v>
      </c>
      <c r="D8" s="27"/>
      <c r="E8" s="27"/>
      <c r="F8" s="27"/>
      <c r="G8" s="27"/>
      <c r="H8" s="21"/>
      <c r="L8" s="16">
        <v>38156</v>
      </c>
      <c r="M8" s="3">
        <v>260740</v>
      </c>
      <c r="N8" s="13">
        <v>1</v>
      </c>
      <c r="O8" s="11">
        <v>0.53792810077519371</v>
      </c>
      <c r="P8" s="3">
        <v>0.16750000000000001</v>
      </c>
      <c r="Q8" s="3">
        <v>1.5225</v>
      </c>
      <c r="R8" s="3">
        <v>0.153</v>
      </c>
      <c r="S8" s="36">
        <v>18.776266996291717</v>
      </c>
      <c r="T8" s="34">
        <v>0</v>
      </c>
    </row>
    <row r="9" spans="1:20" x14ac:dyDescent="0.2">
      <c r="A9" s="24"/>
      <c r="B9" s="20"/>
      <c r="C9" s="27">
        <v>25.4</v>
      </c>
      <c r="D9" s="27"/>
      <c r="E9" s="27"/>
      <c r="F9" s="27"/>
      <c r="G9" s="27"/>
      <c r="I9" s="21"/>
      <c r="L9" s="16">
        <v>38231</v>
      </c>
      <c r="M9" s="3">
        <v>260750</v>
      </c>
      <c r="N9" s="13">
        <v>1</v>
      </c>
      <c r="O9" s="11"/>
      <c r="Q9" s="3"/>
      <c r="R9" s="3"/>
      <c r="S9" s="36">
        <v>13.032069970845482</v>
      </c>
      <c r="T9" s="34">
        <v>0</v>
      </c>
    </row>
    <row r="10" spans="1:20" x14ac:dyDescent="0.2">
      <c r="A10" s="24"/>
      <c r="B10" s="20"/>
      <c r="C10" s="27">
        <v>50.5</v>
      </c>
      <c r="D10" s="27"/>
      <c r="E10" s="27"/>
      <c r="F10" s="27"/>
      <c r="G10" s="27"/>
      <c r="H10" s="21"/>
      <c r="I10" s="21"/>
      <c r="L10" s="16">
        <v>38246</v>
      </c>
      <c r="M10" s="3">
        <v>271955</v>
      </c>
      <c r="N10" s="13">
        <v>1</v>
      </c>
      <c r="O10" s="11"/>
      <c r="Q10" s="3"/>
      <c r="R10" s="3"/>
      <c r="S10" s="36">
        <v>10.74069740229347</v>
      </c>
      <c r="T10" s="34">
        <v>0</v>
      </c>
    </row>
    <row r="11" spans="1:20" x14ac:dyDescent="0.2">
      <c r="A11" s="24"/>
      <c r="B11" s="20"/>
      <c r="C11" s="27">
        <v>75.599999999999994</v>
      </c>
      <c r="D11" s="27"/>
      <c r="E11" s="27"/>
      <c r="F11" s="27"/>
      <c r="G11" s="27"/>
      <c r="H11" s="15"/>
      <c r="L11" s="16"/>
      <c r="M11" s="3"/>
      <c r="N11" s="13"/>
      <c r="O11" s="11"/>
      <c r="P11" s="12"/>
      <c r="Q11" s="3"/>
      <c r="R11" s="3"/>
      <c r="S11" s="32"/>
      <c r="T11" s="34"/>
    </row>
    <row r="12" spans="1:20" x14ac:dyDescent="0.2">
      <c r="A12" s="5">
        <v>38121</v>
      </c>
      <c r="B12" s="3">
        <v>260720</v>
      </c>
      <c r="C12" s="13">
        <v>1</v>
      </c>
      <c r="D12" s="11" t="s">
        <v>65</v>
      </c>
      <c r="E12">
        <v>8.6589999999999989</v>
      </c>
      <c r="F12">
        <v>13.473000000000001</v>
      </c>
      <c r="G12">
        <v>0.68700000000000006</v>
      </c>
      <c r="H12" s="32">
        <v>0</v>
      </c>
      <c r="I12" s="22">
        <v>0</v>
      </c>
      <c r="L12" s="16"/>
      <c r="M12" s="3"/>
      <c r="N12" s="13"/>
      <c r="O12" s="11"/>
      <c r="P12" s="15"/>
      <c r="Q12" s="3"/>
      <c r="R12" s="3"/>
      <c r="S12" s="36"/>
      <c r="T12" s="34"/>
    </row>
    <row r="13" spans="1:20" x14ac:dyDescent="0.2">
      <c r="B13" s="3">
        <v>260719</v>
      </c>
      <c r="C13" s="13">
        <v>5</v>
      </c>
      <c r="D13" s="11" t="s">
        <v>65</v>
      </c>
      <c r="E13">
        <v>8.4169999999999998</v>
      </c>
      <c r="F13">
        <v>13.507999999999999</v>
      </c>
      <c r="G13">
        <v>0.69699999999999995</v>
      </c>
      <c r="H13" s="32"/>
      <c r="I13" s="22"/>
      <c r="L13" s="16"/>
      <c r="M13" s="3"/>
      <c r="N13" s="13"/>
      <c r="O13" s="11"/>
      <c r="P13" s="21"/>
      <c r="Q13" s="3"/>
      <c r="R13" s="3"/>
      <c r="S13" s="32"/>
      <c r="T13" s="34"/>
    </row>
    <row r="14" spans="1:20" x14ac:dyDescent="0.2">
      <c r="B14" s="3">
        <v>260718</v>
      </c>
      <c r="C14" s="13">
        <v>10</v>
      </c>
      <c r="D14" s="11" t="s">
        <v>65</v>
      </c>
      <c r="E14">
        <v>8.7435000000000009</v>
      </c>
      <c r="F14">
        <v>13.278500000000001</v>
      </c>
      <c r="G14">
        <v>0.77950000000000008</v>
      </c>
      <c r="H14" s="32"/>
      <c r="I14" s="22"/>
      <c r="L14" s="16"/>
      <c r="M14" s="3"/>
      <c r="N14" s="13"/>
      <c r="O14" s="11"/>
      <c r="P14" s="12"/>
      <c r="Q14" s="3"/>
      <c r="R14" s="3"/>
      <c r="S14" s="35"/>
      <c r="T14" s="36"/>
    </row>
    <row r="15" spans="1:20" x14ac:dyDescent="0.2">
      <c r="B15" s="3">
        <v>260717</v>
      </c>
      <c r="C15" s="13">
        <v>20</v>
      </c>
      <c r="D15" s="11" t="s">
        <v>65</v>
      </c>
      <c r="E15">
        <v>6.6275000000000004</v>
      </c>
      <c r="F15">
        <v>9.8734999999999999</v>
      </c>
      <c r="G15">
        <v>0.69399999999999995</v>
      </c>
      <c r="H15" s="32"/>
      <c r="I15" s="22"/>
      <c r="L15" s="16"/>
      <c r="M15" s="3"/>
      <c r="N15" s="13"/>
      <c r="O15" s="11"/>
      <c r="P15" s="12"/>
      <c r="Q15" s="3"/>
      <c r="R15" s="3"/>
      <c r="S15" s="32"/>
      <c r="T15" s="34"/>
    </row>
    <row r="16" spans="1:20" x14ac:dyDescent="0.2">
      <c r="B16" s="3">
        <v>260716</v>
      </c>
      <c r="C16" s="13">
        <v>30</v>
      </c>
      <c r="D16" s="11" t="s">
        <v>65</v>
      </c>
      <c r="E16">
        <v>7.1615000000000002</v>
      </c>
      <c r="F16">
        <v>10.593500000000001</v>
      </c>
      <c r="G16">
        <v>0.77849999999999997</v>
      </c>
      <c r="H16" s="36"/>
      <c r="I16" s="22"/>
      <c r="L16" s="16"/>
      <c r="M16" s="3"/>
      <c r="N16" s="13"/>
      <c r="O16" s="11"/>
      <c r="P16" s="15"/>
      <c r="Q16" s="3"/>
      <c r="R16" s="3"/>
      <c r="S16" s="32"/>
      <c r="T16" s="34"/>
    </row>
    <row r="17" spans="1:20" x14ac:dyDescent="0.2">
      <c r="B17" s="3">
        <v>260715</v>
      </c>
      <c r="C17" s="13">
        <v>40</v>
      </c>
      <c r="D17" s="11" t="s">
        <v>65</v>
      </c>
      <c r="E17">
        <v>7.2869999999999999</v>
      </c>
      <c r="F17">
        <v>10.742000000000001</v>
      </c>
      <c r="G17">
        <v>0.77649999999999997</v>
      </c>
      <c r="H17" s="32"/>
      <c r="I17" s="22"/>
      <c r="L17" s="5"/>
      <c r="M17" s="3"/>
      <c r="N17" s="13"/>
      <c r="O17" s="11"/>
      <c r="P17" s="15"/>
      <c r="S17" s="32"/>
      <c r="T17" s="22"/>
    </row>
    <row r="18" spans="1:20" x14ac:dyDescent="0.2">
      <c r="B18" s="3">
        <v>260714</v>
      </c>
      <c r="C18" s="13">
        <v>50</v>
      </c>
      <c r="D18" s="11" t="s">
        <v>65</v>
      </c>
      <c r="E18">
        <v>6.5815000000000001</v>
      </c>
      <c r="F18">
        <v>9.9725000000000001</v>
      </c>
      <c r="G18">
        <v>0.78900000000000003</v>
      </c>
      <c r="H18" s="35"/>
      <c r="I18" s="36"/>
      <c r="L18" s="5"/>
      <c r="M18" s="3"/>
      <c r="N18" s="13"/>
      <c r="O18" s="11"/>
      <c r="P18" s="15"/>
      <c r="S18" s="32"/>
      <c r="T18" s="22"/>
    </row>
    <row r="19" spans="1:20" x14ac:dyDescent="0.2">
      <c r="B19" s="3">
        <v>260713</v>
      </c>
      <c r="C19" s="13">
        <v>60</v>
      </c>
      <c r="D19" s="11" t="s">
        <v>65</v>
      </c>
      <c r="E19">
        <v>7.9935</v>
      </c>
      <c r="F19">
        <v>12.0175</v>
      </c>
      <c r="G19">
        <v>0.93200000000000005</v>
      </c>
      <c r="H19" s="32"/>
      <c r="I19" s="22"/>
      <c r="L19" s="5"/>
      <c r="M19" s="3"/>
      <c r="N19" s="13"/>
      <c r="O19" s="11"/>
      <c r="S19" s="35"/>
      <c r="T19" s="22"/>
    </row>
    <row r="20" spans="1:20" x14ac:dyDescent="0.2">
      <c r="B20" s="3">
        <v>260712</v>
      </c>
      <c r="C20" s="13">
        <v>70</v>
      </c>
      <c r="D20" s="11" t="s">
        <v>65</v>
      </c>
      <c r="E20">
        <v>10.1365</v>
      </c>
      <c r="F20">
        <v>15.096</v>
      </c>
      <c r="G20">
        <v>1.0569999999999999</v>
      </c>
      <c r="H20" s="32"/>
      <c r="I20" s="22"/>
      <c r="L20" s="5"/>
      <c r="M20" s="3"/>
      <c r="N20" s="13"/>
      <c r="O20" s="11"/>
      <c r="S20" s="32"/>
      <c r="T20" s="22"/>
    </row>
    <row r="21" spans="1:20" x14ac:dyDescent="0.2">
      <c r="B21" s="3">
        <v>260711</v>
      </c>
      <c r="C21" s="13">
        <v>80</v>
      </c>
      <c r="D21" s="11" t="s">
        <v>65</v>
      </c>
      <c r="E21">
        <v>11.646000000000001</v>
      </c>
      <c r="F21">
        <v>21.631</v>
      </c>
      <c r="G21">
        <v>1.3279999999999998</v>
      </c>
      <c r="H21" s="32"/>
      <c r="I21" s="22"/>
      <c r="L21" s="5"/>
      <c r="M21" s="3"/>
      <c r="N21" s="13"/>
      <c r="O21" s="11"/>
      <c r="S21" s="36"/>
      <c r="T21" s="22"/>
    </row>
    <row r="22" spans="1:20" x14ac:dyDescent="0.2">
      <c r="A22" s="5">
        <v>38133</v>
      </c>
      <c r="B22" s="3">
        <v>260730</v>
      </c>
      <c r="C22" s="13">
        <v>1</v>
      </c>
      <c r="D22" s="11">
        <v>1.4402591085271315</v>
      </c>
      <c r="E22">
        <v>0</v>
      </c>
      <c r="F22">
        <v>0.50649999999999995</v>
      </c>
      <c r="G22">
        <v>0.13650000000000001</v>
      </c>
      <c r="H22" s="36">
        <v>11.59821000479463</v>
      </c>
      <c r="I22" s="36">
        <v>10.440633245382587</v>
      </c>
      <c r="L22" s="5"/>
      <c r="M22" s="3"/>
      <c r="N22" s="13"/>
      <c r="O22" s="11"/>
      <c r="S22" s="32"/>
      <c r="T22" s="22"/>
    </row>
    <row r="23" spans="1:20" x14ac:dyDescent="0.2">
      <c r="B23" s="3">
        <v>260729</v>
      </c>
      <c r="C23" s="13">
        <v>5</v>
      </c>
      <c r="D23" s="11">
        <v>1.8740720930232557</v>
      </c>
      <c r="E23">
        <v>0</v>
      </c>
      <c r="F23">
        <v>0.59699999999999998</v>
      </c>
      <c r="G23">
        <v>0.157</v>
      </c>
      <c r="H23" s="32"/>
      <c r="I23" s="22"/>
      <c r="L23" s="5"/>
      <c r="M23" s="3"/>
      <c r="N23" s="13"/>
      <c r="O23" s="11"/>
      <c r="S23" s="35"/>
      <c r="T23" s="36"/>
    </row>
    <row r="24" spans="1:20" x14ac:dyDescent="0.2">
      <c r="B24" s="3">
        <v>260728</v>
      </c>
      <c r="C24" s="13">
        <v>10</v>
      </c>
      <c r="D24" s="11">
        <v>2.6896405038759692</v>
      </c>
      <c r="E24">
        <v>0</v>
      </c>
      <c r="F24">
        <v>0.66600000000000004</v>
      </c>
      <c r="G24">
        <v>0.23050000000000001</v>
      </c>
      <c r="H24" s="35"/>
      <c r="I24" s="22"/>
      <c r="L24" s="5"/>
      <c r="M24" s="3"/>
      <c r="N24" s="13"/>
      <c r="O24" s="11"/>
      <c r="S24" s="32"/>
      <c r="T24" s="22"/>
    </row>
    <row r="25" spans="1:20" x14ac:dyDescent="0.2">
      <c r="B25" s="3">
        <v>260727</v>
      </c>
      <c r="C25" s="13">
        <v>20</v>
      </c>
      <c r="D25" s="11">
        <v>1.3014389534883721</v>
      </c>
      <c r="E25">
        <v>6.2569999999999997</v>
      </c>
      <c r="F25">
        <v>8.2460000000000004</v>
      </c>
      <c r="G25">
        <v>0.76649999999999996</v>
      </c>
      <c r="H25" s="32"/>
      <c r="I25" s="22"/>
      <c r="L25" s="5"/>
      <c r="M25" s="3"/>
      <c r="N25" s="13"/>
      <c r="O25" s="11"/>
      <c r="S25" s="32"/>
      <c r="T25" s="22"/>
    </row>
    <row r="26" spans="1:20" x14ac:dyDescent="0.2">
      <c r="B26" s="3">
        <v>260726</v>
      </c>
      <c r="C26" s="13">
        <v>30</v>
      </c>
      <c r="D26" s="11">
        <v>0.31243410852713194</v>
      </c>
      <c r="E26">
        <v>7.0880000000000001</v>
      </c>
      <c r="F26">
        <v>10.506</v>
      </c>
      <c r="G26">
        <v>0.85199999999999998</v>
      </c>
      <c r="H26" s="36"/>
      <c r="I26" s="22"/>
      <c r="L26" s="5"/>
      <c r="M26" s="3"/>
      <c r="N26" s="13"/>
      <c r="O26" s="11"/>
      <c r="S26" s="32"/>
      <c r="T26" s="22"/>
    </row>
    <row r="27" spans="1:20" x14ac:dyDescent="0.2">
      <c r="B27" s="3">
        <v>260725</v>
      </c>
      <c r="C27" s="13">
        <v>40</v>
      </c>
      <c r="D27" s="11">
        <v>0.4344786821705427</v>
      </c>
      <c r="E27">
        <v>6.75</v>
      </c>
      <c r="F27">
        <v>9.0244999999999997</v>
      </c>
      <c r="G27">
        <v>0.83750000000000002</v>
      </c>
      <c r="H27" s="32"/>
      <c r="I27" s="22"/>
      <c r="L27" s="5"/>
      <c r="M27" s="3"/>
      <c r="N27" s="13"/>
      <c r="O27" s="11"/>
      <c r="P27" s="15"/>
      <c r="Q27" s="15"/>
      <c r="R27" s="15"/>
      <c r="S27" s="15"/>
    </row>
    <row r="28" spans="1:20" x14ac:dyDescent="0.2">
      <c r="B28" s="3">
        <v>260724</v>
      </c>
      <c r="C28" s="13">
        <v>50</v>
      </c>
      <c r="D28" s="11">
        <v>0.24897093023255823</v>
      </c>
      <c r="E28">
        <v>8.3814999999999991</v>
      </c>
      <c r="F28">
        <v>11.69</v>
      </c>
      <c r="G28">
        <v>0.95150000000000001</v>
      </c>
      <c r="H28" s="35"/>
      <c r="I28" s="36"/>
      <c r="L28" s="5"/>
      <c r="M28" s="3"/>
      <c r="N28" s="13"/>
      <c r="O28" s="11"/>
      <c r="P28" s="15"/>
      <c r="Q28" s="15"/>
      <c r="R28" s="15"/>
      <c r="S28" s="15"/>
    </row>
    <row r="29" spans="1:20" x14ac:dyDescent="0.2">
      <c r="B29" s="3">
        <v>260723</v>
      </c>
      <c r="C29" s="13">
        <v>60</v>
      </c>
      <c r="D29" s="11">
        <v>0.14157170542635661</v>
      </c>
      <c r="E29">
        <v>10.9055</v>
      </c>
      <c r="F29">
        <v>18.771000000000001</v>
      </c>
      <c r="G29">
        <v>1.234</v>
      </c>
      <c r="H29" s="32"/>
      <c r="I29" s="22"/>
      <c r="L29" s="5"/>
      <c r="M29" s="3"/>
      <c r="N29" s="13"/>
      <c r="O29" s="11"/>
      <c r="P29" s="15"/>
      <c r="Q29" s="15"/>
      <c r="R29" s="15"/>
      <c r="S29" s="15"/>
    </row>
    <row r="30" spans="1:20" x14ac:dyDescent="0.2">
      <c r="B30" s="3">
        <v>260722</v>
      </c>
      <c r="C30" s="13">
        <v>70</v>
      </c>
      <c r="D30" s="11">
        <v>6.3463178294573611E-2</v>
      </c>
      <c r="E30">
        <v>11.238</v>
      </c>
      <c r="F30">
        <v>18.154499999999999</v>
      </c>
      <c r="G30">
        <v>1.2885</v>
      </c>
      <c r="H30" s="32"/>
      <c r="I30" s="22"/>
      <c r="L30" s="5"/>
      <c r="M30" s="3"/>
      <c r="N30" s="13"/>
      <c r="O30" s="11"/>
      <c r="P30" s="15"/>
      <c r="Q30" s="15"/>
      <c r="R30" s="15"/>
      <c r="S30" s="15"/>
    </row>
    <row r="31" spans="1:20" x14ac:dyDescent="0.2">
      <c r="B31" s="3">
        <v>260721</v>
      </c>
      <c r="C31" s="13">
        <v>80</v>
      </c>
      <c r="D31" s="11">
        <v>0.10251744186046513</v>
      </c>
      <c r="E31">
        <v>10.353000000000002</v>
      </c>
      <c r="F31">
        <v>16.579999999999998</v>
      </c>
      <c r="G31">
        <v>1.149</v>
      </c>
      <c r="H31" s="32"/>
      <c r="I31" s="22"/>
      <c r="L31" s="5"/>
      <c r="M31" s="3"/>
      <c r="N31" s="13"/>
      <c r="O31" s="11"/>
      <c r="P31" s="15"/>
      <c r="Q31" s="15"/>
      <c r="R31" s="15"/>
      <c r="S31" s="15"/>
    </row>
    <row r="32" spans="1:20" x14ac:dyDescent="0.2">
      <c r="A32" s="5">
        <v>38156</v>
      </c>
      <c r="B32" s="3">
        <v>260740</v>
      </c>
      <c r="C32" s="13">
        <v>1</v>
      </c>
      <c r="D32" s="11">
        <v>0.53792810077519371</v>
      </c>
      <c r="E32">
        <v>0.16750000000000001</v>
      </c>
      <c r="F32">
        <v>1.5225</v>
      </c>
      <c r="G32">
        <v>0.153</v>
      </c>
      <c r="H32" s="36">
        <v>18.776266996291717</v>
      </c>
      <c r="I32" s="22">
        <v>0</v>
      </c>
      <c r="L32" s="5"/>
      <c r="M32" s="3"/>
      <c r="N32" s="13"/>
      <c r="O32" s="11"/>
      <c r="P32" s="15"/>
      <c r="Q32" s="15"/>
      <c r="R32" s="15"/>
      <c r="S32" s="15"/>
    </row>
    <row r="33" spans="1:20" x14ac:dyDescent="0.2">
      <c r="B33" s="3">
        <v>260739</v>
      </c>
      <c r="C33" s="13">
        <v>5</v>
      </c>
      <c r="D33" s="11">
        <v>0.97174108527131775</v>
      </c>
      <c r="E33">
        <v>0.24249999999999999</v>
      </c>
      <c r="F33">
        <v>1.704</v>
      </c>
      <c r="G33">
        <v>0.16450000000000001</v>
      </c>
      <c r="H33" s="32"/>
      <c r="I33" s="22"/>
      <c r="L33" s="5"/>
      <c r="M33" s="3"/>
      <c r="N33" s="13"/>
      <c r="O33" s="15"/>
      <c r="P33" s="15"/>
      <c r="Q33" s="15"/>
      <c r="R33" s="15"/>
      <c r="S33" s="15"/>
    </row>
    <row r="34" spans="1:20" x14ac:dyDescent="0.2">
      <c r="B34" s="3">
        <v>260738</v>
      </c>
      <c r="C34" s="13">
        <v>10</v>
      </c>
      <c r="D34" s="11">
        <v>1.6658418604651164</v>
      </c>
      <c r="E34">
        <v>0.28999999999999998</v>
      </c>
      <c r="F34">
        <v>1.6005</v>
      </c>
      <c r="G34">
        <v>0.193</v>
      </c>
      <c r="H34" s="35"/>
      <c r="I34" s="36"/>
      <c r="L34" s="5"/>
      <c r="M34" s="3"/>
      <c r="N34" s="13"/>
      <c r="O34" s="15"/>
      <c r="P34" s="15"/>
      <c r="Q34" s="15"/>
      <c r="R34" s="15"/>
      <c r="S34" s="12"/>
      <c r="T34" s="21"/>
    </row>
    <row r="35" spans="1:20" x14ac:dyDescent="0.2">
      <c r="B35" s="3">
        <v>260737</v>
      </c>
      <c r="C35" s="13">
        <v>20</v>
      </c>
      <c r="D35" s="11">
        <v>0.79821589147286831</v>
      </c>
      <c r="E35">
        <v>1.0990000000000002</v>
      </c>
      <c r="F35">
        <v>2.0960000000000001</v>
      </c>
      <c r="G35">
        <v>0.36899999999999999</v>
      </c>
      <c r="H35" s="32"/>
      <c r="I35" s="22"/>
      <c r="L35" s="5"/>
      <c r="M35" s="3"/>
      <c r="N35" s="13"/>
      <c r="O35" s="15"/>
      <c r="P35" s="15"/>
      <c r="Q35" s="15"/>
      <c r="R35" s="15"/>
      <c r="S35" s="15"/>
    </row>
    <row r="36" spans="1:20" x14ac:dyDescent="0.2">
      <c r="B36" s="3">
        <v>260736</v>
      </c>
      <c r="C36" s="13">
        <v>30</v>
      </c>
      <c r="D36" s="11">
        <v>0.74615833333333326</v>
      </c>
      <c r="E36">
        <v>1.839</v>
      </c>
      <c r="F36">
        <v>2.794</v>
      </c>
      <c r="G36">
        <v>0.48149999999999998</v>
      </c>
      <c r="H36" s="36"/>
      <c r="I36" s="36"/>
      <c r="L36" s="5"/>
      <c r="M36" s="3"/>
      <c r="N36" s="13"/>
      <c r="O36" s="15"/>
      <c r="P36" s="15"/>
      <c r="Q36" s="15"/>
      <c r="R36" s="15"/>
      <c r="S36" s="15"/>
    </row>
    <row r="37" spans="1:20" x14ac:dyDescent="0.2">
      <c r="B37" s="3">
        <v>260735</v>
      </c>
      <c r="C37" s="13">
        <v>40</v>
      </c>
      <c r="D37" s="11">
        <v>0.7982158914728682</v>
      </c>
      <c r="E37">
        <v>1.6615</v>
      </c>
      <c r="F37">
        <v>2.1949999999999998</v>
      </c>
      <c r="G37">
        <v>0.51</v>
      </c>
      <c r="H37" s="32"/>
      <c r="I37" s="22"/>
      <c r="L37" s="5"/>
      <c r="M37" s="3"/>
      <c r="N37" s="13"/>
      <c r="O37" s="15"/>
      <c r="P37" s="15"/>
      <c r="Q37" s="15"/>
      <c r="R37" s="15"/>
      <c r="S37" s="15"/>
    </row>
    <row r="38" spans="1:20" x14ac:dyDescent="0.2">
      <c r="B38" s="3">
        <v>260734</v>
      </c>
      <c r="C38" s="13">
        <v>50</v>
      </c>
      <c r="D38" s="11">
        <v>0.52057558139534887</v>
      </c>
      <c r="E38">
        <v>8.6385000000000005</v>
      </c>
      <c r="F38">
        <v>12.929</v>
      </c>
      <c r="G38">
        <v>1.0990000000000002</v>
      </c>
      <c r="H38" s="35"/>
      <c r="I38" s="22"/>
      <c r="L38" s="5"/>
      <c r="M38" s="3"/>
      <c r="N38" s="13"/>
      <c r="O38" s="15"/>
      <c r="P38" s="15"/>
      <c r="Q38" s="15"/>
      <c r="R38" s="15"/>
      <c r="S38" s="15"/>
    </row>
    <row r="39" spans="1:20" x14ac:dyDescent="0.2">
      <c r="B39" s="3">
        <v>260733</v>
      </c>
      <c r="C39" s="13">
        <v>60</v>
      </c>
      <c r="D39" s="11">
        <v>0.71145329457364348</v>
      </c>
      <c r="E39">
        <v>9.6545000000000005</v>
      </c>
      <c r="F39">
        <v>13.1775</v>
      </c>
      <c r="G39">
        <v>1.1385000000000001</v>
      </c>
      <c r="H39" s="32"/>
      <c r="I39" s="22"/>
      <c r="L39" s="5"/>
      <c r="M39" s="3"/>
      <c r="N39" s="13"/>
      <c r="O39" s="15"/>
      <c r="P39" s="15"/>
      <c r="Q39" s="15"/>
      <c r="R39" s="15"/>
      <c r="S39" s="15"/>
    </row>
    <row r="40" spans="1:20" x14ac:dyDescent="0.2">
      <c r="B40" s="3">
        <v>260732</v>
      </c>
      <c r="C40" s="13">
        <v>70</v>
      </c>
      <c r="D40" s="11">
        <v>0.85027344961240314</v>
      </c>
      <c r="E40">
        <v>10.841000000000001</v>
      </c>
      <c r="F40">
        <v>15.3645</v>
      </c>
      <c r="G40">
        <v>1.2145000000000001</v>
      </c>
      <c r="H40" s="32"/>
      <c r="I40" s="22"/>
      <c r="L40" s="5"/>
      <c r="M40" s="3"/>
      <c r="N40" s="13"/>
      <c r="O40" s="15"/>
      <c r="P40" s="15"/>
      <c r="Q40" s="15"/>
      <c r="R40" s="15"/>
      <c r="S40" s="15"/>
    </row>
    <row r="41" spans="1:20" x14ac:dyDescent="0.2">
      <c r="B41" s="3">
        <v>260731</v>
      </c>
      <c r="C41" s="13">
        <v>80</v>
      </c>
      <c r="D41" s="11">
        <v>1.4749641472868218</v>
      </c>
      <c r="E41">
        <v>11.513500000000001</v>
      </c>
      <c r="F41">
        <v>21.463999999999999</v>
      </c>
      <c r="G41">
        <v>1.34</v>
      </c>
      <c r="H41" s="32"/>
      <c r="I41" s="22"/>
      <c r="L41" s="5"/>
      <c r="M41" s="3"/>
      <c r="N41" s="13"/>
      <c r="O41" s="15"/>
      <c r="P41" s="15"/>
      <c r="Q41" s="15"/>
      <c r="R41" s="15"/>
      <c r="S41" s="15"/>
    </row>
    <row r="42" spans="1:20" x14ac:dyDescent="0.2">
      <c r="A42" s="5">
        <v>38231</v>
      </c>
      <c r="B42" s="3">
        <v>260750</v>
      </c>
      <c r="C42" s="13">
        <v>1</v>
      </c>
      <c r="D42" s="11">
        <v>1.9087771317829461</v>
      </c>
      <c r="E42" s="3">
        <v>0</v>
      </c>
      <c r="F42" s="3">
        <v>2.4824999999999999</v>
      </c>
      <c r="G42" s="3">
        <v>0.10600000000000001</v>
      </c>
      <c r="H42" s="21">
        <v>13.032069970845482</v>
      </c>
      <c r="I42" s="21">
        <v>0</v>
      </c>
      <c r="L42" s="5"/>
      <c r="M42" s="3"/>
      <c r="N42" s="13"/>
      <c r="O42" s="11"/>
      <c r="P42" s="15"/>
      <c r="Q42" s="15"/>
      <c r="R42" s="15"/>
      <c r="S42" s="15"/>
    </row>
    <row r="43" spans="1:20" x14ac:dyDescent="0.2">
      <c r="B43" s="3">
        <v>260749</v>
      </c>
      <c r="C43" s="13">
        <v>5</v>
      </c>
      <c r="D43" s="11">
        <v>1.9608346899224807</v>
      </c>
      <c r="E43" s="3">
        <v>0</v>
      </c>
      <c r="F43" s="3">
        <v>3.1040000000000001</v>
      </c>
      <c r="G43" s="3">
        <v>0.1275</v>
      </c>
      <c r="H43" s="15"/>
      <c r="L43" s="5"/>
      <c r="M43" s="3"/>
      <c r="N43" s="13"/>
      <c r="O43" s="11"/>
      <c r="P43" s="15"/>
      <c r="Q43" s="15"/>
      <c r="R43" s="15"/>
      <c r="S43" s="12"/>
    </row>
    <row r="44" spans="1:20" x14ac:dyDescent="0.2">
      <c r="B44" s="3">
        <v>260748</v>
      </c>
      <c r="C44" s="13">
        <v>10</v>
      </c>
      <c r="D44" s="11">
        <v>1.4923166666666667</v>
      </c>
      <c r="E44" s="3">
        <v>1.2E-2</v>
      </c>
      <c r="F44" s="3">
        <v>3.1989999999999998</v>
      </c>
      <c r="G44" s="3">
        <v>0.14650000000000002</v>
      </c>
      <c r="I44" s="21"/>
      <c r="L44" s="5"/>
      <c r="M44" s="3"/>
      <c r="N44" s="13"/>
      <c r="O44" s="11"/>
      <c r="P44" s="15"/>
      <c r="Q44" s="15"/>
      <c r="R44" s="15"/>
      <c r="S44" s="15"/>
    </row>
    <row r="45" spans="1:20" x14ac:dyDescent="0.2">
      <c r="B45" s="3">
        <v>260747</v>
      </c>
      <c r="C45" s="13">
        <v>20</v>
      </c>
      <c r="D45" s="11">
        <v>0.22944379844961255</v>
      </c>
      <c r="E45" s="3">
        <v>3.2705000000000002</v>
      </c>
      <c r="F45" s="3">
        <v>6.274</v>
      </c>
      <c r="G45" s="3">
        <v>0.69799999999999995</v>
      </c>
      <c r="H45" s="15"/>
      <c r="L45" s="5"/>
      <c r="M45" s="3"/>
      <c r="N45" s="13"/>
      <c r="O45" s="11"/>
      <c r="P45" s="15"/>
      <c r="Q45" s="15"/>
      <c r="R45" s="15"/>
      <c r="S45" s="15"/>
    </row>
    <row r="46" spans="1:20" x14ac:dyDescent="0.2">
      <c r="B46" s="3">
        <v>260746</v>
      </c>
      <c r="C46" s="13">
        <v>30</v>
      </c>
      <c r="D46" s="11">
        <v>0.12692635658914728</v>
      </c>
      <c r="E46" s="3">
        <v>5.5060000000000002</v>
      </c>
      <c r="F46" s="3">
        <v>8.8215000000000003</v>
      </c>
      <c r="G46" s="3">
        <v>0.91</v>
      </c>
      <c r="H46" s="21"/>
      <c r="I46" s="21"/>
      <c r="L46" s="5"/>
      <c r="M46" s="3"/>
      <c r="N46" s="13"/>
      <c r="O46" s="11"/>
      <c r="P46" s="15"/>
      <c r="Q46" s="15"/>
      <c r="R46" s="15"/>
      <c r="S46" s="15"/>
    </row>
    <row r="47" spans="1:20" x14ac:dyDescent="0.2">
      <c r="B47" s="3">
        <v>260745</v>
      </c>
      <c r="C47" s="13">
        <v>40</v>
      </c>
      <c r="D47" s="11">
        <v>8.7872093023255798E-2</v>
      </c>
      <c r="E47" s="3">
        <v>6.8614999999999995</v>
      </c>
      <c r="F47" s="3">
        <v>9.8674999999999997</v>
      </c>
      <c r="G47" s="3">
        <v>0.98699999999999999</v>
      </c>
      <c r="L47" s="5"/>
      <c r="M47" s="3"/>
      <c r="N47" s="13"/>
      <c r="O47" s="11"/>
      <c r="P47" s="15"/>
      <c r="Q47" s="15"/>
      <c r="R47" s="15"/>
      <c r="S47" s="15"/>
    </row>
    <row r="48" spans="1:20" x14ac:dyDescent="0.2">
      <c r="B48" s="3">
        <v>260744</v>
      </c>
      <c r="C48" s="13">
        <v>50</v>
      </c>
      <c r="D48" s="11">
        <v>8.2990310077519419E-2</v>
      </c>
      <c r="E48" s="3">
        <v>9.7429999999999986</v>
      </c>
      <c r="F48" s="3">
        <v>14.0275</v>
      </c>
      <c r="G48" s="3">
        <v>1.1895</v>
      </c>
      <c r="L48" s="5"/>
      <c r="M48" s="3"/>
      <c r="N48" s="13"/>
      <c r="O48" s="11"/>
      <c r="P48" s="15"/>
      <c r="Q48" s="15"/>
      <c r="R48" s="15"/>
      <c r="S48" s="15"/>
    </row>
    <row r="49" spans="1:20" x14ac:dyDescent="0.2">
      <c r="B49" s="3">
        <v>260743</v>
      </c>
      <c r="C49" s="13">
        <v>60</v>
      </c>
      <c r="D49" s="11">
        <v>7.810852713178297E-2</v>
      </c>
      <c r="E49" s="3">
        <v>10.179500000000001</v>
      </c>
      <c r="F49" s="3">
        <v>14.431000000000001</v>
      </c>
      <c r="G49" s="3">
        <v>2.0685000000000002</v>
      </c>
      <c r="H49" s="15"/>
      <c r="L49" s="5"/>
      <c r="M49" s="3"/>
      <c r="N49" s="13"/>
      <c r="O49" s="11"/>
      <c r="P49" s="15"/>
      <c r="Q49" s="15"/>
      <c r="R49" s="15"/>
      <c r="S49" s="15"/>
    </row>
    <row r="50" spans="1:20" x14ac:dyDescent="0.2">
      <c r="B50" s="3">
        <v>260742</v>
      </c>
      <c r="C50" s="13">
        <v>70</v>
      </c>
      <c r="D50" s="11">
        <v>6.8344961240310059E-2</v>
      </c>
      <c r="E50" s="3">
        <v>10.093</v>
      </c>
      <c r="F50" s="3">
        <v>13.539</v>
      </c>
      <c r="G50" s="3">
        <v>1.8365</v>
      </c>
      <c r="H50" s="15"/>
      <c r="L50" s="5"/>
      <c r="M50" s="3"/>
      <c r="N50" s="13"/>
      <c r="O50" s="11"/>
      <c r="P50" s="15"/>
      <c r="Q50" s="15"/>
      <c r="R50" s="15"/>
      <c r="S50" s="15"/>
    </row>
    <row r="51" spans="1:20" x14ac:dyDescent="0.2">
      <c r="B51" s="3">
        <v>260741</v>
      </c>
      <c r="C51" s="13">
        <v>80</v>
      </c>
      <c r="D51" s="11">
        <v>6.346317829457368E-2</v>
      </c>
      <c r="E51" s="3">
        <v>12.141500000000001</v>
      </c>
      <c r="F51" s="3">
        <v>19.137999999999998</v>
      </c>
      <c r="G51" s="3">
        <v>1.3995</v>
      </c>
      <c r="H51" s="15"/>
      <c r="L51" s="5"/>
      <c r="M51" s="3"/>
      <c r="N51" s="13"/>
      <c r="O51" s="11"/>
      <c r="P51" s="15"/>
      <c r="Q51" s="15"/>
      <c r="R51" s="15"/>
      <c r="S51" s="12"/>
    </row>
    <row r="52" spans="1:20" x14ac:dyDescent="0.2">
      <c r="A52" s="5">
        <v>38246</v>
      </c>
      <c r="B52" s="20">
        <v>271955</v>
      </c>
      <c r="C52" s="13">
        <v>1</v>
      </c>
      <c r="D52" s="30">
        <v>1.7005468992248063</v>
      </c>
      <c r="E52" s="31">
        <v>0</v>
      </c>
      <c r="F52" s="31">
        <v>2.4525000000000001</v>
      </c>
      <c r="G52" s="31">
        <v>0.24149999999999999</v>
      </c>
      <c r="H52" s="21">
        <v>10.74069740229347</v>
      </c>
      <c r="I52" s="21">
        <v>0</v>
      </c>
      <c r="L52" s="5"/>
      <c r="M52" s="3"/>
      <c r="N52" s="13"/>
      <c r="O52" s="11"/>
      <c r="P52" s="15"/>
      <c r="Q52" s="15"/>
      <c r="R52" s="15"/>
      <c r="S52" s="12"/>
    </row>
    <row r="53" spans="1:20" x14ac:dyDescent="0.2">
      <c r="B53" s="20">
        <v>271954</v>
      </c>
      <c r="C53" s="13">
        <v>5</v>
      </c>
      <c r="D53" s="30">
        <v>1.7699569767441858</v>
      </c>
      <c r="E53" s="31">
        <v>0</v>
      </c>
      <c r="F53" s="31">
        <v>2.4664999999999999</v>
      </c>
      <c r="G53" s="31">
        <v>0.249</v>
      </c>
      <c r="H53" s="15"/>
      <c r="L53" s="5"/>
      <c r="M53" s="3"/>
      <c r="N53" s="13"/>
      <c r="O53" s="11"/>
      <c r="P53" s="15"/>
      <c r="Q53" s="15"/>
      <c r="R53" s="15"/>
      <c r="S53" s="15"/>
    </row>
    <row r="54" spans="1:20" x14ac:dyDescent="0.2">
      <c r="B54" s="20">
        <v>271953</v>
      </c>
      <c r="C54" s="13">
        <v>10</v>
      </c>
      <c r="D54" s="30">
        <v>1.9781872093023256</v>
      </c>
      <c r="E54" s="31">
        <v>0.36699999999999999</v>
      </c>
      <c r="F54" s="31">
        <v>2.9944999999999999</v>
      </c>
      <c r="G54" s="31">
        <v>0.30049999999999999</v>
      </c>
      <c r="L54" s="5"/>
      <c r="M54" s="3"/>
      <c r="N54" s="13"/>
      <c r="O54" s="11"/>
      <c r="P54" s="15"/>
      <c r="Q54" s="15"/>
      <c r="R54" s="15"/>
      <c r="S54" s="15"/>
    </row>
    <row r="55" spans="1:20" x14ac:dyDescent="0.2">
      <c r="B55" s="20">
        <v>271952</v>
      </c>
      <c r="C55" s="13">
        <v>20</v>
      </c>
      <c r="D55" s="30">
        <v>0.13846511627906977</v>
      </c>
      <c r="E55" s="31">
        <v>8.9130000000000003</v>
      </c>
      <c r="F55" s="31">
        <v>12.087</v>
      </c>
      <c r="G55" s="31">
        <v>1.0670000000000002</v>
      </c>
      <c r="H55" s="15"/>
      <c r="L55" s="5"/>
      <c r="M55" s="3"/>
      <c r="N55" s="13"/>
      <c r="O55" s="11"/>
      <c r="P55" s="15"/>
      <c r="Q55" s="15"/>
      <c r="R55" s="15"/>
      <c r="S55" s="15"/>
    </row>
    <row r="56" spans="1:20" x14ac:dyDescent="0.2">
      <c r="B56" s="20">
        <v>271951</v>
      </c>
      <c r="C56" s="13">
        <v>30</v>
      </c>
      <c r="D56" s="30">
        <v>8.3079069767441865E-2</v>
      </c>
      <c r="E56" s="31">
        <v>8.7125000000000004</v>
      </c>
      <c r="F56" s="31">
        <v>11.737</v>
      </c>
      <c r="G56" s="31">
        <v>1.0575000000000001</v>
      </c>
      <c r="H56" s="21"/>
      <c r="L56" s="5"/>
      <c r="M56" s="3"/>
      <c r="N56" s="13"/>
      <c r="O56" s="11"/>
      <c r="P56" s="15"/>
      <c r="Q56" s="15"/>
      <c r="R56" s="15"/>
      <c r="S56" s="15"/>
    </row>
    <row r="57" spans="1:20" x14ac:dyDescent="0.2">
      <c r="B57" s="20">
        <v>271950</v>
      </c>
      <c r="C57" s="13">
        <v>40</v>
      </c>
      <c r="D57" s="30">
        <v>6.9232558139534869E-2</v>
      </c>
      <c r="E57" s="31">
        <v>10.0345</v>
      </c>
      <c r="F57" s="31">
        <v>12.228</v>
      </c>
      <c r="G57" s="31">
        <v>1.1595</v>
      </c>
      <c r="H57" s="15"/>
      <c r="L57" s="5"/>
      <c r="M57" s="3"/>
      <c r="N57" s="13"/>
      <c r="O57" s="11"/>
      <c r="P57" s="15"/>
      <c r="Q57" s="15"/>
      <c r="R57" s="15"/>
      <c r="S57" s="15"/>
    </row>
    <row r="58" spans="1:20" x14ac:dyDescent="0.2">
      <c r="B58" s="20">
        <v>271949</v>
      </c>
      <c r="C58" s="13">
        <v>50</v>
      </c>
      <c r="D58" s="30">
        <v>4.8462790697674424E-2</v>
      </c>
      <c r="E58" s="31">
        <v>10.3215</v>
      </c>
      <c r="F58" s="31">
        <v>12.494999999999999</v>
      </c>
      <c r="G58" s="31">
        <v>1.1440000000000001</v>
      </c>
      <c r="I58" s="21"/>
      <c r="L58" s="5"/>
      <c r="M58" s="3"/>
      <c r="N58" s="13"/>
      <c r="O58" s="11"/>
      <c r="P58" s="15"/>
      <c r="Q58" s="15"/>
      <c r="R58" s="15"/>
      <c r="S58" s="15"/>
    </row>
    <row r="59" spans="1:20" x14ac:dyDescent="0.2">
      <c r="B59" s="20">
        <v>271948</v>
      </c>
      <c r="C59" s="13">
        <v>60</v>
      </c>
      <c r="D59" s="30">
        <v>5.1924418604651197E-2</v>
      </c>
      <c r="E59" s="31">
        <v>12.603</v>
      </c>
      <c r="F59" s="31">
        <v>16.044</v>
      </c>
      <c r="G59" s="31">
        <v>1.23</v>
      </c>
      <c r="H59" s="15"/>
      <c r="L59" s="5"/>
      <c r="M59" s="3"/>
      <c r="N59" s="13"/>
      <c r="O59" s="11"/>
      <c r="P59" s="15"/>
      <c r="Q59" s="15"/>
      <c r="R59" s="15"/>
      <c r="S59" s="15"/>
    </row>
    <row r="60" spans="1:20" x14ac:dyDescent="0.2">
      <c r="B60" s="20">
        <v>271947</v>
      </c>
      <c r="C60" s="13">
        <v>70</v>
      </c>
      <c r="D60" s="30">
        <v>7.810852713178297E-2</v>
      </c>
      <c r="E60" s="31">
        <v>13.12</v>
      </c>
      <c r="F60" s="31">
        <v>19.154</v>
      </c>
      <c r="G60" s="31">
        <v>1.323</v>
      </c>
      <c r="H60" s="15"/>
      <c r="L60" s="5"/>
      <c r="M60" s="13"/>
      <c r="N60" s="13"/>
      <c r="O60" s="11"/>
      <c r="P60" s="15"/>
      <c r="Q60" s="15"/>
      <c r="R60" s="15"/>
      <c r="S60" s="15"/>
    </row>
    <row r="61" spans="1:20" x14ac:dyDescent="0.2">
      <c r="B61" s="20">
        <v>271946</v>
      </c>
      <c r="C61" s="13">
        <v>80</v>
      </c>
      <c r="D61" s="30">
        <v>6.8344961240310045E-2</v>
      </c>
      <c r="E61" s="31">
        <v>13.095500000000001</v>
      </c>
      <c r="F61" s="31">
        <v>19.032</v>
      </c>
      <c r="G61" s="31">
        <v>1.3715000000000002</v>
      </c>
      <c r="H61" s="15"/>
      <c r="L61" s="5"/>
      <c r="M61" s="13"/>
      <c r="N61" s="13"/>
      <c r="O61" s="11"/>
      <c r="P61" s="15"/>
      <c r="Q61" s="15"/>
      <c r="R61" s="15"/>
      <c r="S61" s="12"/>
      <c r="T61" s="21"/>
    </row>
    <row r="62" spans="1:20" x14ac:dyDescent="0.2">
      <c r="B62" s="13"/>
      <c r="C62" s="13"/>
      <c r="D62" s="11"/>
      <c r="E62" s="15"/>
      <c r="F62" s="15"/>
      <c r="G62" s="15"/>
      <c r="H62" s="15"/>
      <c r="L62" s="5"/>
      <c r="M62" s="13"/>
      <c r="N62" s="13"/>
      <c r="O62" s="11"/>
      <c r="P62" s="15"/>
      <c r="Q62" s="15"/>
      <c r="R62" s="15"/>
      <c r="S62" s="15"/>
    </row>
    <row r="63" spans="1:20" x14ac:dyDescent="0.2">
      <c r="B63" s="13"/>
      <c r="C63" s="13"/>
      <c r="D63" s="11"/>
      <c r="E63" s="15"/>
      <c r="F63" s="15"/>
      <c r="G63" s="15"/>
      <c r="H63" s="15"/>
      <c r="L63" s="5"/>
      <c r="M63" s="13"/>
      <c r="N63" s="13"/>
      <c r="O63" s="11"/>
      <c r="P63" s="15"/>
      <c r="Q63" s="15"/>
      <c r="R63" s="15"/>
      <c r="S63" s="15"/>
    </row>
    <row r="64" spans="1:20" x14ac:dyDescent="0.2">
      <c r="B64" s="13"/>
      <c r="C64" s="13"/>
      <c r="D64" s="11"/>
      <c r="E64" s="15"/>
      <c r="F64" s="15"/>
      <c r="G64" s="15"/>
      <c r="H64" s="15"/>
      <c r="L64" s="5"/>
      <c r="M64" s="13"/>
      <c r="N64" s="13"/>
      <c r="O64" s="11"/>
      <c r="P64" s="15"/>
      <c r="Q64" s="15"/>
      <c r="R64" s="15"/>
      <c r="S64" s="15"/>
    </row>
    <row r="65" spans="2:20" x14ac:dyDescent="0.2">
      <c r="B65" s="13"/>
      <c r="C65" s="13"/>
      <c r="D65" s="11"/>
      <c r="E65" s="15"/>
      <c r="F65" s="15"/>
      <c r="G65" s="15"/>
      <c r="H65" s="15"/>
      <c r="L65" s="5"/>
      <c r="M65" s="13"/>
      <c r="N65" s="13"/>
      <c r="O65" s="11"/>
      <c r="P65" s="15"/>
      <c r="Q65" s="15"/>
      <c r="R65" s="15"/>
      <c r="S65" s="15"/>
    </row>
    <row r="66" spans="2:20" x14ac:dyDescent="0.2">
      <c r="B66" s="13"/>
      <c r="C66" s="13"/>
      <c r="D66" s="11"/>
      <c r="E66" s="15"/>
      <c r="F66" s="15"/>
      <c r="G66" s="15"/>
      <c r="H66" s="21"/>
      <c r="I66" s="21"/>
      <c r="L66" s="5"/>
      <c r="M66" s="13"/>
      <c r="N66" s="13"/>
      <c r="O66" s="11"/>
      <c r="P66" s="15"/>
      <c r="Q66" s="15"/>
      <c r="R66" s="15"/>
      <c r="S66" s="15"/>
    </row>
    <row r="67" spans="2:20" x14ac:dyDescent="0.2">
      <c r="B67" s="13"/>
      <c r="C67" s="13"/>
      <c r="D67" s="11"/>
      <c r="E67" s="15"/>
      <c r="F67" s="15"/>
      <c r="G67" s="15"/>
      <c r="H67" s="15"/>
      <c r="L67" s="5"/>
      <c r="M67" s="13"/>
      <c r="N67" s="13"/>
      <c r="O67" s="11"/>
      <c r="P67" s="15"/>
      <c r="Q67" s="15"/>
      <c r="R67" s="15"/>
      <c r="S67" s="15"/>
    </row>
    <row r="68" spans="2:20" x14ac:dyDescent="0.2">
      <c r="B68" s="13"/>
      <c r="C68" s="13"/>
      <c r="D68" s="11"/>
      <c r="E68" s="15"/>
      <c r="F68" s="15"/>
      <c r="G68" s="15"/>
      <c r="H68" s="15"/>
      <c r="L68" s="5"/>
      <c r="M68" s="13"/>
      <c r="N68" s="13"/>
      <c r="O68" s="11"/>
      <c r="P68" s="15"/>
      <c r="Q68" s="15"/>
      <c r="R68" s="15"/>
      <c r="S68" s="15"/>
    </row>
    <row r="69" spans="2:20" x14ac:dyDescent="0.2">
      <c r="B69" s="13"/>
      <c r="C69" s="13"/>
      <c r="D69" s="11"/>
      <c r="E69" s="15"/>
      <c r="F69" s="15"/>
      <c r="G69" s="15"/>
      <c r="H69" s="21"/>
      <c r="I69" s="21"/>
      <c r="L69" s="5"/>
      <c r="M69" s="13"/>
      <c r="N69" s="13"/>
      <c r="O69" s="11"/>
      <c r="P69" s="15"/>
      <c r="Q69" s="15"/>
      <c r="R69" s="15"/>
      <c r="S69" s="15"/>
    </row>
    <row r="70" spans="2:20" x14ac:dyDescent="0.2">
      <c r="B70" s="13"/>
      <c r="C70" s="13"/>
      <c r="D70" s="11"/>
      <c r="E70" s="15"/>
      <c r="F70" s="15"/>
      <c r="G70" s="15"/>
      <c r="L70" s="5"/>
      <c r="M70" s="13"/>
      <c r="N70" s="13"/>
      <c r="O70" s="11"/>
      <c r="P70" s="15"/>
      <c r="Q70" s="15"/>
      <c r="R70" s="15"/>
      <c r="S70" s="15"/>
    </row>
    <row r="71" spans="2:20" x14ac:dyDescent="0.2">
      <c r="B71" s="13"/>
      <c r="C71" s="13"/>
      <c r="D71" s="11"/>
      <c r="E71" s="15"/>
      <c r="F71" s="15"/>
      <c r="G71" s="15"/>
      <c r="H71" s="15"/>
      <c r="L71" s="5"/>
      <c r="M71" s="13"/>
      <c r="N71" s="13"/>
      <c r="O71" s="11"/>
      <c r="P71" s="15"/>
      <c r="Q71" s="15"/>
      <c r="R71" s="15"/>
      <c r="S71" s="21"/>
      <c r="T71" s="21"/>
    </row>
    <row r="72" spans="2:20" x14ac:dyDescent="0.2">
      <c r="B72" s="13"/>
      <c r="C72" s="13"/>
      <c r="D72" s="11"/>
      <c r="E72" s="15"/>
      <c r="F72" s="15"/>
      <c r="G72" s="15"/>
      <c r="H72" s="15"/>
      <c r="L72" s="5"/>
      <c r="M72" s="13"/>
      <c r="N72" s="13"/>
      <c r="O72" s="11"/>
      <c r="P72" s="15"/>
      <c r="Q72" s="15"/>
      <c r="R72" s="15"/>
      <c r="S72" s="12"/>
    </row>
    <row r="73" spans="2:20" x14ac:dyDescent="0.2">
      <c r="B73" s="13"/>
      <c r="C73" s="13"/>
      <c r="D73" s="11"/>
      <c r="E73" s="15"/>
      <c r="F73" s="15"/>
      <c r="G73" s="15"/>
      <c r="H73" s="15"/>
      <c r="L73" s="5"/>
      <c r="M73" s="13"/>
      <c r="N73" s="13"/>
      <c r="O73" s="11"/>
      <c r="P73" s="15"/>
      <c r="Q73" s="15"/>
      <c r="R73" s="15"/>
      <c r="S73" s="15"/>
    </row>
    <row r="74" spans="2:20" x14ac:dyDescent="0.2">
      <c r="B74" s="13"/>
      <c r="C74" s="13"/>
      <c r="D74" s="11"/>
      <c r="E74" s="15"/>
      <c r="F74" s="15"/>
      <c r="G74" s="15"/>
      <c r="H74" s="15"/>
      <c r="L74" s="5"/>
      <c r="M74" s="13"/>
      <c r="N74" s="13"/>
      <c r="O74" s="11"/>
      <c r="P74" s="15"/>
      <c r="Q74" s="15"/>
      <c r="R74" s="15"/>
      <c r="S74" s="15"/>
    </row>
    <row r="75" spans="2:20" x14ac:dyDescent="0.2">
      <c r="B75" s="13"/>
      <c r="C75" s="13"/>
      <c r="D75" s="11"/>
      <c r="E75" s="15"/>
      <c r="F75" s="15"/>
      <c r="G75" s="15"/>
      <c r="H75" s="15"/>
      <c r="L75" s="5"/>
      <c r="M75" s="13"/>
      <c r="N75" s="13"/>
      <c r="O75" s="11"/>
      <c r="P75" s="15"/>
      <c r="Q75" s="15"/>
      <c r="R75" s="15"/>
      <c r="S75" s="15"/>
    </row>
    <row r="76" spans="2:20" x14ac:dyDescent="0.2">
      <c r="C76" s="13"/>
      <c r="D76" s="11"/>
      <c r="E76" s="15"/>
      <c r="F76" s="15"/>
      <c r="G76" s="15"/>
      <c r="H76" s="21"/>
      <c r="L76" s="5"/>
      <c r="M76" s="13"/>
      <c r="N76" s="13"/>
      <c r="O76" s="11"/>
      <c r="P76" s="15"/>
      <c r="Q76" s="15"/>
      <c r="R76" s="15"/>
      <c r="S76" s="15"/>
    </row>
    <row r="77" spans="2:20" x14ac:dyDescent="0.2">
      <c r="C77" s="13"/>
      <c r="D77" s="11"/>
      <c r="E77" s="15"/>
      <c r="F77" s="15"/>
      <c r="G77" s="15"/>
      <c r="H77" s="15"/>
      <c r="L77" s="5"/>
      <c r="M77" s="13"/>
      <c r="N77" s="13"/>
      <c r="O77" s="11"/>
      <c r="P77" s="15"/>
      <c r="Q77" s="15"/>
      <c r="R77" s="15"/>
      <c r="S77" s="15"/>
    </row>
    <row r="78" spans="2:20" x14ac:dyDescent="0.2">
      <c r="C78" s="13"/>
      <c r="D78" s="11"/>
      <c r="E78" s="15"/>
      <c r="F78" s="15"/>
      <c r="G78" s="15"/>
      <c r="H78" s="15"/>
      <c r="L78" s="5"/>
      <c r="M78" s="3"/>
      <c r="N78" s="13"/>
      <c r="O78" s="11"/>
      <c r="P78" s="15"/>
      <c r="Q78" s="15"/>
      <c r="R78" s="15"/>
      <c r="S78" s="15"/>
    </row>
    <row r="79" spans="2:20" x14ac:dyDescent="0.2">
      <c r="C79" s="13"/>
      <c r="D79" s="11"/>
      <c r="E79" s="15"/>
      <c r="F79" s="15"/>
      <c r="G79" s="15"/>
      <c r="I79" s="21"/>
      <c r="L79" s="5"/>
      <c r="M79" s="3"/>
      <c r="N79" s="13"/>
      <c r="O79" s="11"/>
      <c r="P79" s="15"/>
      <c r="Q79" s="15"/>
      <c r="R79" s="15"/>
      <c r="S79" s="15"/>
    </row>
    <row r="80" spans="2:20" x14ac:dyDescent="0.2">
      <c r="C80" s="13"/>
      <c r="D80" s="11"/>
      <c r="E80" s="15"/>
      <c r="F80" s="15"/>
      <c r="G80" s="15"/>
      <c r="H80" s="15"/>
      <c r="L80" s="5"/>
      <c r="M80" s="3"/>
      <c r="N80" s="13"/>
      <c r="O80" s="11"/>
      <c r="P80" s="15"/>
      <c r="Q80" s="15"/>
      <c r="R80" s="15"/>
      <c r="S80" s="12"/>
      <c r="T80" s="21"/>
    </row>
    <row r="81" spans="1:19" x14ac:dyDescent="0.2">
      <c r="C81" s="13"/>
      <c r="D81" s="11"/>
      <c r="E81" s="15"/>
      <c r="F81" s="15"/>
      <c r="G81" s="15"/>
      <c r="H81" s="15"/>
      <c r="L81" s="5"/>
      <c r="M81" s="3"/>
      <c r="N81" s="13"/>
      <c r="O81" s="11"/>
      <c r="P81" s="15"/>
      <c r="Q81" s="15"/>
      <c r="R81" s="15"/>
      <c r="S81" s="15"/>
    </row>
    <row r="82" spans="1:19" x14ac:dyDescent="0.2">
      <c r="C82" s="13"/>
      <c r="D82" s="11"/>
      <c r="E82" s="15"/>
      <c r="F82" s="15"/>
      <c r="G82" s="15"/>
      <c r="H82" s="15"/>
      <c r="L82" s="5"/>
      <c r="M82" s="3"/>
      <c r="N82" s="13"/>
      <c r="O82" s="11"/>
      <c r="P82" s="15"/>
      <c r="Q82" s="15"/>
      <c r="R82" s="15"/>
      <c r="S82" s="15"/>
    </row>
    <row r="83" spans="1:19" x14ac:dyDescent="0.2">
      <c r="C83" s="13"/>
      <c r="D83" s="11"/>
      <c r="E83" s="15"/>
      <c r="F83" s="15"/>
      <c r="G83" s="15"/>
      <c r="H83" s="15"/>
      <c r="L83" s="5"/>
      <c r="M83" s="3"/>
      <c r="N83" s="13"/>
      <c r="O83" s="11"/>
      <c r="P83" s="15"/>
      <c r="Q83" s="15"/>
      <c r="R83" s="15"/>
      <c r="S83" s="15"/>
    </row>
    <row r="84" spans="1:19" x14ac:dyDescent="0.2">
      <c r="C84" s="13"/>
      <c r="D84" s="11"/>
      <c r="E84" s="15"/>
      <c r="F84" s="15"/>
      <c r="G84" s="15"/>
      <c r="H84" s="15"/>
      <c r="L84" s="5"/>
      <c r="M84" s="3"/>
      <c r="N84" s="13"/>
      <c r="O84" s="11"/>
      <c r="P84" s="15"/>
      <c r="Q84" s="15"/>
      <c r="R84" s="15"/>
      <c r="S84" s="15"/>
    </row>
    <row r="85" spans="1:19" x14ac:dyDescent="0.2">
      <c r="C85" s="13"/>
      <c r="D85" s="11"/>
      <c r="E85" s="15"/>
      <c r="F85" s="15"/>
      <c r="G85" s="15"/>
      <c r="H85" s="15"/>
      <c r="L85" s="5"/>
      <c r="M85" s="3"/>
      <c r="N85" s="13"/>
      <c r="O85" s="11"/>
      <c r="P85" s="15"/>
      <c r="Q85" s="15"/>
      <c r="R85" s="15"/>
      <c r="S85" s="15"/>
    </row>
    <row r="86" spans="1:19" x14ac:dyDescent="0.2">
      <c r="A86" s="5">
        <v>37932</v>
      </c>
      <c r="B86" s="3">
        <v>261186</v>
      </c>
      <c r="C86" s="13">
        <v>1</v>
      </c>
      <c r="D86" s="11">
        <v>1.3187914728682171</v>
      </c>
      <c r="F86" s="15"/>
      <c r="G86" s="15"/>
      <c r="H86" s="15"/>
      <c r="L86" s="5"/>
      <c r="M86" s="3"/>
      <c r="N86" s="13"/>
      <c r="O86" s="11"/>
      <c r="P86" s="15"/>
      <c r="Q86" s="15"/>
      <c r="R86" s="15"/>
      <c r="S86" s="15"/>
    </row>
    <row r="87" spans="1:19" x14ac:dyDescent="0.2">
      <c r="B87" s="3">
        <v>261185</v>
      </c>
      <c r="C87" s="13">
        <v>5</v>
      </c>
      <c r="D87" s="11">
        <v>1.3187914728682169</v>
      </c>
      <c r="F87" s="15"/>
      <c r="G87" s="15"/>
      <c r="H87" s="15"/>
    </row>
    <row r="88" spans="1:19" x14ac:dyDescent="0.2">
      <c r="B88" s="3">
        <v>261184</v>
      </c>
      <c r="C88" s="13">
        <v>10</v>
      </c>
      <c r="D88" s="11">
        <v>1.1973238372093022</v>
      </c>
      <c r="F88" s="15"/>
      <c r="G88" s="15"/>
      <c r="H88" s="21" t="e">
        <f>(C88*(E89-$J$1)+C89*($J$1-E88))/(E89-E88)</f>
        <v>#DIV/0!</v>
      </c>
      <c r="I88" s="21" t="e">
        <f>(C88*(F89-$J$1)+C89*($J$1-F88))/(F89-F88)</f>
        <v>#DIV/0!</v>
      </c>
    </row>
    <row r="89" spans="1:19" x14ac:dyDescent="0.2">
      <c r="B89" s="3">
        <v>261183</v>
      </c>
      <c r="C89" s="13">
        <v>20</v>
      </c>
      <c r="D89" s="11">
        <v>1.2146763565891474</v>
      </c>
      <c r="F89" s="15"/>
      <c r="G89" s="15"/>
      <c r="H89" s="15"/>
    </row>
    <row r="90" spans="1:19" x14ac:dyDescent="0.2">
      <c r="B90" s="3">
        <v>261182</v>
      </c>
      <c r="C90" s="13">
        <v>30</v>
      </c>
      <c r="D90" s="11">
        <v>1.0411511627906977</v>
      </c>
      <c r="F90" s="15"/>
      <c r="G90" s="15"/>
      <c r="H90" s="15"/>
    </row>
    <row r="91" spans="1:19" x14ac:dyDescent="0.2">
      <c r="B91" s="3">
        <v>261181</v>
      </c>
      <c r="C91" s="13">
        <v>40</v>
      </c>
      <c r="D91" s="11">
        <v>0.65415891472868215</v>
      </c>
      <c r="F91" s="15"/>
      <c r="G91" s="15"/>
      <c r="H91" s="15"/>
    </row>
    <row r="92" spans="1:19" x14ac:dyDescent="0.2">
      <c r="B92" s="3">
        <v>261180</v>
      </c>
      <c r="C92" s="13">
        <v>50</v>
      </c>
      <c r="D92" s="11">
        <v>0.20503488372093023</v>
      </c>
      <c r="F92" s="15"/>
      <c r="G92" s="15"/>
      <c r="H92" s="15"/>
    </row>
    <row r="93" spans="1:19" x14ac:dyDescent="0.2">
      <c r="B93" s="3">
        <v>261179</v>
      </c>
      <c r="C93" s="13">
        <v>60</v>
      </c>
      <c r="D93" s="11">
        <v>0.20015310077519377</v>
      </c>
      <c r="F93" s="15"/>
      <c r="G93" s="15"/>
      <c r="H93" s="15"/>
    </row>
    <row r="94" spans="1:19" x14ac:dyDescent="0.2">
      <c r="B94" s="3">
        <v>261178</v>
      </c>
      <c r="C94" s="13">
        <v>70</v>
      </c>
      <c r="D94" s="11">
        <v>7.8108527131782915E-2</v>
      </c>
      <c r="F94" s="15"/>
      <c r="G94" s="15"/>
      <c r="H94" s="15"/>
    </row>
    <row r="95" spans="1:19" x14ac:dyDescent="0.2">
      <c r="B95" s="3">
        <v>261177</v>
      </c>
      <c r="C95" s="13">
        <v>80</v>
      </c>
      <c r="D95" s="11">
        <v>0.15621705426356589</v>
      </c>
      <c r="F95" s="15"/>
      <c r="G95" s="15"/>
      <c r="H95" s="15"/>
    </row>
    <row r="96" spans="1:19" x14ac:dyDescent="0.2">
      <c r="A96" s="5">
        <v>37943</v>
      </c>
      <c r="B96" s="3">
        <v>261196</v>
      </c>
      <c r="C96" s="13">
        <v>1</v>
      </c>
      <c r="D96" s="11">
        <v>0.82013953488372082</v>
      </c>
      <c r="E96" s="11"/>
      <c r="F96" s="15"/>
      <c r="G96" s="15"/>
      <c r="H96" s="15"/>
    </row>
    <row r="97" spans="2:9" x14ac:dyDescent="0.2">
      <c r="B97" s="3">
        <v>261195</v>
      </c>
      <c r="C97" s="13">
        <v>5</v>
      </c>
      <c r="D97" s="11">
        <v>0.75179457364341085</v>
      </c>
      <c r="E97" s="11"/>
      <c r="F97" s="15"/>
      <c r="G97" s="15"/>
      <c r="H97" s="15"/>
    </row>
    <row r="98" spans="2:9" x14ac:dyDescent="0.2">
      <c r="B98" s="3">
        <v>261194</v>
      </c>
      <c r="C98" s="13">
        <v>10</v>
      </c>
      <c r="D98" s="11">
        <v>0.63463178294573652</v>
      </c>
      <c r="E98" s="11"/>
      <c r="F98" s="15"/>
      <c r="G98" s="15"/>
      <c r="H98" s="15"/>
    </row>
    <row r="99" spans="2:9" x14ac:dyDescent="0.2">
      <c r="B99" s="3">
        <v>261193</v>
      </c>
      <c r="C99" s="13">
        <v>20</v>
      </c>
      <c r="D99" s="11">
        <v>0.61022286821705418</v>
      </c>
      <c r="E99" s="11"/>
      <c r="F99" s="15"/>
      <c r="G99" s="15"/>
      <c r="H99" s="15"/>
    </row>
    <row r="100" spans="2:9" x14ac:dyDescent="0.2">
      <c r="B100" s="3">
        <v>261192</v>
      </c>
      <c r="C100" s="13">
        <v>30</v>
      </c>
      <c r="D100" s="11">
        <v>0.56628682170542621</v>
      </c>
      <c r="E100" s="11"/>
      <c r="F100" s="15"/>
      <c r="G100" s="15"/>
      <c r="H100" s="21" t="e">
        <f>(C100*(E101-$J$1)+C101*($J$1-E100))/(E101-E100)</f>
        <v>#DIV/0!</v>
      </c>
      <c r="I100" s="21" t="e">
        <f>(C100*(F101-$J$1)+C101*($J$1-F100))/(F101-F100)</f>
        <v>#DIV/0!</v>
      </c>
    </row>
    <row r="101" spans="2:9" x14ac:dyDescent="0.2">
      <c r="B101" s="3">
        <v>261191</v>
      </c>
      <c r="C101" s="13">
        <v>40</v>
      </c>
      <c r="D101" s="11">
        <v>0.52723255813953496</v>
      </c>
      <c r="E101" s="11"/>
      <c r="F101" s="15"/>
      <c r="G101" s="15"/>
      <c r="H101" s="15"/>
    </row>
    <row r="102" spans="2:9" x14ac:dyDescent="0.2">
      <c r="B102" s="3">
        <v>261190</v>
      </c>
      <c r="C102" s="13">
        <v>50</v>
      </c>
      <c r="D102" s="11">
        <v>0.43936046511627908</v>
      </c>
      <c r="E102" s="11"/>
      <c r="F102" s="15"/>
      <c r="G102" s="15"/>
      <c r="H102" s="15"/>
    </row>
    <row r="103" spans="2:9" x14ac:dyDescent="0.2">
      <c r="B103" s="3">
        <v>261189</v>
      </c>
      <c r="C103" s="13">
        <v>60</v>
      </c>
      <c r="D103" s="11">
        <v>0.17086240310077522</v>
      </c>
      <c r="E103" s="11"/>
      <c r="F103" s="15"/>
      <c r="G103" s="15"/>
      <c r="H103" s="15"/>
    </row>
    <row r="104" spans="2:9" x14ac:dyDescent="0.2">
      <c r="B104" s="3">
        <v>261188</v>
      </c>
      <c r="C104" s="13">
        <v>70</v>
      </c>
      <c r="D104" s="11">
        <v>0.14157170542635661</v>
      </c>
      <c r="E104" s="11"/>
      <c r="F104" s="15"/>
      <c r="G104" s="15"/>
      <c r="H104" s="15"/>
    </row>
    <row r="105" spans="2:9" x14ac:dyDescent="0.2">
      <c r="B105" s="3">
        <v>261187</v>
      </c>
      <c r="C105" s="13">
        <v>80</v>
      </c>
      <c r="D105" s="11">
        <v>0.14157170542635655</v>
      </c>
      <c r="E105" s="11"/>
      <c r="F105" s="15"/>
      <c r="G105" s="15"/>
      <c r="H105" s="15"/>
    </row>
    <row r="106" spans="2:9" x14ac:dyDescent="0.2">
      <c r="C106" s="13"/>
      <c r="E106" s="9"/>
      <c r="F106" s="15"/>
      <c r="G106" s="15"/>
      <c r="H106" s="15"/>
    </row>
    <row r="107" spans="2:9" x14ac:dyDescent="0.2">
      <c r="C107" s="13"/>
      <c r="E107" s="9"/>
      <c r="F107" s="15"/>
      <c r="G107" s="15"/>
      <c r="H107" s="15"/>
    </row>
    <row r="108" spans="2:9" x14ac:dyDescent="0.2">
      <c r="C108" s="13"/>
      <c r="E108" s="9"/>
      <c r="F108" s="15"/>
      <c r="G108" s="15"/>
      <c r="H108" s="15"/>
    </row>
    <row r="109" spans="2:9" x14ac:dyDescent="0.2">
      <c r="C109" s="13"/>
      <c r="E109" s="9"/>
      <c r="F109" s="15"/>
      <c r="G109" s="15"/>
      <c r="H109" s="15"/>
    </row>
    <row r="110" spans="2:9" x14ac:dyDescent="0.2">
      <c r="C110" s="13"/>
      <c r="E110" s="9"/>
      <c r="F110" s="15"/>
      <c r="G110" s="15"/>
      <c r="H110" s="15"/>
    </row>
    <row r="111" spans="2:9" x14ac:dyDescent="0.2">
      <c r="C111" s="13"/>
      <c r="E111" s="9"/>
      <c r="F111" s="15"/>
      <c r="G111" s="15"/>
      <c r="H111" s="21" t="e">
        <f>(C111*(E112-$J$1)+C112*($J$1-E111))/(E112-E111)</f>
        <v>#DIV/0!</v>
      </c>
      <c r="I111" s="21" t="e">
        <f>(C111*(F112-$J$1)+C112*($J$1-F111))/(F112-F111)</f>
        <v>#DIV/0!</v>
      </c>
    </row>
    <row r="112" spans="2:9" x14ac:dyDescent="0.2">
      <c r="C112" s="13"/>
      <c r="E112" s="9"/>
      <c r="F112" s="15"/>
      <c r="G112" s="15"/>
      <c r="H112" s="15"/>
    </row>
    <row r="113" spans="3:9" x14ac:dyDescent="0.2">
      <c r="C113" s="13"/>
      <c r="E113" s="9"/>
      <c r="F113" s="15"/>
      <c r="G113" s="15"/>
      <c r="H113" s="15"/>
    </row>
    <row r="114" spans="3:9" x14ac:dyDescent="0.2">
      <c r="C114" s="13"/>
      <c r="E114" s="9"/>
      <c r="F114" s="15"/>
      <c r="G114" s="15"/>
      <c r="H114" s="15"/>
    </row>
    <row r="115" spans="3:9" x14ac:dyDescent="0.2">
      <c r="C115" s="13"/>
      <c r="E115" s="9"/>
      <c r="F115" s="15"/>
      <c r="G115" s="15"/>
      <c r="H115" s="15"/>
    </row>
    <row r="116" spans="3:9" x14ac:dyDescent="0.2">
      <c r="C116" s="13"/>
      <c r="E116" s="9"/>
      <c r="F116" s="15"/>
      <c r="G116" s="15"/>
      <c r="H116" s="15"/>
    </row>
    <row r="117" spans="3:9" x14ac:dyDescent="0.2">
      <c r="C117" s="13"/>
      <c r="E117" s="9"/>
      <c r="F117" s="15"/>
      <c r="G117" s="15"/>
      <c r="H117" s="15"/>
    </row>
    <row r="118" spans="3:9" x14ac:dyDescent="0.2">
      <c r="C118" s="13"/>
      <c r="E118" s="9"/>
      <c r="F118" s="15"/>
      <c r="G118" s="15"/>
      <c r="H118" s="15"/>
    </row>
    <row r="119" spans="3:9" x14ac:dyDescent="0.2">
      <c r="C119" s="13"/>
      <c r="E119" s="9"/>
      <c r="F119" s="15"/>
      <c r="G119" s="15"/>
      <c r="H119" s="15"/>
    </row>
    <row r="120" spans="3:9" x14ac:dyDescent="0.2">
      <c r="C120" s="13"/>
      <c r="E120" s="9"/>
      <c r="F120" s="15"/>
      <c r="G120" s="15"/>
      <c r="H120" s="15"/>
    </row>
    <row r="121" spans="3:9" x14ac:dyDescent="0.2">
      <c r="C121" s="13"/>
      <c r="E121" s="9"/>
      <c r="F121" s="15"/>
      <c r="G121" s="15"/>
      <c r="H121" s="15"/>
    </row>
    <row r="122" spans="3:9" x14ac:dyDescent="0.2">
      <c r="C122" s="13"/>
      <c r="E122" s="9"/>
      <c r="F122" s="15"/>
      <c r="G122" s="15"/>
      <c r="H122" s="15"/>
    </row>
    <row r="123" spans="3:9" x14ac:dyDescent="0.2">
      <c r="C123" s="13"/>
      <c r="E123" s="9"/>
      <c r="F123" s="15"/>
      <c r="G123" s="15"/>
      <c r="H123" s="15"/>
    </row>
    <row r="124" spans="3:9" x14ac:dyDescent="0.2">
      <c r="C124" s="13"/>
      <c r="E124" s="9"/>
      <c r="F124" s="15"/>
      <c r="G124" s="15"/>
      <c r="H124" s="15"/>
    </row>
    <row r="125" spans="3:9" x14ac:dyDescent="0.2">
      <c r="C125" s="13"/>
      <c r="E125" s="9"/>
      <c r="F125" s="15"/>
      <c r="G125" s="15"/>
      <c r="H125" s="21" t="e">
        <f>(C125*(E126-$J$1)+C126*($J$1-E125))/(E126-E125)</f>
        <v>#DIV/0!</v>
      </c>
      <c r="I125" s="21" t="e">
        <f>(C125*(F126-$J$1)+C126*($J$1-F125))/(F126-F125)</f>
        <v>#DIV/0!</v>
      </c>
    </row>
    <row r="126" spans="3:9" x14ac:dyDescent="0.2">
      <c r="C126" s="13"/>
    </row>
    <row r="127" spans="3:9" x14ac:dyDescent="0.2">
      <c r="C127" s="13"/>
    </row>
    <row r="128" spans="3:9" x14ac:dyDescent="0.2">
      <c r="C128" s="13"/>
    </row>
    <row r="129" spans="3:3" x14ac:dyDescent="0.2">
      <c r="C129" s="13"/>
    </row>
    <row r="130" spans="3:3" x14ac:dyDescent="0.2">
      <c r="C130" s="13"/>
    </row>
    <row r="131" spans="3:3" x14ac:dyDescent="0.2">
      <c r="C131" s="13"/>
    </row>
    <row r="132" spans="3:3" x14ac:dyDescent="0.2">
      <c r="C132" s="13"/>
    </row>
    <row r="133" spans="3:3" x14ac:dyDescent="0.2">
      <c r="C133" s="13"/>
    </row>
    <row r="134" spans="3:3" x14ac:dyDescent="0.2">
      <c r="C134" s="13"/>
    </row>
    <row r="135" spans="3:3" x14ac:dyDescent="0.2">
      <c r="C135" s="13"/>
    </row>
    <row r="136" spans="3:3" x14ac:dyDescent="0.2">
      <c r="C136" s="13"/>
    </row>
    <row r="137" spans="3:3" x14ac:dyDescent="0.2">
      <c r="C137" s="13"/>
    </row>
    <row r="138" spans="3:3" x14ac:dyDescent="0.2">
      <c r="C138" s="13"/>
    </row>
    <row r="139" spans="3:3" x14ac:dyDescent="0.2">
      <c r="C139" s="13"/>
    </row>
    <row r="140" spans="3:3" x14ac:dyDescent="0.2">
      <c r="C140" s="13"/>
    </row>
    <row r="141" spans="3:3" x14ac:dyDescent="0.2">
      <c r="C141" s="13"/>
    </row>
    <row r="142" spans="3:3" x14ac:dyDescent="0.2">
      <c r="C142" s="13"/>
    </row>
    <row r="143" spans="3:3" x14ac:dyDescent="0.2">
      <c r="C143" s="13"/>
    </row>
    <row r="144" spans="3:3" x14ac:dyDescent="0.2">
      <c r="C144" s="13"/>
    </row>
    <row r="145" spans="3:3" x14ac:dyDescent="0.2">
      <c r="C145" s="13"/>
    </row>
    <row r="146" spans="3:3" x14ac:dyDescent="0.2">
      <c r="C146" s="13"/>
    </row>
    <row r="147" spans="3:3" x14ac:dyDescent="0.2">
      <c r="C147" s="13"/>
    </row>
    <row r="148" spans="3:3" x14ac:dyDescent="0.2">
      <c r="C148" s="13"/>
    </row>
    <row r="149" spans="3:3" x14ac:dyDescent="0.2">
      <c r="C149" s="13"/>
    </row>
    <row r="150" spans="3:3" x14ac:dyDescent="0.2">
      <c r="C150" s="13"/>
    </row>
    <row r="151" spans="3:3" x14ac:dyDescent="0.2">
      <c r="C151" s="13"/>
    </row>
    <row r="152" spans="3:3" x14ac:dyDescent="0.2">
      <c r="C152" s="13"/>
    </row>
    <row r="153" spans="3:3" x14ac:dyDescent="0.2">
      <c r="C153" s="13"/>
    </row>
    <row r="154" spans="3:3" x14ac:dyDescent="0.2">
      <c r="C154" s="13"/>
    </row>
    <row r="155" spans="3:3" x14ac:dyDescent="0.2">
      <c r="C155" s="13"/>
    </row>
    <row r="156" spans="3:3" x14ac:dyDescent="0.2">
      <c r="C156" s="13"/>
    </row>
    <row r="157" spans="3:3" x14ac:dyDescent="0.2">
      <c r="C157" s="13"/>
    </row>
    <row r="158" spans="3:3" x14ac:dyDescent="0.2">
      <c r="C158" s="13"/>
    </row>
    <row r="159" spans="3:3" x14ac:dyDescent="0.2">
      <c r="C159" s="13"/>
    </row>
    <row r="160" spans="3:3" x14ac:dyDescent="0.2">
      <c r="C160" s="13"/>
    </row>
    <row r="161" spans="3:3" x14ac:dyDescent="0.2">
      <c r="C161" s="13"/>
    </row>
    <row r="162" spans="3:3" x14ac:dyDescent="0.2">
      <c r="C162" s="13"/>
    </row>
    <row r="163" spans="3:3" x14ac:dyDescent="0.2">
      <c r="C163" s="13"/>
    </row>
    <row r="164" spans="3:3" x14ac:dyDescent="0.2">
      <c r="C164" s="13"/>
    </row>
    <row r="165" spans="3:3" x14ac:dyDescent="0.2">
      <c r="C165" s="1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75" workbookViewId="0">
      <selection activeCell="D4" sqref="D4:D8"/>
    </sheetView>
  </sheetViews>
  <sheetFormatPr defaultRowHeight="12.75" x14ac:dyDescent="0.2"/>
  <cols>
    <col min="1" max="1" width="10.140625" style="38" bestFit="1" customWidth="1"/>
  </cols>
  <sheetData>
    <row r="1" spans="1:14" x14ac:dyDescent="0.2">
      <c r="A1" s="5" t="s">
        <v>21</v>
      </c>
      <c r="B1" s="3"/>
      <c r="C1" s="3"/>
      <c r="D1" s="12"/>
      <c r="E1" s="11"/>
      <c r="F1" s="12"/>
      <c r="G1" s="12"/>
      <c r="H1" s="9"/>
      <c r="I1" s="6"/>
      <c r="J1" s="6" t="s">
        <v>26</v>
      </c>
      <c r="K1" s="6"/>
      <c r="L1" s="6"/>
      <c r="M1" s="6" t="s">
        <v>29</v>
      </c>
      <c r="N1" s="6"/>
    </row>
    <row r="2" spans="1:14" x14ac:dyDescent="0.2">
      <c r="A2" s="5" t="s">
        <v>22</v>
      </c>
      <c r="B2" s="3"/>
      <c r="C2" s="3"/>
      <c r="D2" s="12"/>
      <c r="E2" s="11"/>
      <c r="F2" s="12" t="s">
        <v>19</v>
      </c>
      <c r="G2" s="12" t="s">
        <v>20</v>
      </c>
      <c r="H2" s="9"/>
      <c r="I2" s="6"/>
      <c r="J2" s="6" t="s">
        <v>31</v>
      </c>
      <c r="K2" s="6"/>
      <c r="L2" s="6"/>
      <c r="M2" s="6" t="s">
        <v>31</v>
      </c>
      <c r="N2" s="6"/>
    </row>
    <row r="3" spans="1:14" x14ac:dyDescent="0.2">
      <c r="A3" s="17" t="s">
        <v>5</v>
      </c>
      <c r="B3" s="9" t="s">
        <v>6</v>
      </c>
      <c r="C3" s="9" t="s">
        <v>0</v>
      </c>
      <c r="D3" s="12" t="s">
        <v>7</v>
      </c>
      <c r="E3" s="12" t="s">
        <v>8</v>
      </c>
      <c r="F3" s="12" t="s">
        <v>3</v>
      </c>
      <c r="G3" s="12" t="s">
        <v>3</v>
      </c>
      <c r="H3" s="9" t="s">
        <v>9</v>
      </c>
      <c r="I3" s="9" t="s">
        <v>32</v>
      </c>
      <c r="J3" s="9" t="s">
        <v>33</v>
      </c>
      <c r="K3" s="9" t="s">
        <v>34</v>
      </c>
      <c r="L3" s="9" t="s">
        <v>32</v>
      </c>
      <c r="M3" s="9" t="s">
        <v>33</v>
      </c>
      <c r="N3" s="9" t="s">
        <v>34</v>
      </c>
    </row>
    <row r="4" spans="1:14" x14ac:dyDescent="0.2">
      <c r="A4" s="38">
        <v>38121</v>
      </c>
      <c r="B4">
        <v>260720</v>
      </c>
      <c r="C4">
        <v>1</v>
      </c>
      <c r="D4" t="s">
        <v>65</v>
      </c>
      <c r="E4" t="s">
        <v>7</v>
      </c>
      <c r="H4">
        <v>135</v>
      </c>
      <c r="I4">
        <v>645.53475000000003</v>
      </c>
      <c r="J4">
        <v>991.89874999999995</v>
      </c>
      <c r="K4">
        <v>67.953749999999999</v>
      </c>
      <c r="L4">
        <v>373.09725000000003</v>
      </c>
      <c r="M4">
        <v>562.74625000000003</v>
      </c>
      <c r="N4">
        <v>37.478749999999998</v>
      </c>
    </row>
    <row r="5" spans="1:14" x14ac:dyDescent="0.2">
      <c r="A5" s="38">
        <v>38133</v>
      </c>
      <c r="B5">
        <v>260730</v>
      </c>
      <c r="C5">
        <v>1</v>
      </c>
      <c r="D5">
        <v>1.4402591085271315</v>
      </c>
      <c r="E5">
        <v>0.89424200581395352</v>
      </c>
      <c r="F5">
        <v>58.462568313953483</v>
      </c>
      <c r="G5">
        <v>54.654777616279063</v>
      </c>
      <c r="H5">
        <v>147</v>
      </c>
      <c r="I5">
        <v>557.96500000000003</v>
      </c>
      <c r="J5">
        <v>856.02099999999996</v>
      </c>
      <c r="K5">
        <v>67.889749999999992</v>
      </c>
      <c r="L5">
        <v>242.85749999999999</v>
      </c>
      <c r="M5">
        <v>345.416</v>
      </c>
      <c r="N5">
        <v>32.16225</v>
      </c>
    </row>
    <row r="6" spans="1:14" x14ac:dyDescent="0.2">
      <c r="A6" s="38">
        <v>38156</v>
      </c>
      <c r="B6">
        <v>260740</v>
      </c>
      <c r="C6">
        <v>1</v>
      </c>
      <c r="D6">
        <v>0.53792810077519371</v>
      </c>
      <c r="E6">
        <v>0.57115552325581387</v>
      </c>
      <c r="F6">
        <v>70.104178294573629</v>
      </c>
      <c r="G6">
        <v>44.509212209302319</v>
      </c>
      <c r="H6">
        <v>170</v>
      </c>
      <c r="I6">
        <v>398.67124999999999</v>
      </c>
      <c r="J6">
        <v>617.11924999999997</v>
      </c>
      <c r="K6">
        <v>57.471750000000007</v>
      </c>
      <c r="L6">
        <v>92.956249999999997</v>
      </c>
      <c r="M6">
        <v>159.73425</v>
      </c>
      <c r="N6">
        <v>21.746750000000002</v>
      </c>
    </row>
    <row r="7" spans="1:14" x14ac:dyDescent="0.2">
      <c r="A7" s="38">
        <v>38231</v>
      </c>
      <c r="B7">
        <v>260750</v>
      </c>
      <c r="C7">
        <v>1</v>
      </c>
      <c r="D7">
        <v>1.9087771317829461</v>
      </c>
      <c r="E7">
        <v>1.4676139534883723</v>
      </c>
      <c r="F7">
        <v>32.796638856589148</v>
      </c>
      <c r="G7">
        <v>30.599836531007753</v>
      </c>
      <c r="H7">
        <v>245</v>
      </c>
      <c r="I7">
        <v>517.33249999999998</v>
      </c>
      <c r="J7">
        <v>810.70299999999997</v>
      </c>
      <c r="K7">
        <v>85.88300000000001</v>
      </c>
      <c r="L7">
        <v>205.185</v>
      </c>
      <c r="M7">
        <v>365.1755</v>
      </c>
      <c r="N7">
        <v>33.887999999999998</v>
      </c>
    </row>
    <row r="8" spans="1:14" x14ac:dyDescent="0.2">
      <c r="A8" s="38">
        <v>38246</v>
      </c>
      <c r="B8">
        <v>271955</v>
      </c>
      <c r="C8">
        <v>1</v>
      </c>
      <c r="D8">
        <v>1.7005468992248063</v>
      </c>
      <c r="E8">
        <v>0.89420866472868221</v>
      </c>
      <c r="F8">
        <v>32.937300775193791</v>
      </c>
      <c r="G8">
        <v>31.052932558139535</v>
      </c>
      <c r="H8">
        <v>260</v>
      </c>
      <c r="I8">
        <v>705.27499999999998</v>
      </c>
      <c r="J8">
        <v>973.52550000000008</v>
      </c>
      <c r="K8">
        <v>80.766249999999999</v>
      </c>
      <c r="L8">
        <v>330.96</v>
      </c>
      <c r="M8">
        <v>463.91050000000007</v>
      </c>
      <c r="N8">
        <v>42.658749999999998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1"/>
  <sheetViews>
    <sheetView tabSelected="1" workbookViewId="0">
      <selection activeCell="C1" sqref="C1"/>
    </sheetView>
  </sheetViews>
  <sheetFormatPr defaultRowHeight="12.75" x14ac:dyDescent="0.2"/>
  <cols>
    <col min="1" max="1" width="11.140625" style="5" bestFit="1" customWidth="1"/>
    <col min="2" max="2" width="9.7109375" style="2" customWidth="1"/>
    <col min="3" max="3" width="13.28515625" style="16" customWidth="1"/>
    <col min="4" max="4" width="13.85546875" style="3" customWidth="1"/>
    <col min="5" max="5" width="9.140625" style="3"/>
    <col min="6" max="6" width="19.5703125" style="12" bestFit="1" customWidth="1"/>
    <col min="7" max="7" width="19.5703125" style="11" bestFit="1" customWidth="1"/>
    <col min="8" max="8" width="9.140625" style="12"/>
    <col min="9" max="9" width="9.28515625" style="11" customWidth="1"/>
    <col min="10" max="10" width="11.28515625" style="12" bestFit="1" customWidth="1"/>
    <col min="11" max="11" width="14" style="11" bestFit="1" customWidth="1"/>
    <col min="12" max="12" width="9.140625" style="9"/>
    <col min="13" max="13" width="11.7109375" style="6" bestFit="1" customWidth="1"/>
    <col min="14" max="14" width="9.140625" style="6"/>
    <col min="16" max="16" width="15.140625" style="12" bestFit="1" customWidth="1"/>
    <col min="17" max="17" width="11.7109375" style="12" bestFit="1" customWidth="1"/>
    <col min="18" max="18" width="11.28515625" style="12" bestFit="1" customWidth="1"/>
    <col min="19" max="19" width="15.85546875" style="3" bestFit="1" customWidth="1"/>
  </cols>
  <sheetData>
    <row r="1" spans="1:19" ht="15" x14ac:dyDescent="0.25">
      <c r="A1" s="54" t="s">
        <v>92</v>
      </c>
      <c r="B1" s="55" t="s">
        <v>93</v>
      </c>
      <c r="C1" s="68" t="s">
        <v>122</v>
      </c>
      <c r="D1" s="53" t="s">
        <v>95</v>
      </c>
      <c r="E1" s="52" t="s">
        <v>96</v>
      </c>
      <c r="F1" s="57" t="s">
        <v>97</v>
      </c>
      <c r="G1" s="58" t="s">
        <v>98</v>
      </c>
      <c r="H1" s="62" t="s">
        <v>99</v>
      </c>
      <c r="I1" s="51" t="s">
        <v>100</v>
      </c>
      <c r="J1" s="62" t="s">
        <v>101</v>
      </c>
      <c r="K1" s="51" t="s">
        <v>102</v>
      </c>
      <c r="L1" s="52" t="s">
        <v>103</v>
      </c>
      <c r="M1" s="59" t="s">
        <v>104</v>
      </c>
      <c r="N1" s="60" t="s">
        <v>105</v>
      </c>
      <c r="O1" s="59" t="s">
        <v>106</v>
      </c>
      <c r="P1" s="61" t="s">
        <v>108</v>
      </c>
      <c r="Q1" s="61" t="s">
        <v>109</v>
      </c>
      <c r="R1" s="56" t="s">
        <v>110</v>
      </c>
      <c r="S1" s="20" t="s">
        <v>107</v>
      </c>
    </row>
    <row r="3" spans="1:19" x14ac:dyDescent="0.2">
      <c r="A3" s="5">
        <v>38121</v>
      </c>
      <c r="B3" s="2">
        <v>105001</v>
      </c>
      <c r="C3" s="19" t="s">
        <v>63</v>
      </c>
      <c r="D3" s="3">
        <v>260720</v>
      </c>
      <c r="E3" s="13">
        <v>1</v>
      </c>
      <c r="F3" s="11" t="s">
        <v>65</v>
      </c>
      <c r="G3" s="11" t="s">
        <v>7</v>
      </c>
      <c r="J3" s="15"/>
      <c r="L3" s="9">
        <v>135</v>
      </c>
      <c r="M3" s="34">
        <v>97.118522412622426</v>
      </c>
      <c r="N3" s="3">
        <v>7.6310000000000002</v>
      </c>
      <c r="O3" s="34">
        <v>340.5</v>
      </c>
      <c r="P3">
        <v>8.6589999999999989</v>
      </c>
      <c r="Q3">
        <v>13.473000000000001</v>
      </c>
      <c r="R3">
        <v>0.68700000000000006</v>
      </c>
      <c r="S3">
        <v>28.263000000000002</v>
      </c>
    </row>
    <row r="4" spans="1:19" x14ac:dyDescent="0.2">
      <c r="D4" s="3">
        <v>260719</v>
      </c>
      <c r="E4" s="13">
        <v>5</v>
      </c>
      <c r="F4" s="11" t="s">
        <v>65</v>
      </c>
      <c r="G4" s="11" t="s">
        <v>7</v>
      </c>
      <c r="J4" s="15"/>
      <c r="M4" s="35"/>
      <c r="N4" s="9"/>
      <c r="O4" s="34"/>
      <c r="P4">
        <v>8.4169999999999998</v>
      </c>
      <c r="Q4">
        <v>13.507999999999999</v>
      </c>
      <c r="R4">
        <v>0.69699999999999995</v>
      </c>
    </row>
    <row r="5" spans="1:19" x14ac:dyDescent="0.2">
      <c r="D5" s="3">
        <v>260718</v>
      </c>
      <c r="E5" s="13">
        <v>10</v>
      </c>
      <c r="F5" s="11" t="s">
        <v>65</v>
      </c>
      <c r="G5" s="11" t="s">
        <v>7</v>
      </c>
      <c r="J5" s="15"/>
      <c r="M5" s="35"/>
      <c r="N5" s="9"/>
      <c r="O5" s="34"/>
      <c r="P5">
        <v>8.7435000000000009</v>
      </c>
      <c r="Q5">
        <v>13.278500000000001</v>
      </c>
      <c r="R5">
        <v>0.77950000000000008</v>
      </c>
    </row>
    <row r="6" spans="1:19" x14ac:dyDescent="0.2">
      <c r="D6" s="3">
        <v>260717</v>
      </c>
      <c r="E6" s="13">
        <v>20</v>
      </c>
      <c r="F6" s="11" t="s">
        <v>65</v>
      </c>
      <c r="G6" s="11" t="s">
        <v>7</v>
      </c>
      <c r="J6" s="15"/>
      <c r="M6" s="34">
        <v>96.94532927136396</v>
      </c>
      <c r="N6" s="3">
        <v>7.7530000000000001</v>
      </c>
      <c r="O6" s="34">
        <v>346.5</v>
      </c>
      <c r="P6">
        <v>6.6275000000000004</v>
      </c>
      <c r="Q6">
        <v>9.8734999999999999</v>
      </c>
      <c r="R6">
        <v>0.69399999999999995</v>
      </c>
      <c r="S6">
        <v>29.242000000000001</v>
      </c>
    </row>
    <row r="7" spans="1:19" x14ac:dyDescent="0.2">
      <c r="D7" s="3">
        <v>260716</v>
      </c>
      <c r="E7" s="13">
        <v>30</v>
      </c>
      <c r="F7" s="11" t="s">
        <v>65</v>
      </c>
      <c r="G7" s="11" t="s">
        <v>7</v>
      </c>
      <c r="J7" s="15"/>
      <c r="M7" s="35"/>
      <c r="N7" s="9"/>
      <c r="O7" s="34"/>
      <c r="P7">
        <v>7.1615000000000002</v>
      </c>
      <c r="Q7">
        <v>10.593500000000001</v>
      </c>
      <c r="R7">
        <v>0.77849999999999997</v>
      </c>
    </row>
    <row r="8" spans="1:19" x14ac:dyDescent="0.2">
      <c r="D8" s="3">
        <v>260715</v>
      </c>
      <c r="E8" s="13">
        <v>40</v>
      </c>
      <c r="F8" s="11" t="s">
        <v>65</v>
      </c>
      <c r="G8" s="11" t="s">
        <v>7</v>
      </c>
      <c r="J8" s="15"/>
      <c r="M8" s="35"/>
      <c r="N8" s="9"/>
      <c r="O8" s="34"/>
      <c r="P8">
        <v>7.2869999999999999</v>
      </c>
      <c r="Q8">
        <v>10.742000000000001</v>
      </c>
      <c r="R8">
        <v>0.77649999999999997</v>
      </c>
    </row>
    <row r="9" spans="1:19" x14ac:dyDescent="0.2">
      <c r="D9" s="3">
        <v>260714</v>
      </c>
      <c r="E9" s="13">
        <v>50</v>
      </c>
      <c r="F9" s="11" t="s">
        <v>65</v>
      </c>
      <c r="G9" s="11" t="s">
        <v>7</v>
      </c>
      <c r="J9" s="15"/>
      <c r="M9" s="35"/>
      <c r="N9" s="9"/>
      <c r="O9" s="34"/>
      <c r="P9">
        <v>6.5815000000000001</v>
      </c>
      <c r="Q9">
        <v>9.9725000000000001</v>
      </c>
      <c r="R9">
        <v>0.78900000000000003</v>
      </c>
      <c r="S9">
        <v>30.606000000000002</v>
      </c>
    </row>
    <row r="10" spans="1:19" x14ac:dyDescent="0.2">
      <c r="D10" s="3">
        <v>260713</v>
      </c>
      <c r="E10" s="13">
        <v>60</v>
      </c>
      <c r="F10" s="11" t="s">
        <v>65</v>
      </c>
      <c r="G10" s="11" t="s">
        <v>7</v>
      </c>
      <c r="J10" s="15"/>
      <c r="M10" s="35"/>
      <c r="N10" s="9"/>
      <c r="O10" s="34"/>
      <c r="P10">
        <v>7.9935</v>
      </c>
      <c r="Q10">
        <v>12.0175</v>
      </c>
      <c r="R10">
        <v>0.93200000000000005</v>
      </c>
    </row>
    <row r="11" spans="1:19" x14ac:dyDescent="0.2">
      <c r="D11" s="3">
        <v>260712</v>
      </c>
      <c r="E11" s="13">
        <v>70</v>
      </c>
      <c r="F11" s="11" t="s">
        <v>65</v>
      </c>
      <c r="G11" s="11" t="s">
        <v>7</v>
      </c>
      <c r="J11" s="15"/>
      <c r="M11" s="35"/>
      <c r="N11" s="9"/>
      <c r="O11" s="34"/>
      <c r="P11">
        <v>10.1365</v>
      </c>
      <c r="Q11">
        <v>15.096</v>
      </c>
      <c r="R11">
        <v>1.0569999999999999</v>
      </c>
    </row>
    <row r="12" spans="1:19" x14ac:dyDescent="0.2">
      <c r="D12" s="3">
        <v>260711</v>
      </c>
      <c r="E12" s="13">
        <v>80</v>
      </c>
      <c r="F12" s="11" t="s">
        <v>65</v>
      </c>
      <c r="G12" s="11" t="s">
        <v>7</v>
      </c>
      <c r="J12" s="15"/>
      <c r="M12" s="34">
        <v>75.704897388100363</v>
      </c>
      <c r="N12" s="3">
        <v>6.3689999999999998</v>
      </c>
      <c r="O12" s="34">
        <v>284.5</v>
      </c>
      <c r="P12">
        <v>11.646000000000001</v>
      </c>
      <c r="Q12">
        <v>21.631</v>
      </c>
      <c r="R12">
        <v>1.3279999999999998</v>
      </c>
      <c r="S12">
        <v>31.925000000000001</v>
      </c>
    </row>
    <row r="13" spans="1:19" x14ac:dyDescent="0.2">
      <c r="A13" s="5">
        <v>38133</v>
      </c>
      <c r="B13" s="2" t="s">
        <v>64</v>
      </c>
      <c r="C13" s="19" t="s">
        <v>63</v>
      </c>
      <c r="D13" s="3">
        <v>260730</v>
      </c>
      <c r="E13" s="13">
        <v>1</v>
      </c>
      <c r="F13" s="11">
        <v>1.4402591085271315</v>
      </c>
      <c r="G13" s="11">
        <v>0.89424200581395352</v>
      </c>
      <c r="H13" s="12">
        <v>58.462568313953483</v>
      </c>
      <c r="I13" s="11">
        <v>58.54743379360464</v>
      </c>
      <c r="J13" s="15">
        <v>54.654777616279063</v>
      </c>
      <c r="K13" s="11">
        <v>43.385900363372087</v>
      </c>
      <c r="L13" s="9">
        <v>147</v>
      </c>
      <c r="M13" s="34">
        <v>117.11831762406976</v>
      </c>
      <c r="N13" s="3">
        <v>8.3535000000000004</v>
      </c>
      <c r="O13" s="34">
        <v>373</v>
      </c>
      <c r="P13">
        <v>0</v>
      </c>
      <c r="Q13">
        <v>0.50649999999999995</v>
      </c>
      <c r="R13">
        <v>0.13650000000000001</v>
      </c>
      <c r="S13">
        <v>28.484000000000002</v>
      </c>
    </row>
    <row r="14" spans="1:19" x14ac:dyDescent="0.2">
      <c r="D14" s="3">
        <v>260729</v>
      </c>
      <c r="E14" s="13">
        <v>5</v>
      </c>
      <c r="F14" s="11">
        <v>1.8740720930232557</v>
      </c>
      <c r="G14" s="11">
        <v>0.97386279069767434</v>
      </c>
      <c r="J14" s="15"/>
      <c r="M14" s="32"/>
      <c r="N14" s="15"/>
      <c r="O14" s="34"/>
      <c r="P14">
        <v>0</v>
      </c>
      <c r="Q14">
        <v>0.59699999999999998</v>
      </c>
      <c r="R14">
        <v>0.157</v>
      </c>
    </row>
    <row r="15" spans="1:19" x14ac:dyDescent="0.2">
      <c r="D15" s="3">
        <v>260728</v>
      </c>
      <c r="E15" s="13">
        <v>10</v>
      </c>
      <c r="F15" s="11">
        <v>2.6896405038759692</v>
      </c>
      <c r="G15" s="11">
        <v>1.514158866279069</v>
      </c>
      <c r="J15" s="15"/>
      <c r="M15" s="32"/>
      <c r="N15" s="20"/>
      <c r="O15" s="34"/>
      <c r="P15">
        <v>0</v>
      </c>
      <c r="Q15">
        <v>0.66600000000000004</v>
      </c>
      <c r="R15">
        <v>0.23050000000000001</v>
      </c>
    </row>
    <row r="16" spans="1:19" x14ac:dyDescent="0.2">
      <c r="D16" s="3">
        <v>260727</v>
      </c>
      <c r="E16" s="13">
        <v>20</v>
      </c>
      <c r="F16" s="11">
        <v>1.3014389534883721</v>
      </c>
      <c r="G16" s="11">
        <v>1.1406061046511629</v>
      </c>
      <c r="J16" s="15"/>
      <c r="M16" s="34">
        <v>103.15424828413757</v>
      </c>
      <c r="N16" s="3">
        <v>8.2104999999999997</v>
      </c>
      <c r="O16" s="34">
        <v>366.5</v>
      </c>
      <c r="P16">
        <v>6.2569999999999997</v>
      </c>
      <c r="Q16">
        <v>8.2460000000000004</v>
      </c>
      <c r="R16">
        <v>0.76649999999999996</v>
      </c>
      <c r="S16">
        <v>30.074000000000002</v>
      </c>
    </row>
    <row r="17" spans="1:19" x14ac:dyDescent="0.2">
      <c r="D17" s="3">
        <v>260726</v>
      </c>
      <c r="E17" s="13">
        <v>30</v>
      </c>
      <c r="F17" s="11">
        <v>0.31243410852713194</v>
      </c>
      <c r="G17" s="11">
        <v>0.62114825581395317</v>
      </c>
      <c r="J17" s="15"/>
      <c r="M17" s="35"/>
      <c r="N17" s="9"/>
      <c r="O17" s="34"/>
      <c r="P17">
        <v>7.0880000000000001</v>
      </c>
      <c r="Q17">
        <v>10.506</v>
      </c>
      <c r="R17">
        <v>0.85199999999999998</v>
      </c>
    </row>
    <row r="18" spans="1:19" x14ac:dyDescent="0.2">
      <c r="D18" s="3">
        <v>260725</v>
      </c>
      <c r="E18" s="13">
        <v>40</v>
      </c>
      <c r="F18" s="11">
        <v>0.4344786821705427</v>
      </c>
      <c r="G18" s="11">
        <v>0.46411046511627879</v>
      </c>
      <c r="J18" s="15"/>
      <c r="M18" s="35"/>
      <c r="N18" s="9"/>
      <c r="O18" s="34"/>
      <c r="P18">
        <v>6.75</v>
      </c>
      <c r="Q18">
        <v>9.0244999999999997</v>
      </c>
      <c r="R18">
        <v>0.83750000000000002</v>
      </c>
    </row>
    <row r="19" spans="1:19" x14ac:dyDescent="0.2">
      <c r="D19" s="3">
        <v>260724</v>
      </c>
      <c r="E19" s="13">
        <v>50</v>
      </c>
      <c r="F19" s="11">
        <v>0.24897093023255823</v>
      </c>
      <c r="G19" s="11">
        <v>0.54119040697674414</v>
      </c>
      <c r="J19" s="15"/>
      <c r="M19" s="34">
        <v>79.95623732476777</v>
      </c>
      <c r="N19" s="3">
        <v>6.718</v>
      </c>
      <c r="O19" s="34">
        <v>300</v>
      </c>
      <c r="P19">
        <v>8.3814999999999991</v>
      </c>
      <c r="Q19">
        <v>11.69</v>
      </c>
      <c r="R19">
        <v>0.95150000000000001</v>
      </c>
      <c r="S19">
        <v>31.172999999999998</v>
      </c>
    </row>
    <row r="20" spans="1:19" x14ac:dyDescent="0.2">
      <c r="D20" s="3">
        <v>260723</v>
      </c>
      <c r="E20" s="13">
        <v>60</v>
      </c>
      <c r="F20" s="11">
        <v>0.14157170542635661</v>
      </c>
      <c r="G20" s="11">
        <v>0.56627616279069759</v>
      </c>
      <c r="J20" s="15"/>
      <c r="M20" s="32"/>
      <c r="N20" s="20"/>
      <c r="O20" s="34"/>
      <c r="P20">
        <v>10.9055</v>
      </c>
      <c r="Q20">
        <v>18.771000000000001</v>
      </c>
      <c r="R20">
        <v>1.234</v>
      </c>
    </row>
    <row r="21" spans="1:19" x14ac:dyDescent="0.2">
      <c r="D21" s="3">
        <v>260722</v>
      </c>
      <c r="E21" s="13">
        <v>70</v>
      </c>
      <c r="F21" s="11">
        <v>6.3463178294573611E-2</v>
      </c>
      <c r="G21" s="11">
        <v>0.40170784883720928</v>
      </c>
      <c r="J21" s="15"/>
      <c r="M21" s="32"/>
      <c r="N21" s="20"/>
      <c r="O21" s="34"/>
      <c r="P21">
        <v>11.238</v>
      </c>
      <c r="Q21">
        <v>18.154499999999999</v>
      </c>
      <c r="R21">
        <v>1.2885</v>
      </c>
    </row>
    <row r="22" spans="1:19" x14ac:dyDescent="0.2">
      <c r="D22" s="3">
        <v>260721</v>
      </c>
      <c r="E22" s="13">
        <v>80</v>
      </c>
      <c r="F22" s="11">
        <v>0.10251744186046513</v>
      </c>
      <c r="G22" s="11">
        <v>0.55514825581395333</v>
      </c>
      <c r="J22" s="15"/>
      <c r="M22" s="34">
        <v>81.219111917491304</v>
      </c>
      <c r="N22" s="3">
        <v>6.7679999999999998</v>
      </c>
      <c r="O22" s="34">
        <v>302</v>
      </c>
      <c r="P22">
        <v>10.353000000000002</v>
      </c>
      <c r="Q22">
        <v>16.579999999999998</v>
      </c>
      <c r="R22">
        <v>1.149</v>
      </c>
      <c r="S22">
        <v>32.070999999999998</v>
      </c>
    </row>
    <row r="23" spans="1:19" x14ac:dyDescent="0.2">
      <c r="A23" s="5">
        <v>38156</v>
      </c>
      <c r="B23" s="2" t="s">
        <v>71</v>
      </c>
      <c r="C23" s="19" t="s">
        <v>63</v>
      </c>
      <c r="D23" s="3">
        <v>260740</v>
      </c>
      <c r="E23" s="13">
        <v>1</v>
      </c>
      <c r="F23" s="11">
        <v>0.53792810077519371</v>
      </c>
      <c r="G23" s="11">
        <v>0.57115552325581387</v>
      </c>
      <c r="H23" s="12">
        <v>70.104178294573629</v>
      </c>
      <c r="I23" s="11">
        <v>76.927914462209316</v>
      </c>
      <c r="J23" s="15">
        <v>44.509212209302319</v>
      </c>
      <c r="K23" s="11">
        <v>38.623838154069773</v>
      </c>
      <c r="L23" s="9">
        <v>170</v>
      </c>
      <c r="M23" s="34">
        <v>109.22628727810604</v>
      </c>
      <c r="N23" s="3">
        <v>7.4195000000000002</v>
      </c>
      <c r="O23" s="34">
        <v>331</v>
      </c>
      <c r="P23">
        <v>0.16750000000000001</v>
      </c>
      <c r="Q23">
        <v>1.5225</v>
      </c>
      <c r="R23">
        <v>0.153</v>
      </c>
      <c r="S23">
        <v>27.83</v>
      </c>
    </row>
    <row r="24" spans="1:19" x14ac:dyDescent="0.2">
      <c r="D24" s="3">
        <v>260739</v>
      </c>
      <c r="E24" s="13">
        <v>5</v>
      </c>
      <c r="F24" s="11">
        <v>0.97174108527131775</v>
      </c>
      <c r="G24" s="11">
        <v>0.7167575581395349</v>
      </c>
      <c r="M24" s="35"/>
      <c r="N24" s="9"/>
      <c r="O24" s="34"/>
      <c r="P24">
        <v>0.24249999999999999</v>
      </c>
      <c r="Q24">
        <v>1.704</v>
      </c>
      <c r="R24">
        <v>0.16450000000000001</v>
      </c>
    </row>
    <row r="25" spans="1:19" x14ac:dyDescent="0.2">
      <c r="D25" s="3">
        <v>260738</v>
      </c>
      <c r="E25" s="13">
        <v>10</v>
      </c>
      <c r="F25" s="11">
        <v>1.6658418604651164</v>
      </c>
      <c r="G25" s="11">
        <v>0.98051206395348878</v>
      </c>
      <c r="J25" s="15"/>
      <c r="M25" s="35"/>
      <c r="N25" s="9"/>
      <c r="O25" s="34"/>
      <c r="P25">
        <v>0.28999999999999998</v>
      </c>
      <c r="Q25">
        <v>1.6005</v>
      </c>
      <c r="R25">
        <v>0.193</v>
      </c>
    </row>
    <row r="26" spans="1:19" x14ac:dyDescent="0.2">
      <c r="D26" s="3">
        <v>260737</v>
      </c>
      <c r="E26" s="13">
        <v>20</v>
      </c>
      <c r="F26" s="11">
        <v>0.79821589147286831</v>
      </c>
      <c r="G26" s="11">
        <v>0.57933924418604654</v>
      </c>
      <c r="J26" s="15"/>
      <c r="M26" s="34">
        <v>96.600237506780502</v>
      </c>
      <c r="N26" s="3">
        <v>7.1419999999999995</v>
      </c>
      <c r="O26" s="34">
        <v>319</v>
      </c>
      <c r="P26">
        <v>1.0990000000000002</v>
      </c>
      <c r="Q26">
        <v>2.0960000000000001</v>
      </c>
      <c r="R26">
        <v>0.36899999999999999</v>
      </c>
      <c r="S26">
        <v>29.812000000000001</v>
      </c>
    </row>
    <row r="27" spans="1:19" x14ac:dyDescent="0.2">
      <c r="D27" s="3">
        <v>260736</v>
      </c>
      <c r="E27" s="13">
        <v>30</v>
      </c>
      <c r="F27" s="11">
        <v>0.74615833333333326</v>
      </c>
      <c r="G27" s="11">
        <v>0.76245000000000007</v>
      </c>
      <c r="J27" s="15"/>
      <c r="M27" s="35"/>
      <c r="N27" s="9"/>
      <c r="O27" s="34"/>
      <c r="P27">
        <v>1.839</v>
      </c>
      <c r="Q27">
        <v>2.794</v>
      </c>
      <c r="R27">
        <v>0.48149999999999998</v>
      </c>
    </row>
    <row r="28" spans="1:19" x14ac:dyDescent="0.2">
      <c r="D28" s="3">
        <v>260735</v>
      </c>
      <c r="E28" s="13">
        <v>40</v>
      </c>
      <c r="F28" s="11">
        <v>0.7982158914728682</v>
      </c>
      <c r="G28" s="11">
        <v>0.88725174418604613</v>
      </c>
      <c r="J28" s="15"/>
      <c r="M28" s="35"/>
      <c r="N28" s="9"/>
      <c r="O28" s="34"/>
      <c r="P28">
        <v>1.6615</v>
      </c>
      <c r="Q28">
        <v>2.1949999999999998</v>
      </c>
      <c r="R28">
        <v>0.51</v>
      </c>
    </row>
    <row r="29" spans="1:19" x14ac:dyDescent="0.2">
      <c r="D29" s="3">
        <v>260734</v>
      </c>
      <c r="E29" s="13">
        <v>50</v>
      </c>
      <c r="F29" s="11">
        <v>0.52057558139534887</v>
      </c>
      <c r="G29" s="11">
        <v>0.80814244186046547</v>
      </c>
      <c r="J29" s="15"/>
      <c r="M29" s="34">
        <v>82.251626426761177</v>
      </c>
      <c r="N29" s="3">
        <v>6.7709999999999999</v>
      </c>
      <c r="O29" s="34">
        <v>302.5</v>
      </c>
      <c r="P29">
        <v>8.6385000000000005</v>
      </c>
      <c r="Q29">
        <v>12.929</v>
      </c>
      <c r="R29">
        <v>1.0990000000000002</v>
      </c>
      <c r="S29">
        <v>31.039000000000001</v>
      </c>
    </row>
    <row r="30" spans="1:19" x14ac:dyDescent="0.2">
      <c r="D30" s="3">
        <v>260733</v>
      </c>
      <c r="E30" s="13">
        <v>60</v>
      </c>
      <c r="F30" s="11">
        <v>0.71145329457364348</v>
      </c>
      <c r="G30" s="11">
        <v>1.2144300872093021</v>
      </c>
      <c r="J30" s="15"/>
      <c r="M30" s="35"/>
      <c r="N30" s="9"/>
      <c r="O30" s="34"/>
      <c r="P30">
        <v>9.6545000000000005</v>
      </c>
      <c r="Q30">
        <v>13.1775</v>
      </c>
      <c r="R30">
        <v>1.1385000000000001</v>
      </c>
    </row>
    <row r="31" spans="1:19" x14ac:dyDescent="0.2">
      <c r="D31" s="3">
        <v>260732</v>
      </c>
      <c r="E31" s="13">
        <v>70</v>
      </c>
      <c r="F31" s="11">
        <v>0.85027344961240314</v>
      </c>
      <c r="G31" s="11">
        <v>1.3419597383720934</v>
      </c>
      <c r="J31" s="15"/>
      <c r="M31" s="35"/>
      <c r="N31" s="9"/>
      <c r="O31" s="34"/>
      <c r="P31">
        <v>10.841000000000001</v>
      </c>
      <c r="Q31">
        <v>15.3645</v>
      </c>
      <c r="R31">
        <v>1.2145000000000001</v>
      </c>
    </row>
    <row r="32" spans="1:19" x14ac:dyDescent="0.2">
      <c r="D32" s="3">
        <v>260731</v>
      </c>
      <c r="E32" s="13">
        <v>80</v>
      </c>
      <c r="F32" s="11">
        <v>1.4749641472868218</v>
      </c>
      <c r="G32" s="11">
        <v>1.7398931686046515</v>
      </c>
      <c r="J32" s="15"/>
      <c r="M32" s="34">
        <v>74.197224167242808</v>
      </c>
      <c r="N32" s="3">
        <v>6.1914999999999996</v>
      </c>
      <c r="O32" s="34">
        <v>276.5</v>
      </c>
      <c r="P32">
        <v>11.513500000000001</v>
      </c>
      <c r="Q32">
        <v>21.463999999999999</v>
      </c>
      <c r="R32">
        <v>1.34</v>
      </c>
      <c r="S32">
        <v>32.008000000000003</v>
      </c>
    </row>
    <row r="33" spans="1:19" x14ac:dyDescent="0.2">
      <c r="A33" s="5">
        <v>38231</v>
      </c>
      <c r="B33" s="2" t="s">
        <v>82</v>
      </c>
      <c r="C33" s="19" t="s">
        <v>83</v>
      </c>
      <c r="D33" s="3">
        <v>260750</v>
      </c>
      <c r="E33" s="13">
        <v>1</v>
      </c>
      <c r="F33" s="11">
        <v>1.9087771317829461</v>
      </c>
      <c r="G33" s="11">
        <v>1.4676139534883723</v>
      </c>
      <c r="H33" s="12">
        <v>32.796638856589148</v>
      </c>
      <c r="I33" s="11">
        <v>49.706462572674411</v>
      </c>
      <c r="J33" s="15">
        <v>30.599836531007753</v>
      </c>
      <c r="K33" s="11">
        <v>37.386142805232559</v>
      </c>
      <c r="L33" s="9">
        <v>245</v>
      </c>
      <c r="M33" s="34">
        <v>105.18077337981011</v>
      </c>
      <c r="N33" s="3">
        <v>6.0939999999999994</v>
      </c>
      <c r="O33" s="34">
        <v>272</v>
      </c>
      <c r="P33">
        <v>0</v>
      </c>
      <c r="Q33">
        <v>2.4824999999999999</v>
      </c>
      <c r="R33">
        <v>0.10600000000000001</v>
      </c>
      <c r="S33">
        <v>27.259</v>
      </c>
    </row>
    <row r="34" spans="1:19" x14ac:dyDescent="0.2">
      <c r="C34" s="3"/>
      <c r="D34" s="3">
        <v>260749</v>
      </c>
      <c r="E34" s="13">
        <v>5</v>
      </c>
      <c r="F34" s="11">
        <v>1.9608346899224807</v>
      </c>
      <c r="G34" s="11">
        <v>1.5264344476744187</v>
      </c>
      <c r="M34" s="35"/>
      <c r="N34" s="9"/>
      <c r="O34" s="34"/>
      <c r="P34">
        <v>0</v>
      </c>
      <c r="Q34">
        <v>3.1040000000000001</v>
      </c>
      <c r="R34">
        <v>0.1275</v>
      </c>
    </row>
    <row r="35" spans="1:19" x14ac:dyDescent="0.2">
      <c r="D35" s="3">
        <v>260748</v>
      </c>
      <c r="E35" s="13">
        <v>10</v>
      </c>
      <c r="F35" s="11">
        <v>1.4923166666666667</v>
      </c>
      <c r="G35" s="11">
        <v>1.1730000000000005</v>
      </c>
      <c r="J35" s="15"/>
      <c r="M35" s="35"/>
      <c r="N35" s="9"/>
      <c r="O35" s="34"/>
      <c r="P35">
        <v>1.2E-2</v>
      </c>
      <c r="Q35">
        <v>3.1989999999999998</v>
      </c>
      <c r="R35">
        <v>0.14650000000000002</v>
      </c>
    </row>
    <row r="36" spans="1:19" x14ac:dyDescent="0.2">
      <c r="D36" s="3">
        <v>260747</v>
      </c>
      <c r="E36" s="13">
        <v>20</v>
      </c>
      <c r="F36" s="11">
        <v>0.22944379844961255</v>
      </c>
      <c r="G36" s="11">
        <v>0.68412645348837198</v>
      </c>
      <c r="J36" s="15"/>
      <c r="M36" s="34">
        <v>89.383371455710943</v>
      </c>
      <c r="N36" s="3">
        <v>6.0615000000000006</v>
      </c>
      <c r="O36" s="34">
        <v>271</v>
      </c>
      <c r="P36">
        <v>3.2705000000000002</v>
      </c>
      <c r="Q36">
        <v>6.274</v>
      </c>
      <c r="R36">
        <v>0.69799999999999995</v>
      </c>
      <c r="S36">
        <v>29.31</v>
      </c>
    </row>
    <row r="37" spans="1:19" x14ac:dyDescent="0.2">
      <c r="D37" s="3">
        <v>260746</v>
      </c>
      <c r="E37" s="13">
        <v>30</v>
      </c>
      <c r="F37" s="11">
        <v>0.12692635658914728</v>
      </c>
      <c r="G37" s="11">
        <v>0.3826656976744186</v>
      </c>
      <c r="J37" s="15"/>
      <c r="M37" s="35"/>
      <c r="N37" s="9"/>
      <c r="O37" s="34"/>
      <c r="P37">
        <v>5.5060000000000002</v>
      </c>
      <c r="Q37">
        <v>8.8215000000000003</v>
      </c>
      <c r="R37">
        <v>0.91</v>
      </c>
    </row>
    <row r="38" spans="1:19" x14ac:dyDescent="0.2">
      <c r="D38" s="3">
        <v>260745</v>
      </c>
      <c r="E38" s="13">
        <v>40</v>
      </c>
      <c r="F38" s="11">
        <v>8.7872093023255798E-2</v>
      </c>
      <c r="G38" s="11">
        <v>0.4581627906976744</v>
      </c>
      <c r="J38" s="15"/>
      <c r="M38" s="35"/>
      <c r="N38" s="9"/>
      <c r="O38" s="34"/>
      <c r="P38">
        <v>6.8614999999999995</v>
      </c>
      <c r="Q38">
        <v>9.8674999999999997</v>
      </c>
      <c r="R38">
        <v>0.98699999999999999</v>
      </c>
    </row>
    <row r="39" spans="1:19" x14ac:dyDescent="0.2">
      <c r="D39" s="3">
        <v>260744</v>
      </c>
      <c r="E39" s="13">
        <v>50</v>
      </c>
      <c r="F39" s="11">
        <v>8.2990310077519419E-2</v>
      </c>
      <c r="G39" s="11">
        <v>0.41345930232558126</v>
      </c>
      <c r="J39" s="15"/>
      <c r="M39" s="34">
        <v>78.091052906468363</v>
      </c>
      <c r="N39" s="3">
        <v>6.2255000000000003</v>
      </c>
      <c r="O39" s="34">
        <v>278</v>
      </c>
      <c r="P39">
        <v>9.7429999999999986</v>
      </c>
      <c r="Q39">
        <v>14.0275</v>
      </c>
      <c r="R39">
        <v>1.1895</v>
      </c>
      <c r="S39">
        <v>31.352</v>
      </c>
    </row>
    <row r="40" spans="1:19" x14ac:dyDescent="0.2">
      <c r="D40" s="3">
        <v>260743</v>
      </c>
      <c r="E40" s="13">
        <v>60</v>
      </c>
      <c r="F40" s="11">
        <v>7.810852713178297E-2</v>
      </c>
      <c r="G40" s="11">
        <v>0.38113081395348836</v>
      </c>
      <c r="J40" s="15"/>
      <c r="M40" s="35"/>
      <c r="N40" s="9"/>
      <c r="O40" s="34"/>
      <c r="P40">
        <v>10.179500000000001</v>
      </c>
      <c r="Q40">
        <v>14.431000000000001</v>
      </c>
      <c r="R40">
        <v>2.0685000000000002</v>
      </c>
    </row>
    <row r="41" spans="1:19" x14ac:dyDescent="0.2">
      <c r="C41" s="3"/>
      <c r="D41" s="3">
        <v>260742</v>
      </c>
      <c r="E41" s="13">
        <v>70</v>
      </c>
      <c r="F41" s="11">
        <v>6.8344961240310059E-2</v>
      </c>
      <c r="G41" s="11">
        <v>0.43403633720930224</v>
      </c>
      <c r="J41" s="15"/>
      <c r="M41" s="35"/>
      <c r="N41" s="9"/>
      <c r="O41" s="34"/>
      <c r="P41">
        <v>10.093</v>
      </c>
      <c r="Q41">
        <v>13.539</v>
      </c>
      <c r="R41">
        <v>1.8365</v>
      </c>
    </row>
    <row r="42" spans="1:19" x14ac:dyDescent="0.2">
      <c r="D42" s="3">
        <v>260741</v>
      </c>
      <c r="E42" s="13">
        <v>80</v>
      </c>
      <c r="F42" s="11">
        <v>6.346317829457368E-2</v>
      </c>
      <c r="G42" s="11">
        <v>0.42027034883720921</v>
      </c>
      <c r="J42" s="15"/>
      <c r="M42" s="34">
        <v>68.879832395468469</v>
      </c>
      <c r="N42" s="3">
        <v>5.6240000000000006</v>
      </c>
      <c r="O42" s="34">
        <v>251</v>
      </c>
      <c r="P42">
        <v>12.141500000000001</v>
      </c>
      <c r="Q42">
        <v>19.137999999999998</v>
      </c>
      <c r="R42">
        <v>1.3995</v>
      </c>
      <c r="S42">
        <v>32.380000000000003</v>
      </c>
    </row>
    <row r="43" spans="1:19" x14ac:dyDescent="0.2">
      <c r="A43" s="5">
        <v>38246</v>
      </c>
      <c r="B43" s="2" t="s">
        <v>75</v>
      </c>
      <c r="C43" s="19" t="s">
        <v>76</v>
      </c>
      <c r="D43" s="20">
        <v>271955</v>
      </c>
      <c r="E43" s="13">
        <v>1</v>
      </c>
      <c r="F43" s="30">
        <v>1.7005468992248063</v>
      </c>
      <c r="G43" s="30">
        <v>0.89420866472868221</v>
      </c>
      <c r="H43" s="12">
        <v>32.937300775193791</v>
      </c>
      <c r="I43" s="11">
        <v>33.412214904069764</v>
      </c>
      <c r="J43" s="15">
        <v>31.052932558139535</v>
      </c>
      <c r="K43" s="11">
        <v>24.017321008720927</v>
      </c>
      <c r="L43" s="9">
        <v>260</v>
      </c>
      <c r="M43" s="33">
        <v>101.64729614431185</v>
      </c>
      <c r="N43" s="31">
        <v>6.2774999999999999</v>
      </c>
      <c r="O43" s="33">
        <v>280.5</v>
      </c>
      <c r="P43" s="31">
        <v>0</v>
      </c>
      <c r="Q43" s="31">
        <v>2.4525000000000001</v>
      </c>
      <c r="R43" s="31">
        <v>0.24149999999999999</v>
      </c>
      <c r="S43" s="37">
        <v>28.521999999999998</v>
      </c>
    </row>
    <row r="44" spans="1:19" x14ac:dyDescent="0.2">
      <c r="C44" s="3"/>
      <c r="D44" s="20">
        <v>271954</v>
      </c>
      <c r="E44" s="13">
        <v>5</v>
      </c>
      <c r="F44" s="30">
        <v>1.7699569767441858</v>
      </c>
      <c r="G44" s="30">
        <v>0.89220744186046519</v>
      </c>
      <c r="M44" s="35"/>
      <c r="N44" s="9"/>
      <c r="O44" s="34"/>
      <c r="P44" s="31">
        <v>0</v>
      </c>
      <c r="Q44" s="31">
        <v>2.4664999999999999</v>
      </c>
      <c r="R44" s="31">
        <v>0.249</v>
      </c>
    </row>
    <row r="45" spans="1:19" x14ac:dyDescent="0.2">
      <c r="D45" s="20">
        <v>271953</v>
      </c>
      <c r="E45" s="13">
        <v>10</v>
      </c>
      <c r="F45" s="30">
        <v>1.9781872093023256</v>
      </c>
      <c r="G45" s="30">
        <v>0.92901827325581365</v>
      </c>
      <c r="J45" s="15"/>
      <c r="M45" s="35"/>
      <c r="N45" s="9"/>
      <c r="O45" s="34"/>
      <c r="P45" s="31">
        <v>0.36699999999999999</v>
      </c>
      <c r="Q45" s="31">
        <v>2.9944999999999999</v>
      </c>
      <c r="R45" s="31">
        <v>0.30049999999999999</v>
      </c>
    </row>
    <row r="46" spans="1:19" x14ac:dyDescent="0.2">
      <c r="D46" s="20">
        <v>271952</v>
      </c>
      <c r="E46" s="13">
        <v>20</v>
      </c>
      <c r="F46" s="30">
        <v>0.13846511627906977</v>
      </c>
      <c r="G46" s="30">
        <v>0.33056929069767443</v>
      </c>
      <c r="J46" s="15"/>
      <c r="M46" s="35"/>
      <c r="N46" s="9"/>
      <c r="O46" s="34"/>
      <c r="P46" s="31">
        <v>8.9130000000000003</v>
      </c>
      <c r="Q46" s="31">
        <v>12.087</v>
      </c>
      <c r="R46" s="31">
        <v>1.0670000000000002</v>
      </c>
    </row>
    <row r="47" spans="1:19" x14ac:dyDescent="0.2">
      <c r="D47" s="20">
        <v>271951</v>
      </c>
      <c r="E47" s="13">
        <v>30</v>
      </c>
      <c r="F47" s="30">
        <v>8.3079069767441865E-2</v>
      </c>
      <c r="G47" s="30">
        <v>0.31041490697674418</v>
      </c>
      <c r="J47" s="15"/>
      <c r="M47" s="35"/>
      <c r="N47" s="9"/>
      <c r="O47" s="34"/>
      <c r="P47" s="31">
        <v>8.7125000000000004</v>
      </c>
      <c r="Q47" s="31">
        <v>11.737</v>
      </c>
      <c r="R47" s="31">
        <v>1.0575000000000001</v>
      </c>
    </row>
    <row r="48" spans="1:19" x14ac:dyDescent="0.2">
      <c r="D48" s="20">
        <v>271950</v>
      </c>
      <c r="E48" s="13">
        <v>40</v>
      </c>
      <c r="F48" s="30">
        <v>6.9232558139534869E-2</v>
      </c>
      <c r="G48" s="30">
        <v>0.27641612790697673</v>
      </c>
      <c r="J48" s="15"/>
      <c r="M48" s="35"/>
      <c r="N48" s="9"/>
      <c r="O48" s="34"/>
      <c r="P48" s="31">
        <v>10.0345</v>
      </c>
      <c r="Q48" s="31">
        <v>12.228</v>
      </c>
      <c r="R48" s="31">
        <v>1.1595</v>
      </c>
    </row>
    <row r="49" spans="1:19" x14ac:dyDescent="0.2">
      <c r="D49" s="20">
        <v>271949</v>
      </c>
      <c r="E49" s="13">
        <v>50</v>
      </c>
      <c r="F49" s="30">
        <v>4.8462790697674424E-2</v>
      </c>
      <c r="G49" s="30">
        <v>0.23562424418604649</v>
      </c>
      <c r="J49" s="15"/>
      <c r="M49" s="35"/>
      <c r="N49" s="9"/>
      <c r="O49" s="34"/>
      <c r="P49" s="31">
        <v>10.3215</v>
      </c>
      <c r="Q49" s="31">
        <v>12.494999999999999</v>
      </c>
      <c r="R49" s="31">
        <v>1.1440000000000001</v>
      </c>
    </row>
    <row r="50" spans="1:19" x14ac:dyDescent="0.2">
      <c r="D50" s="20">
        <v>271948</v>
      </c>
      <c r="E50" s="13">
        <v>60</v>
      </c>
      <c r="F50" s="30">
        <v>5.1924418604651197E-2</v>
      </c>
      <c r="G50" s="30">
        <v>0.23192377906976741</v>
      </c>
      <c r="J50" s="15"/>
      <c r="M50" s="35"/>
      <c r="N50" s="9"/>
      <c r="O50" s="34"/>
      <c r="P50" s="31">
        <v>12.603</v>
      </c>
      <c r="Q50" s="31">
        <v>16.044</v>
      </c>
      <c r="R50" s="31">
        <v>1.23</v>
      </c>
    </row>
    <row r="51" spans="1:19" x14ac:dyDescent="0.2">
      <c r="C51" s="3"/>
      <c r="D51" s="20">
        <v>271947</v>
      </c>
      <c r="E51" s="13">
        <v>70</v>
      </c>
      <c r="F51" s="30">
        <v>7.810852713178297E-2</v>
      </c>
      <c r="G51" s="30">
        <v>0.32868298449612399</v>
      </c>
      <c r="J51" s="15"/>
      <c r="M51" s="35"/>
      <c r="N51" s="9"/>
      <c r="O51" s="34"/>
      <c r="P51" s="31">
        <v>13.12</v>
      </c>
      <c r="Q51" s="31">
        <v>19.154</v>
      </c>
      <c r="R51" s="31">
        <v>1.323</v>
      </c>
    </row>
    <row r="52" spans="1:19" x14ac:dyDescent="0.2">
      <c r="D52" s="20">
        <v>271946</v>
      </c>
      <c r="E52" s="13">
        <v>80</v>
      </c>
      <c r="F52" s="30">
        <v>6.8344961240310045E-2</v>
      </c>
      <c r="G52" s="30">
        <v>0.52214100775193795</v>
      </c>
      <c r="J52" s="15"/>
      <c r="M52" s="33">
        <v>70.133791979785599</v>
      </c>
      <c r="N52" s="31">
        <v>5.7204999999999995</v>
      </c>
      <c r="O52" s="33">
        <v>255.5</v>
      </c>
      <c r="P52" s="31">
        <v>13.095500000000001</v>
      </c>
      <c r="Q52" s="31">
        <v>19.032</v>
      </c>
      <c r="R52" s="31">
        <v>1.3715000000000002</v>
      </c>
      <c r="S52" s="37">
        <v>32.468000000000004</v>
      </c>
    </row>
    <row r="53" spans="1:19" x14ac:dyDescent="0.2">
      <c r="A53" s="5">
        <v>38304</v>
      </c>
      <c r="B53" s="2" t="s">
        <v>89</v>
      </c>
      <c r="C53" s="19" t="s">
        <v>90</v>
      </c>
      <c r="D53" s="13"/>
      <c r="E53" s="13">
        <v>1</v>
      </c>
      <c r="F53" s="11"/>
      <c r="J53" s="15"/>
      <c r="L53" s="9">
        <v>321</v>
      </c>
      <c r="M53" s="31"/>
      <c r="N53" s="31"/>
      <c r="O53" s="31"/>
      <c r="P53" s="15"/>
      <c r="Q53" s="15"/>
      <c r="R53" s="15"/>
    </row>
    <row r="54" spans="1:19" x14ac:dyDescent="0.2">
      <c r="D54" s="13"/>
      <c r="E54" s="13">
        <v>5</v>
      </c>
      <c r="F54" s="11"/>
      <c r="J54" s="15"/>
      <c r="M54" s="31"/>
      <c r="N54" s="31"/>
      <c r="O54" s="31"/>
      <c r="P54" s="15"/>
      <c r="Q54" s="15"/>
      <c r="R54" s="15"/>
    </row>
    <row r="55" spans="1:19" x14ac:dyDescent="0.2">
      <c r="C55" s="3"/>
      <c r="D55" s="13"/>
      <c r="E55" s="13">
        <v>10</v>
      </c>
      <c r="F55" s="11"/>
      <c r="J55" s="15"/>
      <c r="M55" s="31"/>
      <c r="N55" s="31"/>
      <c r="O55" s="31"/>
      <c r="P55" s="15"/>
      <c r="Q55" s="15"/>
      <c r="R55" s="15"/>
    </row>
    <row r="56" spans="1:19" x14ac:dyDescent="0.2">
      <c r="C56" s="3"/>
      <c r="D56" s="13"/>
      <c r="E56" s="13">
        <v>20</v>
      </c>
      <c r="F56" s="11"/>
      <c r="J56" s="15"/>
      <c r="M56" s="31"/>
      <c r="N56" s="31"/>
      <c r="O56" s="31"/>
      <c r="P56" s="15"/>
      <c r="Q56" s="15"/>
      <c r="R56" s="15"/>
    </row>
    <row r="57" spans="1:19" x14ac:dyDescent="0.2">
      <c r="C57" s="3"/>
      <c r="D57" s="13"/>
      <c r="E57" s="13">
        <v>30</v>
      </c>
      <c r="F57" s="11"/>
      <c r="J57" s="15"/>
      <c r="M57" s="31"/>
      <c r="N57" s="31"/>
      <c r="O57" s="31"/>
      <c r="P57" s="15"/>
      <c r="Q57" s="15"/>
      <c r="R57" s="15"/>
    </row>
    <row r="58" spans="1:19" x14ac:dyDescent="0.2">
      <c r="C58" s="3"/>
      <c r="D58" s="13"/>
      <c r="E58" s="13">
        <v>40</v>
      </c>
      <c r="F58" s="11"/>
      <c r="J58" s="15"/>
      <c r="M58" s="31"/>
      <c r="N58" s="31"/>
      <c r="O58" s="31"/>
      <c r="P58" s="15"/>
      <c r="Q58" s="15"/>
      <c r="R58" s="15"/>
    </row>
    <row r="59" spans="1:19" x14ac:dyDescent="0.2">
      <c r="D59" s="13"/>
      <c r="E59" s="13">
        <v>50</v>
      </c>
      <c r="F59" s="11"/>
      <c r="J59" s="15"/>
      <c r="M59" s="31"/>
      <c r="N59" s="31"/>
      <c r="O59" s="31"/>
      <c r="P59" s="15"/>
      <c r="Q59" s="15"/>
      <c r="R59" s="15"/>
    </row>
    <row r="60" spans="1:19" x14ac:dyDescent="0.2">
      <c r="D60" s="13"/>
      <c r="E60" s="13">
        <v>60</v>
      </c>
      <c r="F60" s="11"/>
      <c r="J60" s="15"/>
      <c r="M60" s="31"/>
      <c r="N60" s="31"/>
      <c r="O60" s="31"/>
      <c r="P60" s="15"/>
      <c r="Q60" s="15"/>
      <c r="R60" s="15"/>
    </row>
    <row r="61" spans="1:19" x14ac:dyDescent="0.2">
      <c r="D61" s="13"/>
      <c r="E61" s="13">
        <v>70</v>
      </c>
      <c r="F61" s="11"/>
      <c r="J61" s="15"/>
      <c r="P61" s="15"/>
      <c r="Q61" s="15"/>
      <c r="R61" s="15"/>
    </row>
    <row r="62" spans="1:19" x14ac:dyDescent="0.2">
      <c r="C62" s="3"/>
      <c r="D62" s="13"/>
      <c r="E62" s="13">
        <v>80</v>
      </c>
      <c r="F62" s="11"/>
      <c r="J62" s="15"/>
      <c r="P62" s="15"/>
      <c r="Q62" s="15"/>
      <c r="R62" s="15"/>
    </row>
    <row r="63" spans="1:19" x14ac:dyDescent="0.2">
      <c r="C63" s="19"/>
      <c r="D63" s="13"/>
      <c r="E63" s="13">
        <v>1</v>
      </c>
      <c r="F63" s="11"/>
      <c r="I63" s="4"/>
      <c r="J63" s="15"/>
      <c r="P63" s="15"/>
      <c r="Q63" s="15"/>
      <c r="R63" s="15"/>
    </row>
    <row r="64" spans="1:19" x14ac:dyDescent="0.2">
      <c r="C64" s="3"/>
      <c r="D64" s="13"/>
      <c r="E64" s="13">
        <v>5</v>
      </c>
      <c r="F64" s="11"/>
      <c r="J64" s="15"/>
      <c r="P64" s="15"/>
      <c r="Q64" s="15"/>
      <c r="R64" s="15"/>
    </row>
    <row r="65" spans="3:18" x14ac:dyDescent="0.2">
      <c r="C65" s="3"/>
      <c r="D65" s="13"/>
      <c r="E65" s="13">
        <v>10</v>
      </c>
      <c r="F65" s="11"/>
      <c r="J65" s="15"/>
      <c r="P65" s="15"/>
      <c r="Q65" s="15"/>
      <c r="R65" s="15"/>
    </row>
    <row r="66" spans="3:18" x14ac:dyDescent="0.2">
      <c r="C66" s="3"/>
      <c r="D66" s="13"/>
      <c r="E66" s="13">
        <v>20</v>
      </c>
      <c r="F66" s="11"/>
      <c r="J66" s="15"/>
      <c r="P66" s="15"/>
      <c r="Q66" s="15"/>
      <c r="R66" s="15"/>
    </row>
    <row r="67" spans="3:18" x14ac:dyDescent="0.2">
      <c r="D67" s="13"/>
      <c r="E67" s="13">
        <v>30</v>
      </c>
      <c r="F67" s="11"/>
      <c r="J67" s="15"/>
      <c r="P67" s="15"/>
      <c r="Q67" s="15"/>
      <c r="R67" s="15"/>
    </row>
    <row r="68" spans="3:18" x14ac:dyDescent="0.2">
      <c r="D68" s="13"/>
      <c r="E68" s="13">
        <v>40</v>
      </c>
      <c r="F68" s="11"/>
      <c r="J68" s="15"/>
      <c r="P68" s="15"/>
      <c r="Q68" s="15"/>
      <c r="R68" s="15"/>
    </row>
    <row r="69" spans="3:18" x14ac:dyDescent="0.2">
      <c r="C69" s="3"/>
      <c r="D69" s="13"/>
      <c r="E69" s="13">
        <v>50</v>
      </c>
      <c r="F69" s="11"/>
      <c r="J69" s="15"/>
      <c r="P69" s="15"/>
      <c r="Q69" s="15"/>
      <c r="R69" s="15"/>
    </row>
    <row r="70" spans="3:18" x14ac:dyDescent="0.2">
      <c r="C70" s="3"/>
      <c r="D70" s="13"/>
      <c r="E70" s="13">
        <v>60</v>
      </c>
      <c r="F70" s="11"/>
      <c r="J70" s="15"/>
      <c r="P70" s="15"/>
      <c r="Q70" s="15"/>
      <c r="R70" s="15"/>
    </row>
    <row r="71" spans="3:18" x14ac:dyDescent="0.2">
      <c r="C71" s="3"/>
      <c r="D71" s="13"/>
      <c r="E71" s="13">
        <v>70</v>
      </c>
      <c r="F71" s="11"/>
      <c r="J71" s="15"/>
      <c r="P71" s="15"/>
      <c r="Q71" s="15"/>
      <c r="R71" s="15"/>
    </row>
    <row r="72" spans="3:18" x14ac:dyDescent="0.2">
      <c r="C72" s="3"/>
      <c r="D72" s="13"/>
      <c r="E72" s="13">
        <v>80</v>
      </c>
      <c r="F72" s="11"/>
      <c r="J72" s="15"/>
      <c r="P72" s="15"/>
      <c r="Q72" s="15"/>
      <c r="R72" s="15"/>
    </row>
    <row r="73" spans="3:18" x14ac:dyDescent="0.2">
      <c r="C73" s="19"/>
      <c r="E73" s="13">
        <v>1</v>
      </c>
      <c r="F73" s="11"/>
      <c r="J73" s="15"/>
      <c r="P73" s="15"/>
      <c r="Q73" s="15"/>
      <c r="R73" s="15"/>
    </row>
    <row r="74" spans="3:18" x14ac:dyDescent="0.2">
      <c r="C74" s="3"/>
      <c r="E74" s="13">
        <v>5</v>
      </c>
      <c r="F74" s="11"/>
      <c r="J74" s="15"/>
      <c r="P74" s="15"/>
      <c r="Q74" s="15"/>
      <c r="R74" s="15"/>
    </row>
    <row r="75" spans="3:18" x14ac:dyDescent="0.2">
      <c r="E75" s="13">
        <v>10</v>
      </c>
      <c r="F75" s="11"/>
      <c r="J75" s="15"/>
      <c r="P75" s="15"/>
      <c r="Q75" s="15"/>
      <c r="R75" s="15"/>
    </row>
    <row r="76" spans="3:18" x14ac:dyDescent="0.2">
      <c r="C76" s="3"/>
      <c r="E76" s="13">
        <v>20</v>
      </c>
      <c r="F76" s="11"/>
      <c r="J76" s="15"/>
      <c r="P76" s="15"/>
      <c r="Q76" s="15"/>
      <c r="R76" s="15"/>
    </row>
    <row r="77" spans="3:18" x14ac:dyDescent="0.2">
      <c r="C77" s="3"/>
      <c r="E77" s="13">
        <v>30</v>
      </c>
      <c r="F77" s="11"/>
      <c r="J77" s="15"/>
      <c r="P77" s="15"/>
      <c r="Q77" s="15"/>
      <c r="R77" s="15"/>
    </row>
    <row r="78" spans="3:18" x14ac:dyDescent="0.2">
      <c r="C78" s="3"/>
      <c r="E78" s="13">
        <v>40</v>
      </c>
      <c r="F78" s="11"/>
      <c r="J78" s="15"/>
      <c r="P78" s="15"/>
      <c r="Q78" s="15"/>
      <c r="R78" s="15"/>
    </row>
    <row r="79" spans="3:18" x14ac:dyDescent="0.2">
      <c r="C79" s="3"/>
      <c r="E79" s="13">
        <v>50</v>
      </c>
      <c r="F79" s="11"/>
      <c r="J79" s="15"/>
      <c r="P79" s="15"/>
      <c r="Q79" s="15"/>
      <c r="R79" s="15"/>
    </row>
    <row r="80" spans="3:18" x14ac:dyDescent="0.2">
      <c r="C80" s="3"/>
      <c r="E80" s="13">
        <v>60</v>
      </c>
      <c r="F80" s="11"/>
      <c r="J80" s="15"/>
      <c r="P80" s="15"/>
      <c r="Q80" s="15"/>
      <c r="R80" s="15"/>
    </row>
    <row r="81" spans="3:18" x14ac:dyDescent="0.2">
      <c r="C81" s="3"/>
      <c r="E81" s="13">
        <v>70</v>
      </c>
      <c r="F81" s="11"/>
      <c r="J81" s="15"/>
      <c r="P81" s="15"/>
      <c r="Q81" s="15"/>
      <c r="R81" s="15"/>
    </row>
    <row r="82" spans="3:18" x14ac:dyDescent="0.2">
      <c r="C82" s="3"/>
      <c r="E82" s="13">
        <v>80</v>
      </c>
      <c r="F82" s="11"/>
      <c r="J82" s="15"/>
      <c r="P82" s="15"/>
      <c r="Q82" s="15"/>
      <c r="R82" s="15"/>
    </row>
    <row r="83" spans="3:18" x14ac:dyDescent="0.2">
      <c r="C83" s="19"/>
      <c r="E83" s="13">
        <v>1</v>
      </c>
      <c r="F83" s="11"/>
      <c r="J83" s="15"/>
      <c r="P83" s="15"/>
      <c r="Q83" s="15"/>
      <c r="R83" s="15"/>
    </row>
    <row r="84" spans="3:18" x14ac:dyDescent="0.2">
      <c r="C84" s="3"/>
      <c r="E84" s="13">
        <v>5</v>
      </c>
      <c r="F84" s="11"/>
      <c r="J84" s="15"/>
      <c r="P84" s="15"/>
      <c r="Q84" s="15"/>
      <c r="R84" s="15"/>
    </row>
    <row r="85" spans="3:18" x14ac:dyDescent="0.2">
      <c r="C85" s="3"/>
      <c r="E85" s="13">
        <v>10</v>
      </c>
      <c r="F85" s="11"/>
      <c r="J85" s="15"/>
      <c r="P85" s="15"/>
      <c r="Q85" s="15"/>
      <c r="R85" s="15"/>
    </row>
    <row r="86" spans="3:18" x14ac:dyDescent="0.2">
      <c r="C86" s="3"/>
      <c r="E86" s="13">
        <v>20</v>
      </c>
      <c r="F86" s="11"/>
      <c r="J86" s="15"/>
      <c r="P86" s="15"/>
      <c r="Q86" s="15"/>
      <c r="R86" s="15"/>
    </row>
    <row r="87" spans="3:18" x14ac:dyDescent="0.2">
      <c r="C87" s="3"/>
      <c r="E87" s="13">
        <v>30</v>
      </c>
      <c r="F87" s="11"/>
      <c r="J87" s="15"/>
      <c r="P87" s="15"/>
      <c r="Q87" s="15"/>
      <c r="R87" s="15"/>
    </row>
    <row r="88" spans="3:18" x14ac:dyDescent="0.2">
      <c r="C88" s="3"/>
      <c r="E88" s="13">
        <v>40</v>
      </c>
      <c r="F88" s="11"/>
      <c r="J88" s="15"/>
      <c r="P88" s="15"/>
      <c r="Q88" s="15"/>
      <c r="R88" s="15"/>
    </row>
    <row r="89" spans="3:18" x14ac:dyDescent="0.2">
      <c r="C89" s="3"/>
      <c r="E89" s="13">
        <v>50</v>
      </c>
      <c r="F89" s="11"/>
      <c r="J89" s="15"/>
      <c r="P89" s="15"/>
      <c r="Q89" s="15"/>
      <c r="R89" s="15"/>
    </row>
    <row r="90" spans="3:18" x14ac:dyDescent="0.2">
      <c r="C90" s="3"/>
      <c r="E90" s="13">
        <v>60</v>
      </c>
      <c r="F90" s="11"/>
      <c r="J90" s="15"/>
      <c r="P90" s="15"/>
      <c r="Q90" s="15"/>
      <c r="R90" s="15"/>
    </row>
    <row r="91" spans="3:18" x14ac:dyDescent="0.2">
      <c r="C91" s="3"/>
      <c r="E91" s="13">
        <v>70</v>
      </c>
      <c r="F91" s="11"/>
      <c r="J91" s="15"/>
      <c r="P91" s="15"/>
      <c r="Q91" s="15"/>
      <c r="R91" s="15"/>
    </row>
    <row r="92" spans="3:18" x14ac:dyDescent="0.2">
      <c r="C92" s="3"/>
      <c r="E92" s="13">
        <v>80</v>
      </c>
      <c r="F92" s="11"/>
      <c r="J92" s="15"/>
      <c r="P92" s="15"/>
      <c r="Q92" s="15"/>
      <c r="R92" s="15"/>
    </row>
    <row r="93" spans="3:18" x14ac:dyDescent="0.2">
      <c r="C93" s="19"/>
      <c r="E93" s="13">
        <v>1</v>
      </c>
      <c r="F93" s="11"/>
      <c r="J93" s="15"/>
      <c r="P93" s="15"/>
      <c r="Q93" s="15"/>
      <c r="R93" s="15"/>
    </row>
    <row r="94" spans="3:18" x14ac:dyDescent="0.2">
      <c r="C94" s="3"/>
      <c r="E94" s="13">
        <v>5</v>
      </c>
      <c r="F94" s="11"/>
      <c r="P94" s="15"/>
      <c r="Q94" s="15"/>
      <c r="R94" s="15"/>
    </row>
    <row r="95" spans="3:18" x14ac:dyDescent="0.2">
      <c r="C95" s="3"/>
      <c r="E95" s="13">
        <v>10</v>
      </c>
      <c r="F95" s="11"/>
      <c r="P95" s="15"/>
      <c r="Q95" s="15"/>
      <c r="R95" s="15"/>
    </row>
    <row r="96" spans="3:18" x14ac:dyDescent="0.2">
      <c r="C96" s="3"/>
      <c r="E96" s="13">
        <v>20</v>
      </c>
      <c r="F96" s="11"/>
      <c r="P96" s="15"/>
      <c r="Q96" s="15"/>
      <c r="R96" s="15"/>
    </row>
    <row r="97" spans="3:18" x14ac:dyDescent="0.2">
      <c r="C97" s="3"/>
      <c r="E97" s="13">
        <v>30</v>
      </c>
      <c r="F97" s="11"/>
      <c r="P97" s="15"/>
      <c r="Q97" s="15"/>
      <c r="R97" s="15"/>
    </row>
    <row r="98" spans="3:18" x14ac:dyDescent="0.2">
      <c r="C98" s="3"/>
      <c r="E98" s="13">
        <v>40</v>
      </c>
      <c r="F98" s="11"/>
      <c r="P98" s="15"/>
      <c r="Q98" s="15"/>
      <c r="R98" s="15"/>
    </row>
    <row r="99" spans="3:18" x14ac:dyDescent="0.2">
      <c r="C99" s="3"/>
      <c r="E99" s="13">
        <v>50</v>
      </c>
      <c r="F99" s="11"/>
      <c r="P99" s="15"/>
      <c r="Q99" s="15"/>
      <c r="R99" s="15"/>
    </row>
    <row r="100" spans="3:18" x14ac:dyDescent="0.2">
      <c r="C100" s="3"/>
      <c r="E100" s="13">
        <v>60</v>
      </c>
      <c r="F100" s="11"/>
      <c r="P100" s="15"/>
      <c r="Q100" s="15"/>
      <c r="R100" s="15"/>
    </row>
    <row r="101" spans="3:18" x14ac:dyDescent="0.2">
      <c r="C101" s="3"/>
      <c r="E101" s="13">
        <v>70</v>
      </c>
      <c r="F101" s="11"/>
      <c r="P101" s="15"/>
      <c r="Q101" s="15"/>
      <c r="R101" s="15"/>
    </row>
    <row r="102" spans="3:18" x14ac:dyDescent="0.2">
      <c r="C102" s="3"/>
      <c r="E102" s="13">
        <v>80</v>
      </c>
      <c r="F102" s="11"/>
      <c r="P102" s="15"/>
      <c r="Q102" s="15"/>
      <c r="R102" s="15"/>
    </row>
    <row r="103" spans="3:18" x14ac:dyDescent="0.2">
      <c r="C103" s="19"/>
      <c r="E103" s="13">
        <v>1</v>
      </c>
      <c r="O103" s="9"/>
      <c r="P103" s="15"/>
      <c r="Q103" s="15"/>
      <c r="R103" s="15"/>
    </row>
    <row r="104" spans="3:18" x14ac:dyDescent="0.2">
      <c r="C104" s="3"/>
      <c r="E104" s="13">
        <v>5</v>
      </c>
      <c r="O104" s="9"/>
      <c r="P104" s="15"/>
      <c r="Q104" s="15"/>
      <c r="R104" s="15"/>
    </row>
    <row r="105" spans="3:18" x14ac:dyDescent="0.2">
      <c r="C105" s="3"/>
      <c r="E105" s="13">
        <v>10</v>
      </c>
      <c r="O105" s="9"/>
      <c r="P105" s="15"/>
      <c r="Q105" s="15"/>
      <c r="R105" s="15"/>
    </row>
    <row r="106" spans="3:18" x14ac:dyDescent="0.2">
      <c r="C106" s="3"/>
      <c r="E106" s="13">
        <v>20</v>
      </c>
      <c r="O106" s="9"/>
      <c r="P106" s="15"/>
      <c r="Q106" s="15"/>
      <c r="R106" s="15"/>
    </row>
    <row r="107" spans="3:18" x14ac:dyDescent="0.2">
      <c r="C107" s="3"/>
      <c r="E107" s="13">
        <v>30</v>
      </c>
      <c r="O107" s="9"/>
      <c r="P107" s="15"/>
      <c r="Q107" s="15"/>
      <c r="R107" s="15"/>
    </row>
    <row r="108" spans="3:18" x14ac:dyDescent="0.2">
      <c r="C108" s="3"/>
      <c r="E108" s="13">
        <v>40</v>
      </c>
      <c r="O108" s="9"/>
      <c r="P108" s="15"/>
      <c r="Q108" s="15"/>
      <c r="R108" s="15"/>
    </row>
    <row r="109" spans="3:18" x14ac:dyDescent="0.2">
      <c r="C109" s="3"/>
      <c r="E109" s="13">
        <v>50</v>
      </c>
      <c r="O109" s="9"/>
      <c r="P109" s="15"/>
      <c r="Q109" s="15"/>
      <c r="R109" s="15"/>
    </row>
    <row r="110" spans="3:18" x14ac:dyDescent="0.2">
      <c r="C110" s="3"/>
      <c r="E110" s="13">
        <v>60</v>
      </c>
      <c r="O110" s="9"/>
      <c r="P110" s="15"/>
      <c r="Q110" s="15"/>
      <c r="R110" s="15"/>
    </row>
    <row r="111" spans="3:18" x14ac:dyDescent="0.2">
      <c r="C111" s="3"/>
      <c r="E111" s="13">
        <v>70</v>
      </c>
      <c r="O111" s="9"/>
      <c r="P111" s="15"/>
      <c r="Q111" s="15"/>
      <c r="R111" s="15"/>
    </row>
    <row r="112" spans="3:18" x14ac:dyDescent="0.2">
      <c r="C112" s="3"/>
      <c r="E112" s="13">
        <v>80</v>
      </c>
      <c r="O112" s="9"/>
      <c r="P112" s="15"/>
      <c r="Q112" s="15"/>
      <c r="R112" s="15"/>
    </row>
    <row r="113" spans="3:18" x14ac:dyDescent="0.2">
      <c r="C113" s="3"/>
      <c r="E113" s="13">
        <v>1</v>
      </c>
      <c r="I113" s="14"/>
      <c r="O113" s="9"/>
      <c r="P113" s="15"/>
      <c r="Q113" s="15"/>
      <c r="R113" s="15"/>
    </row>
    <row r="114" spans="3:18" x14ac:dyDescent="0.2">
      <c r="C114" s="3"/>
      <c r="E114" s="13">
        <v>5</v>
      </c>
      <c r="I114" s="6"/>
      <c r="O114" s="9"/>
      <c r="P114" s="15"/>
      <c r="Q114" s="15"/>
      <c r="R114" s="15"/>
    </row>
    <row r="115" spans="3:18" x14ac:dyDescent="0.2">
      <c r="C115" s="3"/>
      <c r="E115" s="13">
        <v>10</v>
      </c>
      <c r="O115" s="9"/>
      <c r="P115" s="15"/>
      <c r="Q115" s="15"/>
      <c r="R115" s="15"/>
    </row>
    <row r="116" spans="3:18" x14ac:dyDescent="0.2">
      <c r="C116" s="3"/>
      <c r="E116" s="13">
        <v>20</v>
      </c>
      <c r="O116" s="9"/>
      <c r="P116" s="15"/>
      <c r="Q116" s="15"/>
      <c r="R116" s="15"/>
    </row>
    <row r="117" spans="3:18" x14ac:dyDescent="0.2">
      <c r="C117" s="3"/>
      <c r="E117" s="13">
        <v>30</v>
      </c>
      <c r="O117" s="9"/>
      <c r="P117" s="15"/>
      <c r="Q117" s="15"/>
      <c r="R117" s="15"/>
    </row>
    <row r="118" spans="3:18" x14ac:dyDescent="0.2">
      <c r="C118" s="3"/>
      <c r="E118" s="13">
        <v>40</v>
      </c>
      <c r="O118" s="9"/>
      <c r="P118" s="15"/>
      <c r="Q118" s="15"/>
      <c r="R118" s="15"/>
    </row>
    <row r="119" spans="3:18" x14ac:dyDescent="0.2">
      <c r="C119" s="3"/>
      <c r="E119" s="13">
        <v>50</v>
      </c>
      <c r="O119" s="9"/>
      <c r="P119" s="15"/>
      <c r="Q119" s="15"/>
      <c r="R119" s="15"/>
    </row>
    <row r="120" spans="3:18" x14ac:dyDescent="0.2">
      <c r="C120" s="3"/>
      <c r="E120" s="13">
        <v>60</v>
      </c>
      <c r="O120" s="9"/>
      <c r="P120" s="15"/>
      <c r="Q120" s="15"/>
      <c r="R120" s="15"/>
    </row>
    <row r="121" spans="3:18" x14ac:dyDescent="0.2">
      <c r="C121" s="3"/>
      <c r="E121" s="13">
        <v>70</v>
      </c>
      <c r="O121" s="9"/>
      <c r="P121" s="15"/>
      <c r="Q121" s="15"/>
      <c r="R121" s="15"/>
    </row>
    <row r="122" spans="3:18" x14ac:dyDescent="0.2">
      <c r="C122" s="3"/>
      <c r="E122" s="13">
        <v>80</v>
      </c>
      <c r="O122" s="9"/>
      <c r="P122" s="15"/>
      <c r="Q122" s="15"/>
      <c r="R122" s="15"/>
    </row>
    <row r="123" spans="3:18" x14ac:dyDescent="0.2">
      <c r="C123" s="3"/>
      <c r="E123" s="13">
        <v>1</v>
      </c>
    </row>
    <row r="124" spans="3:18" x14ac:dyDescent="0.2">
      <c r="C124" s="3"/>
      <c r="E124" s="13">
        <v>5</v>
      </c>
    </row>
    <row r="125" spans="3:18" x14ac:dyDescent="0.2">
      <c r="C125" s="3"/>
      <c r="E125" s="13">
        <v>10</v>
      </c>
    </row>
    <row r="126" spans="3:18" x14ac:dyDescent="0.2">
      <c r="C126" s="3"/>
      <c r="E126" s="13">
        <v>20</v>
      </c>
    </row>
    <row r="127" spans="3:18" x14ac:dyDescent="0.2">
      <c r="C127" s="3"/>
      <c r="E127" s="13">
        <v>30</v>
      </c>
    </row>
    <row r="128" spans="3:18" x14ac:dyDescent="0.2">
      <c r="C128" s="3"/>
      <c r="E128" s="13">
        <v>40</v>
      </c>
    </row>
    <row r="129" spans="3:5" x14ac:dyDescent="0.2">
      <c r="C129" s="3"/>
      <c r="E129" s="13">
        <v>50</v>
      </c>
    </row>
    <row r="130" spans="3:5" x14ac:dyDescent="0.2">
      <c r="C130" s="3"/>
      <c r="E130" s="13">
        <v>60</v>
      </c>
    </row>
    <row r="131" spans="3:5" x14ac:dyDescent="0.2">
      <c r="C131" s="3"/>
      <c r="E131" s="13">
        <v>70</v>
      </c>
    </row>
    <row r="132" spans="3:5" x14ac:dyDescent="0.2">
      <c r="C132" s="3"/>
      <c r="E132" s="13">
        <v>80</v>
      </c>
    </row>
    <row r="133" spans="3:5" x14ac:dyDescent="0.2">
      <c r="C133" s="3"/>
      <c r="E133" s="13">
        <v>1</v>
      </c>
    </row>
    <row r="134" spans="3:5" x14ac:dyDescent="0.2">
      <c r="C134" s="3"/>
      <c r="E134" s="13">
        <v>5</v>
      </c>
    </row>
    <row r="135" spans="3:5" x14ac:dyDescent="0.2">
      <c r="C135" s="3"/>
      <c r="E135" s="13">
        <v>10</v>
      </c>
    </row>
    <row r="136" spans="3:5" x14ac:dyDescent="0.2">
      <c r="C136" s="3"/>
      <c r="E136" s="13">
        <v>20</v>
      </c>
    </row>
    <row r="137" spans="3:5" x14ac:dyDescent="0.2">
      <c r="C137" s="3"/>
      <c r="E137" s="13">
        <v>30</v>
      </c>
    </row>
    <row r="138" spans="3:5" x14ac:dyDescent="0.2">
      <c r="C138" s="3"/>
      <c r="E138" s="13">
        <v>40</v>
      </c>
    </row>
    <row r="139" spans="3:5" x14ac:dyDescent="0.2">
      <c r="C139" s="3"/>
      <c r="E139" s="13">
        <v>50</v>
      </c>
    </row>
    <row r="140" spans="3:5" x14ac:dyDescent="0.2">
      <c r="C140" s="3"/>
      <c r="E140" s="13">
        <v>60</v>
      </c>
    </row>
    <row r="141" spans="3:5" x14ac:dyDescent="0.2">
      <c r="C141" s="3"/>
      <c r="E141" s="13">
        <v>70</v>
      </c>
    </row>
    <row r="142" spans="3:5" x14ac:dyDescent="0.2">
      <c r="C142" s="3"/>
      <c r="E142" s="13">
        <v>80</v>
      </c>
    </row>
    <row r="143" spans="3:5" x14ac:dyDescent="0.2">
      <c r="C143" s="3"/>
      <c r="E143" s="13">
        <v>1</v>
      </c>
    </row>
    <row r="144" spans="3:5" x14ac:dyDescent="0.2">
      <c r="C144" s="3"/>
      <c r="E144" s="13">
        <v>5</v>
      </c>
    </row>
    <row r="145" spans="3:11" x14ac:dyDescent="0.2">
      <c r="C145" s="3"/>
      <c r="E145" s="13">
        <v>10</v>
      </c>
    </row>
    <row r="146" spans="3:11" x14ac:dyDescent="0.2">
      <c r="C146" s="3"/>
      <c r="E146" s="13">
        <v>20</v>
      </c>
    </row>
    <row r="147" spans="3:11" x14ac:dyDescent="0.2">
      <c r="C147" s="3"/>
      <c r="E147" s="13">
        <v>30</v>
      </c>
    </row>
    <row r="148" spans="3:11" x14ac:dyDescent="0.2">
      <c r="C148" s="3"/>
      <c r="E148" s="13">
        <v>40</v>
      </c>
    </row>
    <row r="149" spans="3:11" x14ac:dyDescent="0.2">
      <c r="C149" s="3"/>
      <c r="E149" s="13">
        <v>50</v>
      </c>
    </row>
    <row r="150" spans="3:11" x14ac:dyDescent="0.2">
      <c r="C150" s="3"/>
      <c r="E150" s="13">
        <v>60</v>
      </c>
    </row>
    <row r="151" spans="3:11" x14ac:dyDescent="0.2">
      <c r="C151" s="3"/>
      <c r="E151" s="13">
        <v>70</v>
      </c>
    </row>
    <row r="152" spans="3:11" x14ac:dyDescent="0.2">
      <c r="C152" s="3"/>
      <c r="E152" s="13">
        <v>80</v>
      </c>
    </row>
    <row r="153" spans="3:11" x14ac:dyDescent="0.2">
      <c r="C153" s="3"/>
      <c r="E153" s="13">
        <v>1</v>
      </c>
      <c r="G153" s="15"/>
      <c r="H153" s="15"/>
      <c r="I153" s="15"/>
      <c r="J153" s="15"/>
      <c r="K153" s="15"/>
    </row>
    <row r="154" spans="3:11" x14ac:dyDescent="0.2">
      <c r="C154" s="3"/>
      <c r="E154" s="13">
        <v>5</v>
      </c>
      <c r="G154" s="15"/>
    </row>
    <row r="155" spans="3:11" x14ac:dyDescent="0.2">
      <c r="C155" s="3"/>
      <c r="E155" s="13">
        <v>10</v>
      </c>
      <c r="G155" s="15"/>
    </row>
    <row r="156" spans="3:11" x14ac:dyDescent="0.2">
      <c r="C156" s="3"/>
      <c r="E156" s="13">
        <v>20</v>
      </c>
      <c r="G156" s="15"/>
    </row>
    <row r="157" spans="3:11" x14ac:dyDescent="0.2">
      <c r="C157" s="3"/>
      <c r="E157" s="13">
        <v>30</v>
      </c>
      <c r="G157" s="15"/>
    </row>
    <row r="158" spans="3:11" x14ac:dyDescent="0.2">
      <c r="C158" s="3"/>
      <c r="E158" s="13">
        <v>40</v>
      </c>
      <c r="G158" s="15"/>
    </row>
    <row r="159" spans="3:11" x14ac:dyDescent="0.2">
      <c r="C159" s="3"/>
      <c r="E159" s="13">
        <v>50</v>
      </c>
      <c r="G159" s="15"/>
    </row>
    <row r="160" spans="3:11" x14ac:dyDescent="0.2">
      <c r="C160" s="3"/>
      <c r="E160" s="13">
        <v>60</v>
      </c>
      <c r="G160" s="15"/>
    </row>
    <row r="161" spans="3:7" x14ac:dyDescent="0.2">
      <c r="C161" s="3"/>
      <c r="E161" s="13">
        <v>70</v>
      </c>
      <c r="G161" s="15"/>
    </row>
    <row r="162" spans="3:7" x14ac:dyDescent="0.2">
      <c r="C162" s="3"/>
      <c r="E162" s="13">
        <v>80</v>
      </c>
      <c r="G162" s="15"/>
    </row>
    <row r="163" spans="3:7" x14ac:dyDescent="0.2">
      <c r="C163" s="3"/>
      <c r="G163" s="15"/>
    </row>
    <row r="164" spans="3:7" x14ac:dyDescent="0.2">
      <c r="C164" s="3"/>
    </row>
    <row r="165" spans="3:7" x14ac:dyDescent="0.2">
      <c r="C165" s="3"/>
      <c r="G165" s="15"/>
    </row>
    <row r="166" spans="3:7" x14ac:dyDescent="0.2">
      <c r="C166" s="3"/>
    </row>
    <row r="167" spans="3:7" x14ac:dyDescent="0.2">
      <c r="C167" s="3"/>
    </row>
    <row r="168" spans="3:7" x14ac:dyDescent="0.2">
      <c r="C168" s="3"/>
    </row>
    <row r="169" spans="3:7" x14ac:dyDescent="0.2">
      <c r="C169" s="3"/>
    </row>
    <row r="170" spans="3:7" x14ac:dyDescent="0.2">
      <c r="C170" s="3"/>
    </row>
    <row r="171" spans="3:7" x14ac:dyDescent="0.2">
      <c r="C171" s="3"/>
    </row>
    <row r="172" spans="3:7" x14ac:dyDescent="0.2">
      <c r="C172" s="3"/>
    </row>
    <row r="173" spans="3:7" x14ac:dyDescent="0.2">
      <c r="C173" s="3"/>
    </row>
    <row r="174" spans="3:7" x14ac:dyDescent="0.2">
      <c r="C174" s="3"/>
    </row>
    <row r="175" spans="3:7" x14ac:dyDescent="0.2">
      <c r="C175" s="3"/>
    </row>
    <row r="176" spans="3:7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"/>
  <sheetViews>
    <sheetView workbookViewId="0"/>
  </sheetViews>
  <sheetFormatPr defaultRowHeight="12.75" x14ac:dyDescent="0.2"/>
  <cols>
    <col min="3" max="3" width="12.5703125" bestFit="1" customWidth="1"/>
    <col min="6" max="7" width="19.5703125" bestFit="1" customWidth="1"/>
    <col min="10" max="10" width="11.28515625" bestFit="1" customWidth="1"/>
    <col min="11" max="11" width="14" bestFit="1" customWidth="1"/>
    <col min="13" max="13" width="11.7109375" bestFit="1" customWidth="1"/>
    <col min="16" max="16" width="15.140625" bestFit="1" customWidth="1"/>
    <col min="17" max="17" width="11.7109375" bestFit="1" customWidth="1"/>
    <col min="18" max="18" width="11.28515625" bestFit="1" customWidth="1"/>
    <col min="34" max="34" width="15.85546875" bestFit="1" customWidth="1"/>
  </cols>
  <sheetData>
    <row r="1" spans="1:49" x14ac:dyDescent="0.2">
      <c r="A1" s="5" t="s">
        <v>61</v>
      </c>
      <c r="B1" s="2"/>
      <c r="C1" s="16"/>
      <c r="D1" s="3"/>
      <c r="E1" s="3"/>
      <c r="F1" s="12"/>
      <c r="G1" s="11"/>
      <c r="H1" s="12"/>
      <c r="I1" s="11"/>
      <c r="J1" s="12"/>
      <c r="K1" s="11"/>
      <c r="L1" s="9"/>
      <c r="M1" s="6"/>
      <c r="N1" s="6"/>
      <c r="P1" s="12"/>
      <c r="Q1" s="12"/>
      <c r="R1" s="12"/>
      <c r="S1" s="6" t="s">
        <v>24</v>
      </c>
      <c r="T1" s="4"/>
      <c r="U1" s="7"/>
      <c r="V1" s="4"/>
      <c r="W1" s="6"/>
      <c r="X1" s="6"/>
      <c r="Y1" s="6"/>
      <c r="Z1" s="6" t="s">
        <v>24</v>
      </c>
      <c r="AA1" s="12"/>
      <c r="AB1" s="12"/>
      <c r="AC1" s="11"/>
      <c r="AD1" s="6"/>
      <c r="AE1" s="6"/>
      <c r="AF1" s="6"/>
      <c r="AH1" s="3"/>
    </row>
    <row r="2" spans="1:49" x14ac:dyDescent="0.2">
      <c r="A2" s="5" t="s">
        <v>4</v>
      </c>
      <c r="B2" s="2"/>
      <c r="C2" s="16"/>
      <c r="D2" s="3"/>
      <c r="E2" s="3"/>
      <c r="F2" s="12"/>
      <c r="G2" s="11"/>
      <c r="H2" s="12"/>
      <c r="I2" s="11"/>
      <c r="J2" s="12"/>
      <c r="K2" s="11"/>
      <c r="L2" s="9"/>
      <c r="M2" s="6"/>
      <c r="N2" s="6"/>
      <c r="P2" s="12"/>
      <c r="Q2" s="12"/>
      <c r="R2" s="12"/>
      <c r="S2" s="6" t="s">
        <v>25</v>
      </c>
      <c r="T2" s="4"/>
      <c r="U2" s="7" t="s">
        <v>26</v>
      </c>
      <c r="V2" s="4"/>
      <c r="W2" s="6"/>
      <c r="X2" s="6"/>
      <c r="Y2" s="6"/>
      <c r="Z2" s="6" t="s">
        <v>25</v>
      </c>
      <c r="AA2" s="12"/>
      <c r="AB2" s="12" t="s">
        <v>26</v>
      </c>
      <c r="AC2" s="11"/>
      <c r="AD2" s="6"/>
      <c r="AE2" s="6"/>
      <c r="AF2" s="6"/>
      <c r="AH2" s="3"/>
    </row>
    <row r="3" spans="1:49" x14ac:dyDescent="0.2">
      <c r="A3" s="5" t="s">
        <v>21</v>
      </c>
      <c r="B3" s="2"/>
      <c r="C3" s="16"/>
      <c r="D3" s="3"/>
      <c r="E3" s="3"/>
      <c r="F3" s="12"/>
      <c r="G3" s="11"/>
      <c r="H3" s="12"/>
      <c r="I3" s="11"/>
      <c r="J3" s="12"/>
      <c r="K3" s="11"/>
      <c r="L3" s="9"/>
      <c r="M3" t="s">
        <v>38</v>
      </c>
      <c r="N3" t="s">
        <v>38</v>
      </c>
      <c r="O3" t="s">
        <v>38</v>
      </c>
      <c r="P3" s="12"/>
      <c r="Q3" s="12" t="s">
        <v>35</v>
      </c>
      <c r="R3" s="12"/>
      <c r="S3" s="6" t="s">
        <v>27</v>
      </c>
      <c r="T3" s="7"/>
      <c r="U3" s="7" t="s">
        <v>28</v>
      </c>
      <c r="V3" s="7"/>
      <c r="W3" s="6"/>
      <c r="X3" s="6" t="s">
        <v>26</v>
      </c>
      <c r="Y3" s="6"/>
      <c r="Z3" s="6" t="s">
        <v>27</v>
      </c>
      <c r="AA3" s="12"/>
      <c r="AB3" s="12" t="s">
        <v>28</v>
      </c>
      <c r="AC3" s="11"/>
      <c r="AD3" s="6"/>
      <c r="AE3" s="6" t="s">
        <v>29</v>
      </c>
      <c r="AF3" s="6"/>
      <c r="AH3" s="9" t="s">
        <v>59</v>
      </c>
      <c r="AK3" s="6"/>
      <c r="AL3" s="6" t="s">
        <v>91</v>
      </c>
      <c r="AM3" s="6"/>
    </row>
    <row r="4" spans="1:49" x14ac:dyDescent="0.2">
      <c r="A4" s="5" t="s">
        <v>22</v>
      </c>
      <c r="B4" s="2"/>
      <c r="C4" s="16"/>
      <c r="D4" s="3"/>
      <c r="E4" s="3"/>
      <c r="F4" s="12"/>
      <c r="G4" s="11"/>
      <c r="H4" s="12" t="s">
        <v>19</v>
      </c>
      <c r="I4" s="12"/>
      <c r="J4" s="12" t="s">
        <v>20</v>
      </c>
      <c r="K4" s="11"/>
      <c r="L4" s="9"/>
      <c r="M4" s="9" t="s">
        <v>49</v>
      </c>
      <c r="N4" s="3" t="s">
        <v>39</v>
      </c>
      <c r="O4" s="3" t="s">
        <v>39</v>
      </c>
      <c r="P4" s="12"/>
      <c r="Q4" s="12" t="s">
        <v>36</v>
      </c>
      <c r="R4" s="12"/>
      <c r="S4" s="6" t="s">
        <v>28</v>
      </c>
      <c r="T4" s="7"/>
      <c r="U4" s="7" t="s">
        <v>30</v>
      </c>
      <c r="V4" s="7"/>
      <c r="W4" s="6"/>
      <c r="X4" s="6" t="s">
        <v>31</v>
      </c>
      <c r="Y4" s="6"/>
      <c r="Z4" s="6" t="s">
        <v>28</v>
      </c>
      <c r="AA4" s="12"/>
      <c r="AB4" s="12" t="s">
        <v>30</v>
      </c>
      <c r="AC4" s="11"/>
      <c r="AD4" s="6"/>
      <c r="AE4" s="6" t="s">
        <v>31</v>
      </c>
      <c r="AF4" s="6"/>
      <c r="AH4" s="9" t="s">
        <v>60</v>
      </c>
      <c r="AK4" s="6"/>
      <c r="AL4" s="6" t="s">
        <v>31</v>
      </c>
      <c r="AM4" s="6"/>
    </row>
    <row r="5" spans="1:49" s="3" customFormat="1" x14ac:dyDescent="0.2">
      <c r="A5" s="17" t="s">
        <v>5</v>
      </c>
      <c r="B5" s="10" t="s">
        <v>41</v>
      </c>
      <c r="C5" s="17" t="s">
        <v>37</v>
      </c>
      <c r="D5" s="9" t="s">
        <v>6</v>
      </c>
      <c r="E5" s="9" t="s">
        <v>0</v>
      </c>
      <c r="F5" s="12" t="s">
        <v>7</v>
      </c>
      <c r="G5" s="12" t="s">
        <v>8</v>
      </c>
      <c r="H5" s="12" t="s">
        <v>3</v>
      </c>
      <c r="I5" s="12" t="s">
        <v>8</v>
      </c>
      <c r="J5" s="12" t="s">
        <v>3</v>
      </c>
      <c r="K5" s="12" t="s">
        <v>8</v>
      </c>
      <c r="L5" s="9" t="s">
        <v>9</v>
      </c>
      <c r="M5" s="3" t="s">
        <v>50</v>
      </c>
      <c r="N5" s="9" t="s">
        <v>51</v>
      </c>
      <c r="O5" s="9" t="s">
        <v>40</v>
      </c>
      <c r="P5" s="12" t="s">
        <v>32</v>
      </c>
      <c r="Q5" s="12" t="s">
        <v>33</v>
      </c>
      <c r="R5" s="12" t="s">
        <v>34</v>
      </c>
      <c r="S5" s="9"/>
      <c r="T5" s="12" t="s">
        <v>32</v>
      </c>
      <c r="U5" s="12" t="s">
        <v>33</v>
      </c>
      <c r="V5" s="12" t="s">
        <v>34</v>
      </c>
      <c r="W5" s="9" t="s">
        <v>32</v>
      </c>
      <c r="X5" s="9" t="s">
        <v>33</v>
      </c>
      <c r="Y5" s="9" t="s">
        <v>34</v>
      </c>
      <c r="Z5" s="9"/>
      <c r="AA5" s="12" t="s">
        <v>32</v>
      </c>
      <c r="AB5" s="12" t="s">
        <v>33</v>
      </c>
      <c r="AC5" s="12" t="s">
        <v>34</v>
      </c>
      <c r="AD5" s="9" t="s">
        <v>32</v>
      </c>
      <c r="AE5" s="9" t="s">
        <v>33</v>
      </c>
      <c r="AF5" s="9" t="s">
        <v>34</v>
      </c>
      <c r="AG5" s="9"/>
      <c r="AH5" s="9"/>
      <c r="AI5" s="9"/>
      <c r="AJ5" s="9" t="s">
        <v>9</v>
      </c>
      <c r="AK5" s="9" t="s">
        <v>32</v>
      </c>
      <c r="AL5" s="9" t="s">
        <v>33</v>
      </c>
      <c r="AM5" s="9" t="s">
        <v>34</v>
      </c>
      <c r="AN5" s="9"/>
    </row>
    <row r="8" spans="1:49" ht="15" x14ac:dyDescent="0.25">
      <c r="A8" s="45" t="s">
        <v>92</v>
      </c>
      <c r="B8" s="46" t="s">
        <v>93</v>
      </c>
      <c r="C8" s="50" t="s">
        <v>94</v>
      </c>
      <c r="D8" s="44" t="s">
        <v>95</v>
      </c>
      <c r="E8" s="43" t="s">
        <v>96</v>
      </c>
      <c r="F8" s="47" t="s">
        <v>97</v>
      </c>
      <c r="G8" s="48" t="s">
        <v>98</v>
      </c>
      <c r="H8" s="49" t="s">
        <v>99</v>
      </c>
      <c r="I8" s="42" t="s">
        <v>100</v>
      </c>
      <c r="J8" s="49" t="s">
        <v>101</v>
      </c>
      <c r="K8" s="42" t="s">
        <v>102</v>
      </c>
      <c r="L8" s="52" t="s">
        <v>103</v>
      </c>
      <c r="M8" s="59" t="s">
        <v>104</v>
      </c>
      <c r="N8" s="60" t="s">
        <v>105</v>
      </c>
      <c r="O8" s="59" t="s">
        <v>106</v>
      </c>
      <c r="P8" s="41" t="s">
        <v>108</v>
      </c>
      <c r="Q8" s="41" t="s">
        <v>109</v>
      </c>
      <c r="R8" s="40" t="s">
        <v>110</v>
      </c>
      <c r="S8" s="66" t="s">
        <v>111</v>
      </c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39"/>
      <c r="AH8" s="39" t="s">
        <v>107</v>
      </c>
      <c r="AI8" s="39"/>
      <c r="AJ8" s="66" t="s">
        <v>111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</row>
  </sheetData>
  <mergeCells count="2">
    <mergeCell ref="S8:AF8"/>
    <mergeCell ref="AJ8:AW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A2" sqref="A2:B18"/>
    </sheetView>
  </sheetViews>
  <sheetFormatPr defaultRowHeight="12.75" x14ac:dyDescent="0.2"/>
  <sheetData>
    <row r="2" spans="1:1" x14ac:dyDescent="0.2">
      <c r="A2" s="64" t="s">
        <v>112</v>
      </c>
    </row>
    <row r="4" spans="1:1" x14ac:dyDescent="0.2">
      <c r="A4" s="63" t="s">
        <v>118</v>
      </c>
    </row>
    <row r="5" spans="1:1" x14ac:dyDescent="0.2">
      <c r="A5" s="63"/>
    </row>
    <row r="6" spans="1:1" x14ac:dyDescent="0.2">
      <c r="A6" s="63" t="s">
        <v>113</v>
      </c>
    </row>
    <row r="7" spans="1:1" x14ac:dyDescent="0.2">
      <c r="A7" s="63"/>
    </row>
    <row r="8" spans="1:1" x14ac:dyDescent="0.2">
      <c r="A8" s="63" t="s">
        <v>114</v>
      </c>
    </row>
    <row r="13" spans="1:1" x14ac:dyDescent="0.2">
      <c r="A13" s="65" t="s">
        <v>119</v>
      </c>
    </row>
    <row r="14" spans="1:1" x14ac:dyDescent="0.2">
      <c r="A14" s="65" t="s">
        <v>121</v>
      </c>
    </row>
    <row r="15" spans="1:1" x14ac:dyDescent="0.2">
      <c r="A15" s="65" t="s">
        <v>120</v>
      </c>
    </row>
    <row r="16" spans="1:1" x14ac:dyDescent="0.2">
      <c r="A16" s="65" t="s">
        <v>115</v>
      </c>
    </row>
    <row r="17" spans="1:1" x14ac:dyDescent="0.2">
      <c r="A17" s="65" t="s">
        <v>116</v>
      </c>
    </row>
    <row r="18" spans="1:1" x14ac:dyDescent="0.2">
      <c r="A18" s="6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SHEDSUM</vt:lpstr>
      <vt:lpstr>SHEDPLT</vt:lpstr>
      <vt:lpstr>DIARY</vt:lpstr>
      <vt:lpstr>1uM_Nuts</vt:lpstr>
      <vt:lpstr>Sheet1</vt:lpstr>
      <vt:lpstr>BIOLSUMS_FOR_RELOAD</vt:lpstr>
      <vt:lpstr>MAP</vt:lpstr>
      <vt:lpstr>README</vt:lpstr>
      <vt:lpstr>DIARY!Print_Area</vt:lpstr>
      <vt:lpstr>SHEDPLT!Print_Area</vt:lpstr>
      <vt:lpstr>SHEDSUM!Print_Area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2002-11-19T18:50:17Z</cp:lastPrinted>
  <dcterms:created xsi:type="dcterms:W3CDTF">2000-03-27T17:24:05Z</dcterms:created>
  <dcterms:modified xsi:type="dcterms:W3CDTF">2019-07-23T17:22:23Z</dcterms:modified>
</cp:coreProperties>
</file>