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eler\Documents\Reid\BCD Creation\Fixed Station Biochem Reload\convertingtoBCDBCS\original Biolsums\"/>
    </mc:Choice>
  </mc:AlternateContent>
  <bookViews>
    <workbookView xWindow="-12" yWindow="6168" windowWidth="25236" windowHeight="6216" activeTab="5"/>
  </bookViews>
  <sheets>
    <sheet name="P5_SUM" sheetId="1" r:id="rId1"/>
    <sheet name="P5_PLT" sheetId="2" r:id="rId2"/>
    <sheet name="DIARY" sheetId="3" r:id="rId3"/>
    <sheet name="1uM_Nuts" sheetId="4" r:id="rId4"/>
    <sheet name="CarlaInfo_2004669" sheetId="5" r:id="rId5"/>
    <sheet name="BIOLSUMS_FOR_RELOAD" sheetId="6" r:id="rId6"/>
    <sheet name="MAP" sheetId="7" r:id="rId7"/>
    <sheet name="README" sheetId="8" r:id="rId8"/>
  </sheets>
  <definedNames>
    <definedName name="_xlnm.Print_Area" localSheetId="2">DIARY!$A$1:$H$22</definedName>
    <definedName name="_xlnm.Print_Area" localSheetId="1">P5_PLT!$A$1:$E$100</definedName>
    <definedName name="_xlnm.Print_Area" localSheetId="0">P5_SUM!$A$1:$Y$12</definedName>
  </definedNames>
  <calcPr calcId="162913"/>
</workbook>
</file>

<file path=xl/calcChain.xml><?xml version="1.0" encoding="utf-8"?>
<calcChain xmlns="http://schemas.openxmlformats.org/spreadsheetml/2006/main">
  <c r="Y65" i="2" l="1"/>
  <c r="X65" i="2"/>
  <c r="W65" i="2"/>
  <c r="V65" i="2"/>
  <c r="AH64" i="2"/>
  <c r="AG64" i="2"/>
  <c r="AF64" i="2"/>
  <c r="AE64" i="2"/>
  <c r="Y64" i="2"/>
  <c r="X64" i="2"/>
  <c r="W64" i="2"/>
  <c r="V64" i="2"/>
  <c r="AH63" i="2"/>
  <c r="AG63" i="2"/>
  <c r="AF63" i="2"/>
  <c r="AE63" i="2"/>
  <c r="Y63" i="2"/>
  <c r="X63" i="2"/>
  <c r="W63" i="2"/>
  <c r="V63" i="2"/>
  <c r="AH62" i="2"/>
  <c r="AG62" i="2"/>
  <c r="AF62" i="2"/>
  <c r="AE62" i="2"/>
  <c r="Y62" i="2"/>
  <c r="X62" i="2"/>
  <c r="W62" i="2"/>
  <c r="V62" i="2"/>
  <c r="AH61" i="2"/>
  <c r="AL61" i="2" s="1"/>
  <c r="AG61" i="2"/>
  <c r="AK61" i="2" s="1"/>
  <c r="AF61" i="2"/>
  <c r="AJ61" i="2" s="1"/>
  <c r="AE61" i="2"/>
  <c r="AI61" i="2" s="1"/>
  <c r="Y61" i="2"/>
  <c r="AC61" i="2" s="1"/>
  <c r="X61" i="2"/>
  <c r="AB61" i="2" s="1"/>
  <c r="W61" i="2"/>
  <c r="AA61" i="2" s="1"/>
  <c r="V61" i="2"/>
  <c r="Z61" i="2" s="1"/>
  <c r="Y60" i="2"/>
  <c r="X60" i="2"/>
  <c r="W60" i="2"/>
  <c r="V60" i="2"/>
  <c r="AH59" i="2"/>
  <c r="AG59" i="2"/>
  <c r="AF59" i="2"/>
  <c r="AE59" i="2"/>
  <c r="Y59" i="2"/>
  <c r="X59" i="2"/>
  <c r="W59" i="2"/>
  <c r="V59" i="2"/>
  <c r="AH58" i="2"/>
  <c r="AG58" i="2"/>
  <c r="AF58" i="2"/>
  <c r="AE58" i="2"/>
  <c r="Y58" i="2"/>
  <c r="X58" i="2"/>
  <c r="W58" i="2"/>
  <c r="V58" i="2"/>
  <c r="AH57" i="2"/>
  <c r="AG57" i="2"/>
  <c r="AF57" i="2"/>
  <c r="AE57" i="2"/>
  <c r="Y57" i="2"/>
  <c r="X57" i="2"/>
  <c r="W57" i="2"/>
  <c r="V57" i="2"/>
  <c r="AH56" i="2"/>
  <c r="AL56" i="2" s="1"/>
  <c r="AG56" i="2"/>
  <c r="AK56" i="2" s="1"/>
  <c r="AF56" i="2"/>
  <c r="AJ56" i="2" s="1"/>
  <c r="AE56" i="2"/>
  <c r="AI56" i="2" s="1"/>
  <c r="Y56" i="2"/>
  <c r="AC56" i="2" s="1"/>
  <c r="X56" i="2"/>
  <c r="AB56" i="2" s="1"/>
  <c r="W56" i="2"/>
  <c r="AA56" i="2" s="1"/>
  <c r="V56" i="2"/>
  <c r="Z56" i="2" s="1"/>
  <c r="Y55" i="2"/>
  <c r="X55" i="2"/>
  <c r="W55" i="2"/>
  <c r="V55" i="2"/>
  <c r="AH54" i="2"/>
  <c r="AG54" i="2"/>
  <c r="AF54" i="2"/>
  <c r="AE54" i="2"/>
  <c r="Y54" i="2"/>
  <c r="X54" i="2"/>
  <c r="W54" i="2"/>
  <c r="V54" i="2"/>
  <c r="AH53" i="2"/>
  <c r="AG53" i="2"/>
  <c r="AF53" i="2"/>
  <c r="AE53" i="2"/>
  <c r="Y53" i="2"/>
  <c r="X53" i="2"/>
  <c r="W53" i="2"/>
  <c r="V53" i="2"/>
  <c r="AH52" i="2"/>
  <c r="AG52" i="2"/>
  <c r="AF52" i="2"/>
  <c r="AE52" i="2"/>
  <c r="Y52" i="2"/>
  <c r="X52" i="2"/>
  <c r="W52" i="2"/>
  <c r="V52" i="2"/>
  <c r="AH51" i="2"/>
  <c r="AL51" i="2" s="1"/>
  <c r="AG51" i="2"/>
  <c r="AK51" i="2" s="1"/>
  <c r="AF51" i="2"/>
  <c r="AJ51" i="2" s="1"/>
  <c r="AE51" i="2"/>
  <c r="AI51" i="2" s="1"/>
  <c r="Y51" i="2"/>
  <c r="AC51" i="2" s="1"/>
  <c r="X51" i="2"/>
  <c r="AB51" i="2" s="1"/>
  <c r="W51" i="2"/>
  <c r="AA51" i="2" s="1"/>
  <c r="V51" i="2"/>
  <c r="Z51" i="2" s="1"/>
  <c r="Y50" i="2"/>
  <c r="X50" i="2"/>
  <c r="W50" i="2"/>
  <c r="V50" i="2"/>
  <c r="AH49" i="2"/>
  <c r="AG49" i="2"/>
  <c r="AF49" i="2"/>
  <c r="AE49" i="2"/>
  <c r="Y49" i="2"/>
  <c r="X49" i="2"/>
  <c r="W49" i="2"/>
  <c r="V49" i="2"/>
  <c r="AH48" i="2"/>
  <c r="AG48" i="2"/>
  <c r="AF48" i="2"/>
  <c r="AE48" i="2"/>
  <c r="Y48" i="2"/>
  <c r="X48" i="2"/>
  <c r="W48" i="2"/>
  <c r="V48" i="2"/>
  <c r="AH47" i="2"/>
  <c r="AG47" i="2"/>
  <c r="AF47" i="2"/>
  <c r="AE47" i="2"/>
  <c r="Y47" i="2"/>
  <c r="X47" i="2"/>
  <c r="W47" i="2"/>
  <c r="V47" i="2"/>
  <c r="AH46" i="2"/>
  <c r="AL46" i="2" s="1"/>
  <c r="AG46" i="2"/>
  <c r="AK46" i="2" s="1"/>
  <c r="AF46" i="2"/>
  <c r="AJ46" i="2" s="1"/>
  <c r="AE46" i="2"/>
  <c r="AI46" i="2" s="1"/>
  <c r="Y46" i="2"/>
  <c r="AC46" i="2" s="1"/>
  <c r="X46" i="2"/>
  <c r="AB46" i="2" s="1"/>
  <c r="W46" i="2"/>
  <c r="AA46" i="2" s="1"/>
  <c r="V46" i="2"/>
  <c r="Z46" i="2" s="1"/>
  <c r="Y45" i="2"/>
  <c r="X45" i="2"/>
  <c r="W45" i="2"/>
  <c r="V45" i="2"/>
  <c r="AH44" i="2"/>
  <c r="AG44" i="2"/>
  <c r="AF44" i="2"/>
  <c r="AE44" i="2"/>
  <c r="Y44" i="2"/>
  <c r="X44" i="2"/>
  <c r="W44" i="2"/>
  <c r="V44" i="2"/>
  <c r="AH43" i="2"/>
  <c r="AG43" i="2"/>
  <c r="AF43" i="2"/>
  <c r="AE43" i="2"/>
  <c r="Y43" i="2"/>
  <c r="X43" i="2"/>
  <c r="W43" i="2"/>
  <c r="V43" i="2"/>
  <c r="AH42" i="2"/>
  <c r="AG42" i="2"/>
  <c r="AF42" i="2"/>
  <c r="AE42" i="2"/>
  <c r="Y42" i="2"/>
  <c r="X42" i="2"/>
  <c r="W42" i="2"/>
  <c r="V42" i="2"/>
  <c r="AH41" i="2"/>
  <c r="AL41" i="2" s="1"/>
  <c r="AG41" i="2"/>
  <c r="AK41" i="2" s="1"/>
  <c r="AF41" i="2"/>
  <c r="AJ41" i="2" s="1"/>
  <c r="AE41" i="2"/>
  <c r="AI41" i="2" s="1"/>
  <c r="Y41" i="2"/>
  <c r="AC41" i="2" s="1"/>
  <c r="X41" i="2"/>
  <c r="AB41" i="2" s="1"/>
  <c r="W41" i="2"/>
  <c r="AA41" i="2" s="1"/>
  <c r="V41" i="2"/>
  <c r="Z41" i="2" s="1"/>
  <c r="Y40" i="2"/>
  <c r="X40" i="2"/>
  <c r="W40" i="2"/>
  <c r="V40" i="2"/>
  <c r="AH39" i="2"/>
  <c r="AG39" i="2"/>
  <c r="AF39" i="2"/>
  <c r="AE39" i="2"/>
  <c r="Y39" i="2"/>
  <c r="X39" i="2"/>
  <c r="W39" i="2"/>
  <c r="V39" i="2"/>
  <c r="AH38" i="2"/>
  <c r="AG38" i="2"/>
  <c r="AF38" i="2"/>
  <c r="AE38" i="2"/>
  <c r="Y38" i="2"/>
  <c r="X38" i="2"/>
  <c r="W38" i="2"/>
  <c r="V38" i="2"/>
  <c r="AH37" i="2"/>
  <c r="AG37" i="2"/>
  <c r="AF37" i="2"/>
  <c r="AE37" i="2"/>
  <c r="Y37" i="2"/>
  <c r="X37" i="2"/>
  <c r="W37" i="2"/>
  <c r="V37" i="2"/>
  <c r="AH36" i="2"/>
  <c r="AL36" i="2" s="1"/>
  <c r="AG36" i="2"/>
  <c r="AK36" i="2" s="1"/>
  <c r="AF36" i="2"/>
  <c r="AJ36" i="2" s="1"/>
  <c r="AE36" i="2"/>
  <c r="AI36" i="2" s="1"/>
  <c r="Y36" i="2"/>
  <c r="AC36" i="2" s="1"/>
  <c r="X36" i="2"/>
  <c r="AB36" i="2" s="1"/>
  <c r="W36" i="2"/>
  <c r="AA36" i="2" s="1"/>
  <c r="V36" i="2"/>
  <c r="Z36" i="2" s="1"/>
  <c r="Y35" i="2"/>
  <c r="X35" i="2"/>
  <c r="W35" i="2"/>
  <c r="V35" i="2"/>
  <c r="AH34" i="2"/>
  <c r="AG34" i="2"/>
  <c r="AF34" i="2"/>
  <c r="AE34" i="2"/>
  <c r="Y34" i="2"/>
  <c r="X34" i="2"/>
  <c r="W34" i="2"/>
  <c r="V34" i="2"/>
  <c r="AH33" i="2"/>
  <c r="AG33" i="2"/>
  <c r="AF33" i="2"/>
  <c r="AE33" i="2"/>
  <c r="Y33" i="2"/>
  <c r="X33" i="2"/>
  <c r="W33" i="2"/>
  <c r="V33" i="2"/>
  <c r="AH32" i="2"/>
  <c r="AG32" i="2"/>
  <c r="AF32" i="2"/>
  <c r="AE32" i="2"/>
  <c r="Y32" i="2"/>
  <c r="X32" i="2"/>
  <c r="W32" i="2"/>
  <c r="V32" i="2"/>
  <c r="AH31" i="2"/>
  <c r="AL31" i="2" s="1"/>
  <c r="AG31" i="2"/>
  <c r="AK31" i="2" s="1"/>
  <c r="AF31" i="2"/>
  <c r="AJ31" i="2" s="1"/>
  <c r="AE31" i="2"/>
  <c r="AI31" i="2" s="1"/>
  <c r="Y31" i="2"/>
  <c r="AC31" i="2" s="1"/>
  <c r="X31" i="2"/>
  <c r="AB31" i="2" s="1"/>
  <c r="W31" i="2"/>
  <c r="AA31" i="2" s="1"/>
  <c r="V31" i="2"/>
  <c r="Z31" i="2" s="1"/>
  <c r="Y30" i="2"/>
  <c r="X30" i="2"/>
  <c r="W30" i="2"/>
  <c r="V30" i="2"/>
  <c r="AH29" i="2"/>
  <c r="AG29" i="2"/>
  <c r="AF29" i="2"/>
  <c r="AE29" i="2"/>
  <c r="Y29" i="2"/>
  <c r="X29" i="2"/>
  <c r="W29" i="2"/>
  <c r="V29" i="2"/>
  <c r="AH28" i="2"/>
  <c r="AG28" i="2"/>
  <c r="AF28" i="2"/>
  <c r="AE28" i="2"/>
  <c r="Y28" i="2"/>
  <c r="X28" i="2"/>
  <c r="W28" i="2"/>
  <c r="V28" i="2"/>
  <c r="AH27" i="2"/>
  <c r="AG27" i="2"/>
  <c r="AF27" i="2"/>
  <c r="AE27" i="2"/>
  <c r="Y27" i="2"/>
  <c r="X27" i="2"/>
  <c r="W27" i="2"/>
  <c r="V27" i="2"/>
  <c r="AH26" i="2"/>
  <c r="AL26" i="2" s="1"/>
  <c r="AG26" i="2"/>
  <c r="AK26" i="2" s="1"/>
  <c r="AF26" i="2"/>
  <c r="AJ26" i="2" s="1"/>
  <c r="AE26" i="2"/>
  <c r="AI26" i="2" s="1"/>
  <c r="Y26" i="2"/>
  <c r="AC26" i="2" s="1"/>
  <c r="X26" i="2"/>
  <c r="AB26" i="2" s="1"/>
  <c r="W26" i="2"/>
  <c r="AA26" i="2" s="1"/>
  <c r="V26" i="2"/>
  <c r="Z26" i="2" s="1"/>
  <c r="Y25" i="2"/>
  <c r="X25" i="2"/>
  <c r="W25" i="2"/>
  <c r="V25" i="2"/>
  <c r="AH24" i="2"/>
  <c r="AG24" i="2"/>
  <c r="AF24" i="2"/>
  <c r="AE24" i="2"/>
  <c r="Y24" i="2"/>
  <c r="X24" i="2"/>
  <c r="W24" i="2"/>
  <c r="V24" i="2"/>
  <c r="AH23" i="2"/>
  <c r="AG23" i="2"/>
  <c r="AF23" i="2"/>
  <c r="AE23" i="2"/>
  <c r="Y23" i="2"/>
  <c r="X23" i="2"/>
  <c r="W23" i="2"/>
  <c r="V23" i="2"/>
  <c r="AH22" i="2"/>
  <c r="AG22" i="2"/>
  <c r="AF22" i="2"/>
  <c r="AE22" i="2"/>
  <c r="Y22" i="2"/>
  <c r="X22" i="2"/>
  <c r="W22" i="2"/>
  <c r="V22" i="2"/>
  <c r="AH21" i="2"/>
  <c r="AL21" i="2" s="1"/>
  <c r="AG21" i="2"/>
  <c r="AK21" i="2" s="1"/>
  <c r="AF21" i="2"/>
  <c r="AJ21" i="2" s="1"/>
  <c r="AE21" i="2"/>
  <c r="AI21" i="2" s="1"/>
  <c r="Y21" i="2"/>
  <c r="AC21" i="2" s="1"/>
  <c r="X21" i="2"/>
  <c r="AB21" i="2" s="1"/>
  <c r="W21" i="2"/>
  <c r="AA21" i="2" s="1"/>
  <c r="V21" i="2"/>
  <c r="Z21" i="2" s="1"/>
  <c r="Y20" i="2"/>
  <c r="X20" i="2"/>
  <c r="W20" i="2"/>
  <c r="V20" i="2"/>
  <c r="AH19" i="2"/>
  <c r="AG19" i="2"/>
  <c r="AF19" i="2"/>
  <c r="AE19" i="2"/>
  <c r="Y19" i="2"/>
  <c r="X19" i="2"/>
  <c r="W19" i="2"/>
  <c r="V19" i="2"/>
  <c r="AH18" i="2"/>
  <c r="AG18" i="2"/>
  <c r="AF18" i="2"/>
  <c r="AE18" i="2"/>
  <c r="Y18" i="2"/>
  <c r="X18" i="2"/>
  <c r="W18" i="2"/>
  <c r="V18" i="2"/>
  <c r="AH17" i="2"/>
  <c r="AG17" i="2"/>
  <c r="AF17" i="2"/>
  <c r="AE17" i="2"/>
  <c r="Y17" i="2"/>
  <c r="X17" i="2"/>
  <c r="W17" i="2"/>
  <c r="V17" i="2"/>
  <c r="AH16" i="2"/>
  <c r="AL16" i="2" s="1"/>
  <c r="AG16" i="2"/>
  <c r="AK16" i="2" s="1"/>
  <c r="AF16" i="2"/>
  <c r="AJ16" i="2" s="1"/>
  <c r="AE16" i="2"/>
  <c r="AI16" i="2" s="1"/>
  <c r="Y16" i="2"/>
  <c r="AC16" i="2" s="1"/>
  <c r="X16" i="2"/>
  <c r="AB16" i="2" s="1"/>
  <c r="W16" i="2"/>
  <c r="AA16" i="2" s="1"/>
  <c r="V16" i="2"/>
  <c r="Z16" i="2" s="1"/>
  <c r="Y15" i="2"/>
  <c r="X15" i="2"/>
  <c r="W15" i="2"/>
  <c r="V15" i="2"/>
  <c r="AH14" i="2"/>
  <c r="AG14" i="2"/>
  <c r="AF14" i="2"/>
  <c r="AE14" i="2"/>
  <c r="Y14" i="2"/>
  <c r="X14" i="2"/>
  <c r="W14" i="2"/>
  <c r="V14" i="2"/>
  <c r="AH13" i="2"/>
  <c r="AG13" i="2"/>
  <c r="AF13" i="2"/>
  <c r="AE13" i="2"/>
  <c r="Y13" i="2"/>
  <c r="X13" i="2"/>
  <c r="W13" i="2"/>
  <c r="V13" i="2"/>
  <c r="AH12" i="2"/>
  <c r="AG12" i="2"/>
  <c r="AF12" i="2"/>
  <c r="AE12" i="2"/>
  <c r="Y12" i="2"/>
  <c r="X12" i="2"/>
  <c r="W12" i="2"/>
  <c r="V12" i="2"/>
  <c r="AH11" i="2"/>
  <c r="AL11" i="2" s="1"/>
  <c r="AG11" i="2"/>
  <c r="AK11" i="2" s="1"/>
  <c r="AF11" i="2"/>
  <c r="AJ11" i="2" s="1"/>
  <c r="AE11" i="2"/>
  <c r="AI11" i="2" s="1"/>
  <c r="Y11" i="2"/>
  <c r="AC11" i="2" s="1"/>
  <c r="X11" i="2"/>
  <c r="AB11" i="2" s="1"/>
  <c r="W11" i="2"/>
  <c r="AA11" i="2" s="1"/>
  <c r="V11" i="2"/>
  <c r="Z11" i="2" s="1"/>
  <c r="Y10" i="2"/>
  <c r="X10" i="2"/>
  <c r="W10" i="2"/>
  <c r="V10" i="2"/>
  <c r="AH9" i="2"/>
  <c r="AG9" i="2"/>
  <c r="AF9" i="2"/>
  <c r="AE9" i="2"/>
  <c r="Y9" i="2"/>
  <c r="X9" i="2"/>
  <c r="W9" i="2"/>
  <c r="V9" i="2"/>
  <c r="AH8" i="2"/>
  <c r="AG8" i="2"/>
  <c r="AF8" i="2"/>
  <c r="AE8" i="2"/>
  <c r="Y8" i="2"/>
  <c r="X8" i="2"/>
  <c r="W8" i="2"/>
  <c r="V8" i="2"/>
  <c r="AH7" i="2"/>
  <c r="AG7" i="2"/>
  <c r="AF7" i="2"/>
  <c r="AE7" i="2"/>
  <c r="Y7" i="2"/>
  <c r="X7" i="2"/>
  <c r="W7" i="2"/>
  <c r="V7" i="2"/>
  <c r="AH6" i="2"/>
  <c r="AL6" i="2" s="1"/>
  <c r="AG6" i="2"/>
  <c r="AK6" i="2" s="1"/>
  <c r="AF6" i="2"/>
  <c r="AJ6" i="2" s="1"/>
  <c r="AE6" i="2"/>
  <c r="AI6" i="2" s="1"/>
  <c r="Y6" i="2"/>
  <c r="AC6" i="2" s="1"/>
  <c r="X6" i="2"/>
  <c r="AB6" i="2" s="1"/>
  <c r="W6" i="2"/>
  <c r="AA6" i="2" s="1"/>
  <c r="V6" i="2"/>
  <c r="Z6" i="2" s="1"/>
  <c r="D10" i="1" l="1"/>
  <c r="E10" i="1"/>
  <c r="F10" i="1"/>
  <c r="G10" i="1"/>
  <c r="H10" i="1"/>
  <c r="I10" i="1"/>
  <c r="J10" i="1"/>
  <c r="K10" i="1"/>
  <c r="D12" i="1"/>
  <c r="E12" i="1"/>
  <c r="F12" i="1"/>
  <c r="G12" i="1"/>
  <c r="H12" i="1"/>
  <c r="I12" i="1"/>
  <c r="J12" i="1"/>
  <c r="K12" i="1"/>
  <c r="B10" i="1"/>
  <c r="C10" i="1"/>
  <c r="B12" i="1"/>
  <c r="C12" i="1"/>
  <c r="K8" i="4"/>
  <c r="J8" i="4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0" i="1"/>
  <c r="AK10" i="1"/>
  <c r="AL10" i="1"/>
  <c r="AM10" i="1"/>
  <c r="AN10" i="1"/>
  <c r="AO10" i="1"/>
  <c r="AJ12" i="1"/>
  <c r="AK12" i="1"/>
  <c r="AL12" i="1"/>
  <c r="AM12" i="1"/>
  <c r="AN12" i="1"/>
  <c r="AO12" i="1"/>
</calcChain>
</file>

<file path=xl/sharedStrings.xml><?xml version="1.0" encoding="utf-8"?>
<sst xmlns="http://schemas.openxmlformats.org/spreadsheetml/2006/main" count="372" uniqueCount="124">
  <si>
    <t>DEPTH</t>
  </si>
  <si>
    <t>MEAN C</t>
  </si>
  <si>
    <t>MEAN P</t>
  </si>
  <si>
    <t>INT.CHL</t>
  </si>
  <si>
    <t>DATE</t>
  </si>
  <si>
    <t>ID</t>
  </si>
  <si>
    <t>CHL</t>
  </si>
  <si>
    <t>PHAEO</t>
  </si>
  <si>
    <t>J. DAY</t>
  </si>
  <si>
    <t>Date</t>
  </si>
  <si>
    <t>Time(L)</t>
  </si>
  <si>
    <t>Cruise#</t>
  </si>
  <si>
    <t>Platform</t>
  </si>
  <si>
    <t>CTDFName</t>
  </si>
  <si>
    <t>Sampling Diary</t>
  </si>
  <si>
    <t>Sequence</t>
  </si>
  <si>
    <t>INT.CHL (0-BOT)</t>
  </si>
  <si>
    <t>INT. CHL (0-50)</t>
  </si>
  <si>
    <t>COLUMN</t>
  </si>
  <si>
    <t>0 - 50m</t>
  </si>
  <si>
    <t>LATITUDE: 44 56.00</t>
  </si>
  <si>
    <t>Pandalus</t>
  </si>
  <si>
    <t>Time(Z)</t>
  </si>
  <si>
    <t xml:space="preserve">Nutrient </t>
  </si>
  <si>
    <t xml:space="preserve">Integrating </t>
  </si>
  <si>
    <t>Column</t>
  </si>
  <si>
    <t>Discrete</t>
  </si>
  <si>
    <t>Depth</t>
  </si>
  <si>
    <t>Range</t>
  </si>
  <si>
    <t>0 - 50 M</t>
  </si>
  <si>
    <t>Nutrients</t>
  </si>
  <si>
    <t>Values</t>
  </si>
  <si>
    <t>Integrated</t>
  </si>
  <si>
    <t>N</t>
  </si>
  <si>
    <t>S</t>
  </si>
  <si>
    <t>P</t>
  </si>
  <si>
    <t>Orion Meter</t>
  </si>
  <si>
    <t>Oxygen</t>
  </si>
  <si>
    <t>uMol/l</t>
  </si>
  <si>
    <t>TIME</t>
  </si>
  <si>
    <t>VESSEL</t>
  </si>
  <si>
    <t>LONGITUDE: 66 51.00</t>
  </si>
  <si>
    <t>Amm.</t>
  </si>
  <si>
    <t>Nitrate</t>
  </si>
  <si>
    <t>Nitrite</t>
  </si>
  <si>
    <t>ml/l</t>
  </si>
  <si>
    <t>In Situ</t>
  </si>
  <si>
    <t>BOTTLE</t>
  </si>
  <si>
    <t>:</t>
  </si>
  <si>
    <t>EXTRACTED CHLOROPHYLL &amp; NUTRIENTS</t>
  </si>
  <si>
    <t>Silicate</t>
  </si>
  <si>
    <t>1uM_depth</t>
  </si>
  <si>
    <t>BCD2003669</t>
  </si>
  <si>
    <t>% Sat</t>
  </si>
  <si>
    <t>FIXED STATION PRINCE 5 CHL RESULTS 2004</t>
  </si>
  <si>
    <t>JLHart</t>
  </si>
  <si>
    <t>046669601.hex</t>
  </si>
  <si>
    <t>046669602.hex</t>
  </si>
  <si>
    <t>046669603.hex</t>
  </si>
  <si>
    <t>046669604.hex</t>
  </si>
  <si>
    <t>046669605.hex</t>
  </si>
  <si>
    <t>046669606.hex</t>
  </si>
  <si>
    <t>046669607.hex</t>
  </si>
  <si>
    <t>046669608.hex</t>
  </si>
  <si>
    <t>046669609.hex</t>
  </si>
  <si>
    <t>no sample</t>
  </si>
  <si>
    <t>046669610.hex</t>
  </si>
  <si>
    <t>046669611.hex</t>
  </si>
  <si>
    <t>Phosphate</t>
  </si>
  <si>
    <t>cruise</t>
  </si>
  <si>
    <t>z</t>
  </si>
  <si>
    <t>bottle_id</t>
  </si>
  <si>
    <t>mean_%o2insitu</t>
  </si>
  <si>
    <t>calc_o2ml</t>
  </si>
  <si>
    <t>calc_o2um</t>
  </si>
  <si>
    <t>no3</t>
  </si>
  <si>
    <t>sio3</t>
  </si>
  <si>
    <t>po4</t>
  </si>
  <si>
    <t>nh4</t>
  </si>
  <si>
    <t>no2</t>
  </si>
  <si>
    <t>Modifications to "P5_PLT" sheet for headers made so they could be easily read by Gordana Lazin's R script</t>
  </si>
  <si>
    <r>
      <t xml:space="preserve">The modified sheet was named </t>
    </r>
    <r>
      <rPr>
        <b/>
        <sz val="10"/>
        <rFont val="Arial"/>
        <family val="2"/>
      </rPr>
      <t>BIOLSUMS_FOR_RELOAD</t>
    </r>
  </si>
  <si>
    <r>
      <t>The new header names were taken from the file "</t>
    </r>
    <r>
      <rPr>
        <b/>
        <sz val="10"/>
        <rFont val="Arial"/>
        <family val="2"/>
      </rPr>
      <t>Short_Names_BioChem.xlsx</t>
    </r>
    <r>
      <rPr>
        <sz val="10"/>
        <rFont val="Arial"/>
        <family val="2"/>
      </rPr>
      <t>" found in DataSrvSrc &gt; BIOCHEMInventory</t>
    </r>
  </si>
  <si>
    <r>
      <t xml:space="preserve">The new header names are shown mapped to the originals in the sheet </t>
    </r>
    <r>
      <rPr>
        <b/>
        <sz val="10"/>
        <rFont val="Arial"/>
        <family val="2"/>
      </rPr>
      <t>MAP</t>
    </r>
  </si>
  <si>
    <t>Inna Yashayaeva</t>
  </si>
  <si>
    <r>
      <t xml:space="preserve">This file was created using information from original file </t>
    </r>
    <r>
      <rPr>
        <b/>
        <sz val="10"/>
        <color indexed="8"/>
        <rFont val="Arial"/>
        <family val="2"/>
      </rPr>
      <t>Prince5_chlsum_2004.xls</t>
    </r>
    <r>
      <rPr>
        <sz val="10"/>
        <rFont val="Arial"/>
        <family val="2"/>
      </rPr>
      <t xml:space="preserve"> located in \\dcnsbiona01a\BIODataSvcSrc\BIOCHEMInventory\Data_by_Year_and_Cruise\2000-2009\2004\BCD2004669\Files from BIOdatainfo</t>
    </r>
  </si>
  <si>
    <t>sdate</t>
  </si>
  <si>
    <t>stime</t>
  </si>
  <si>
    <t>vessel</t>
  </si>
  <si>
    <t>id</t>
  </si>
  <si>
    <t>depth</t>
  </si>
  <si>
    <t>Chl_a_Holm-Hansen_F</t>
  </si>
  <si>
    <t>Phaeo_Holm-HansenF</t>
  </si>
  <si>
    <t>Chl_int</t>
  </si>
  <si>
    <t>Phaeo_int</t>
  </si>
  <si>
    <t>Chl_int_50m</t>
  </si>
  <si>
    <t>Phaeo_int_50m</t>
  </si>
  <si>
    <t>j_day</t>
  </si>
  <si>
    <t>O2_Electrode</t>
  </si>
  <si>
    <t>o2_ml</t>
  </si>
  <si>
    <t>o2_um</t>
  </si>
  <si>
    <t>SiO4_Tech_F</t>
  </si>
  <si>
    <t>PO4_Tech_F</t>
  </si>
  <si>
    <t>NH3_Tech_F</t>
  </si>
  <si>
    <t>NO2_Tech_F</t>
  </si>
  <si>
    <t>Reid Steele, 8 July 2020</t>
  </si>
  <si>
    <r>
      <rPr>
        <b/>
        <sz val="10"/>
        <rFont val="Arial"/>
        <family val="2"/>
      </rPr>
      <t>BIOLSUMS_FOR_RELOAD</t>
    </r>
    <r>
      <rPr>
        <sz val="10"/>
        <rFont val="Arial"/>
        <family val="2"/>
      </rPr>
      <t xml:space="preserve"> was edited accordingly</t>
    </r>
  </si>
  <si>
    <t>This BiolSums file was outdated, missing 1 CTD cast from the end of the year and nutrient data from the final 4 CTD casts of the year</t>
  </si>
  <si>
    <r>
      <t xml:space="preserve">P5_PLT has been replaced with sheet P5_PLT from </t>
    </r>
    <r>
      <rPr>
        <b/>
        <sz val="10"/>
        <rFont val="Arial"/>
        <family val="2"/>
      </rPr>
      <t>Prince5_chlsum_2004_July2005.xls</t>
    </r>
  </si>
  <si>
    <t>located in \\dcnsbiona01a\BIODataSvcSrc\BIOCHEMInventory\Data_by_Year_and_Cruise\2000-2009\2002\BCD2004669\Files from BIOdatainfo</t>
  </si>
  <si>
    <t>Salinometer</t>
  </si>
  <si>
    <t>Salinity</t>
  </si>
  <si>
    <t>Amm</t>
  </si>
  <si>
    <t>Reid Steele, 7 August 2020</t>
  </si>
  <si>
    <t>This Biolsums file was missing bottle salinity data</t>
  </si>
  <si>
    <r>
      <t xml:space="preserve">Entered salinity data from CarlaInfo_2001_2004669_salsal.xls (located at </t>
    </r>
    <r>
      <rPr>
        <b/>
        <sz val="10"/>
        <rFont val="Arial"/>
        <family val="2"/>
      </rPr>
      <t>R:\Science\BIODataSvc\SRC\BIOCHEMInventory\Data_by_Year_and_Cruise\2000-2009\2004\BCD2004669\Files from AccessDBs_M</t>
    </r>
    <r>
      <rPr>
        <sz val="10"/>
        <rFont val="Arial"/>
        <family val="2"/>
      </rPr>
      <t>) as Salinity_Sal_PSS into biolsums for reload</t>
    </r>
  </si>
  <si>
    <t>Salinity_Sal_PSS</t>
  </si>
  <si>
    <t>Reid Steele, August 12 2020</t>
  </si>
  <si>
    <t xml:space="preserve">Prince 5 biolsums from 2001-2013 list NO3_Tech_F as the nitrate method, whereas all other rebooted nitrate methods use NO2NO3_Tech_F. </t>
  </si>
  <si>
    <t>The biochem reload group decided to use NO2NO3_Tech_F for sake of consistency based on the following email from Jeff Spry:</t>
  </si>
  <si>
    <t xml:space="preserve">That refers to the analysis method mostly. All the fixed stations and at sea mission samples (all AZMP really) are handled in the same way. </t>
  </si>
  <si>
    <t xml:space="preserve">We say the ‘nitrate’ concentration but it is really NO3 and a very small amount of NO2. Both are correct but someone decided to be more descriptive with  NO2NO3 version. </t>
  </si>
  <si>
    <t>Thus, I have changed NO3_Tech_F to NO2NO3_Tech_F in MAP and BIOLSUMS_FOR_RELOAD</t>
  </si>
  <si>
    <t>NO2NO3_Tech_F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</si>
</sst>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1"/>
      <color rgb="FF1F497D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2" fontId="1" fillId="0" borderId="0"/>
  </cellStyleXfs>
  <cellXfs count="53">
    <xf numFmtId="0" fontId="0" fillId="0" borderId="0" xfId="0"/>
    <xf numFmtId="16" fontId="0" fillId="0" borderId="0" xfId="0" applyNumberFormat="1"/>
    <xf numFmtId="21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/>
    <xf numFmtId="15" fontId="0" fillId="0" borderId="0" xfId="0" applyNumberFormat="1"/>
    <xf numFmtId="1" fontId="0" fillId="0" borderId="0" xfId="0" applyNumberFormat="1"/>
    <xf numFmtId="0" fontId="2" fillId="0" borderId="0" xfId="0" applyFont="1"/>
    <xf numFmtId="14" fontId="0" fillId="0" borderId="0" xfId="0" applyNumberFormat="1"/>
    <xf numFmtId="15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" fontId="3" fillId="0" borderId="0" xfId="0" applyNumberFormat="1" applyFont="1"/>
    <xf numFmtId="164" fontId="2" fillId="0" borderId="0" xfId="0" applyNumberFormat="1" applyFont="1"/>
    <xf numFmtId="15" fontId="2" fillId="0" borderId="0" xfId="0" applyNumberFormat="1" applyFont="1"/>
    <xf numFmtId="14" fontId="2" fillId="0" borderId="0" xfId="0" applyNumberFormat="1" applyFont="1"/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/>
    <xf numFmtId="164" fontId="0" fillId="0" borderId="0" xfId="0" applyNumberFormat="1" applyAlignment="1"/>
    <xf numFmtId="0" fontId="2" fillId="0" borderId="0" xfId="0" applyFont="1" applyAlignment="1">
      <alignment horizontal="center" vertical="top"/>
    </xf>
    <xf numFmtId="1" fontId="3" fillId="0" borderId="0" xfId="0" applyNumberFormat="1" applyFont="1" applyAlignment="1">
      <alignment horizontal="left"/>
    </xf>
    <xf numFmtId="15" fontId="3" fillId="0" borderId="0" xfId="0" applyNumberFormat="1" applyFont="1" applyAlignment="1">
      <alignment horizontal="left"/>
    </xf>
    <xf numFmtId="164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Font="1"/>
    <xf numFmtId="164" fontId="2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5" fontId="5" fillId="0" borderId="0" xfId="0" applyNumberFormat="1" applyFont="1" applyAlignment="1">
      <alignment horizontal="center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/>
    <xf numFmtId="0" fontId="5" fillId="0" borderId="0" xfId="0" applyFont="1" applyBorder="1"/>
    <xf numFmtId="165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6" fillId="0" borderId="0" xfId="0" applyFont="1" applyAlignment="1">
      <alignment vertical="center"/>
    </xf>
  </cellXfs>
  <cellStyles count="2">
    <cellStyle name="Fixe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1"/>
  <sheetViews>
    <sheetView zoomScale="75" workbookViewId="0">
      <pane xSplit="1" topLeftCell="N1" activePane="topRight" state="frozen"/>
      <selection pane="topRight" activeCell="R10" sqref="R10:W12"/>
    </sheetView>
  </sheetViews>
  <sheetFormatPr defaultColWidth="9.109375" defaultRowHeight="13.2" x14ac:dyDescent="0.25"/>
  <cols>
    <col min="1" max="1" width="18.109375" style="15" customWidth="1"/>
    <col min="2" max="2" width="12.88671875" style="16" customWidth="1"/>
    <col min="3" max="3" width="9" style="16" customWidth="1"/>
    <col min="4" max="4" width="12.33203125" style="7" customWidth="1"/>
    <col min="5" max="5" width="9.5546875" style="7" customWidth="1"/>
    <col min="6" max="6" width="12.109375" style="7" customWidth="1"/>
    <col min="7" max="7" width="9.109375" style="7"/>
    <col min="8" max="8" width="11.5546875" style="7" customWidth="1"/>
    <col min="9" max="9" width="9.109375" style="7"/>
    <col min="10" max="10" width="11.33203125" style="7" customWidth="1"/>
    <col min="11" max="11" width="10.109375" style="7" customWidth="1"/>
    <col min="12" max="12" width="11" style="7" customWidth="1"/>
    <col min="13" max="13" width="9.109375" style="7"/>
    <col min="14" max="14" width="11.44140625" style="7" customWidth="1"/>
    <col min="15" max="15" width="9.109375" style="7"/>
    <col min="16" max="16" width="12" style="7" customWidth="1"/>
    <col min="17" max="17" width="9.109375" style="7"/>
    <col min="18" max="18" width="11.44140625" style="7" bestFit="1" customWidth="1"/>
    <col min="19" max="19" width="9.109375" style="7"/>
    <col min="20" max="20" width="11.5546875" style="7" customWidth="1"/>
    <col min="21" max="21" width="9.109375" style="7"/>
    <col min="22" max="22" width="11.5546875" style="7" customWidth="1"/>
    <col min="23" max="23" width="9.109375" style="7"/>
    <col min="24" max="24" width="10.88671875" style="7" customWidth="1"/>
    <col min="25" max="25" width="9.109375" style="7"/>
    <col min="26" max="26" width="11.5546875" style="7" bestFit="1" customWidth="1"/>
    <col min="27" max="27" width="9.109375" style="7"/>
    <col min="28" max="28" width="11.44140625" style="7" bestFit="1" customWidth="1"/>
    <col min="29" max="29" width="9.109375" style="7"/>
    <col min="30" max="30" width="11.109375" style="7" bestFit="1" customWidth="1"/>
    <col min="31" max="31" width="9.109375" style="7"/>
    <col min="32" max="32" width="11.109375" style="7" bestFit="1" customWidth="1"/>
    <col min="33" max="33" width="9.109375" style="7"/>
    <col min="34" max="34" width="12.6640625" style="7" customWidth="1"/>
    <col min="35" max="16384" width="9.109375" style="7"/>
  </cols>
  <sheetData>
    <row r="2" spans="1:41" s="24" customFormat="1" x14ac:dyDescent="0.25">
      <c r="A2" s="28" t="s">
        <v>4</v>
      </c>
      <c r="B2" s="29">
        <v>37999</v>
      </c>
      <c r="C2" s="29"/>
      <c r="D2" s="29">
        <v>38034</v>
      </c>
      <c r="E2" s="29"/>
      <c r="F2" s="29">
        <v>38058</v>
      </c>
      <c r="G2" s="29"/>
      <c r="H2" s="29">
        <v>38092</v>
      </c>
      <c r="I2" s="29"/>
      <c r="J2" s="29">
        <v>38121</v>
      </c>
      <c r="K2" s="29"/>
      <c r="L2" s="29">
        <v>38152</v>
      </c>
      <c r="M2" s="29"/>
      <c r="N2" s="29">
        <v>38183</v>
      </c>
      <c r="O2" s="29"/>
      <c r="P2" s="29">
        <v>38215</v>
      </c>
      <c r="Q2" s="29"/>
      <c r="R2" s="29">
        <v>38245</v>
      </c>
      <c r="S2" s="29"/>
      <c r="T2" s="29">
        <v>38275</v>
      </c>
      <c r="U2" s="29"/>
      <c r="V2" s="29">
        <v>38307</v>
      </c>
      <c r="W2" s="29"/>
      <c r="X2" s="29"/>
      <c r="Z2" s="29"/>
      <c r="AB2" s="29"/>
      <c r="AD2" s="29"/>
      <c r="AF2" s="29"/>
      <c r="AH2" s="29"/>
    </row>
    <row r="3" spans="1:41" x14ac:dyDescent="0.25">
      <c r="A3" s="15" t="s">
        <v>0</v>
      </c>
      <c r="B3" s="16" t="s">
        <v>1</v>
      </c>
      <c r="C3" s="16" t="s">
        <v>2</v>
      </c>
      <c r="D3" s="7" t="s">
        <v>1</v>
      </c>
      <c r="E3" s="7" t="s">
        <v>2</v>
      </c>
      <c r="F3" s="7" t="s">
        <v>1</v>
      </c>
      <c r="G3" s="7" t="s">
        <v>2</v>
      </c>
      <c r="H3" s="7" t="s">
        <v>1</v>
      </c>
      <c r="I3" s="7" t="s">
        <v>2</v>
      </c>
      <c r="J3" s="7" t="s">
        <v>1</v>
      </c>
      <c r="K3" s="7" t="s">
        <v>2</v>
      </c>
      <c r="L3" s="7" t="s">
        <v>1</v>
      </c>
      <c r="M3" s="7" t="s">
        <v>2</v>
      </c>
      <c r="N3" s="7" t="s">
        <v>1</v>
      </c>
      <c r="O3" s="7" t="s">
        <v>2</v>
      </c>
      <c r="P3" s="7" t="s">
        <v>1</v>
      </c>
      <c r="Q3" s="7" t="s">
        <v>2</v>
      </c>
      <c r="R3" s="7" t="s">
        <v>1</v>
      </c>
      <c r="S3" s="7" t="s">
        <v>2</v>
      </c>
      <c r="T3" s="7" t="s">
        <v>1</v>
      </c>
      <c r="U3" s="7" t="s">
        <v>2</v>
      </c>
      <c r="V3" s="7" t="s">
        <v>1</v>
      </c>
      <c r="W3" s="7" t="s">
        <v>2</v>
      </c>
      <c r="X3" s="7" t="s">
        <v>1</v>
      </c>
      <c r="Y3" s="7" t="s">
        <v>2</v>
      </c>
      <c r="Z3" s="7" t="s">
        <v>1</v>
      </c>
      <c r="AA3" s="7" t="s">
        <v>2</v>
      </c>
      <c r="AB3" s="7" t="s">
        <v>1</v>
      </c>
      <c r="AC3" s="7" t="s">
        <v>2</v>
      </c>
      <c r="AD3" s="7" t="s">
        <v>1</v>
      </c>
      <c r="AE3" s="7" t="s">
        <v>2</v>
      </c>
      <c r="AF3" s="7" t="s">
        <v>1</v>
      </c>
      <c r="AG3" s="7" t="s">
        <v>2</v>
      </c>
      <c r="AH3" s="7" t="s">
        <v>1</v>
      </c>
      <c r="AI3" s="7" t="s">
        <v>2</v>
      </c>
      <c r="AJ3" s="7" t="s">
        <v>1</v>
      </c>
      <c r="AK3" s="7" t="s">
        <v>2</v>
      </c>
      <c r="AL3" s="7" t="s">
        <v>1</v>
      </c>
      <c r="AM3" s="7" t="s">
        <v>2</v>
      </c>
      <c r="AN3" s="7" t="s">
        <v>1</v>
      </c>
      <c r="AO3" s="7" t="s">
        <v>2</v>
      </c>
    </row>
    <row r="4" spans="1:41" x14ac:dyDescent="0.25">
      <c r="A4" s="15">
        <v>1</v>
      </c>
      <c r="B4" s="19">
        <v>0.31243410852713177</v>
      </c>
      <c r="C4" s="19">
        <v>0.20039825581395351</v>
      </c>
      <c r="D4" s="19">
        <v>0.31243410852713177</v>
      </c>
      <c r="E4" s="19">
        <v>0.17564825581395349</v>
      </c>
      <c r="F4" s="19">
        <v>0.50770542635658911</v>
      </c>
      <c r="G4" s="19">
        <v>0.20653779069767444</v>
      </c>
      <c r="H4" s="19">
        <v>3.7417534883720927</v>
      </c>
      <c r="I4" s="19">
        <v>0.97832965116279069</v>
      </c>
      <c r="J4" s="19">
        <v>1.0989928940568474</v>
      </c>
      <c r="K4" s="19">
        <v>0.51841598837209302</v>
      </c>
      <c r="L4" s="19">
        <v>1.2493813953488371</v>
      </c>
      <c r="M4" s="19">
        <v>0.28267936046511632</v>
      </c>
      <c r="N4" s="19">
        <v>2.4062160206718346</v>
      </c>
      <c r="O4" s="19">
        <v>0.7442639534883716</v>
      </c>
      <c r="P4" s="19">
        <v>2.7995397932816544</v>
      </c>
      <c r="Q4" s="19">
        <v>0.75369796511627918</v>
      </c>
      <c r="R4" s="19">
        <v>4.0535662790697673</v>
      </c>
      <c r="S4" s="19">
        <v>1.1110883720930234</v>
      </c>
      <c r="T4" s="19">
        <v>1.2725180878552973</v>
      </c>
      <c r="U4" s="19">
        <v>0.58252180232558126</v>
      </c>
      <c r="V4" s="19">
        <v>0.63625904392764854</v>
      </c>
      <c r="W4" s="19">
        <v>0.28392965116279084</v>
      </c>
      <c r="X4" s="20"/>
      <c r="Y4" s="20"/>
      <c r="Z4" s="20"/>
      <c r="AA4" s="20"/>
      <c r="AB4" s="25"/>
      <c r="AC4" s="25"/>
      <c r="AD4" s="20"/>
      <c r="AE4" s="20"/>
      <c r="AF4" s="20"/>
      <c r="AG4" s="20"/>
      <c r="AH4" s="25"/>
      <c r="AI4" s="25"/>
      <c r="AJ4" s="25"/>
      <c r="AK4" s="25"/>
      <c r="AL4" s="20"/>
      <c r="AM4" s="19"/>
      <c r="AN4"/>
      <c r="AO4"/>
    </row>
    <row r="5" spans="1:41" x14ac:dyDescent="0.25">
      <c r="A5" s="15">
        <v>10</v>
      </c>
      <c r="B5" s="19">
        <v>0.24083462532299746</v>
      </c>
      <c r="C5" s="19">
        <v>0.1841220930232558</v>
      </c>
      <c r="D5" s="19">
        <v>0.2505981912144703</v>
      </c>
      <c r="E5" s="19">
        <v>0.16627906976744186</v>
      </c>
      <c r="F5" s="19">
        <v>0.55001421188630484</v>
      </c>
      <c r="G5" s="19">
        <v>0.21034302325581408</v>
      </c>
      <c r="H5" s="19">
        <v>3.7763993540051679</v>
      </c>
      <c r="I5" s="19">
        <v>0.68081395348837181</v>
      </c>
      <c r="J5" s="19">
        <v>2.0823023255813951</v>
      </c>
      <c r="K5" s="19">
        <v>0.66663226744186022</v>
      </c>
      <c r="L5" s="19">
        <v>1.1799713178294573</v>
      </c>
      <c r="M5" s="19">
        <v>0.32155203488372092</v>
      </c>
      <c r="N5" s="19">
        <v>2.5218994832041344</v>
      </c>
      <c r="O5" s="19">
        <v>0.74790116279069785</v>
      </c>
      <c r="P5" s="19">
        <v>1.469179974160207</v>
      </c>
      <c r="Q5" s="19">
        <v>0.90248255813953493</v>
      </c>
      <c r="R5" s="19">
        <v>2.8063151162790692</v>
      </c>
      <c r="S5" s="19">
        <v>0.75570348837209311</v>
      </c>
      <c r="T5" s="19">
        <v>1.1105612403100775</v>
      </c>
      <c r="U5" s="19">
        <v>0.59502470930232565</v>
      </c>
      <c r="V5" s="19">
        <v>0.61312235142118865</v>
      </c>
      <c r="W5" s="19">
        <v>0.29199970930232566</v>
      </c>
      <c r="X5" s="20"/>
      <c r="Y5" s="20"/>
      <c r="Z5" s="20"/>
      <c r="AA5" s="20"/>
      <c r="AB5" s="25"/>
      <c r="AC5" s="25"/>
      <c r="AD5" s="20"/>
      <c r="AE5" s="20"/>
      <c r="AF5" s="20"/>
      <c r="AG5" s="20"/>
      <c r="AH5" s="25"/>
      <c r="AI5" s="25"/>
      <c r="AJ5" s="25"/>
      <c r="AK5" s="25"/>
      <c r="AL5" s="20"/>
      <c r="AM5" s="19"/>
      <c r="AN5"/>
      <c r="AO5"/>
    </row>
    <row r="6" spans="1:41" x14ac:dyDescent="0.25">
      <c r="A6" s="15">
        <v>25</v>
      </c>
      <c r="B6" s="19">
        <v>0.24408914728682171</v>
      </c>
      <c r="C6" s="19">
        <v>0.17267441860465116</v>
      </c>
      <c r="D6" s="19">
        <v>0.27988888888888891</v>
      </c>
      <c r="E6" s="19">
        <v>0.16637500000000002</v>
      </c>
      <c r="F6" s="19">
        <v>0.32870671834625326</v>
      </c>
      <c r="G6" s="19">
        <v>0.19265988372093013</v>
      </c>
      <c r="H6" s="19">
        <v>4.2614414728682171</v>
      </c>
      <c r="I6" s="19">
        <v>0.99466918604651144</v>
      </c>
      <c r="J6" s="19">
        <v>1.5732950904392764</v>
      </c>
      <c r="K6" s="19">
        <v>0.65356104651162772</v>
      </c>
      <c r="L6" s="19">
        <v>1.0989928940568474</v>
      </c>
      <c r="M6" s="19">
        <v>0.34246598837209302</v>
      </c>
      <c r="N6" s="19">
        <v>1.9666188630490957</v>
      </c>
      <c r="O6" s="19">
        <v>0.80962005813953508</v>
      </c>
      <c r="P6" s="19">
        <v>1.2725180878552971</v>
      </c>
      <c r="Q6" s="19">
        <v>0.69982180232558144</v>
      </c>
      <c r="R6" s="19">
        <v>2.2173354005167956</v>
      </c>
      <c r="S6" s="19">
        <v>0.50005784883720916</v>
      </c>
      <c r="T6" s="19">
        <v>0.99487777777777764</v>
      </c>
      <c r="U6" s="19">
        <v>0.62071250000000011</v>
      </c>
      <c r="V6" s="19">
        <v>0.61312235142118865</v>
      </c>
      <c r="W6" s="19">
        <v>0.27733720930232558</v>
      </c>
      <c r="X6" s="20"/>
      <c r="Y6" s="20"/>
      <c r="Z6" s="20"/>
      <c r="AA6" s="20"/>
      <c r="AB6" s="25"/>
      <c r="AC6" s="25"/>
      <c r="AD6" s="20"/>
      <c r="AE6" s="20"/>
      <c r="AF6" s="20"/>
      <c r="AG6" s="20"/>
      <c r="AH6" s="25"/>
      <c r="AI6" s="25"/>
      <c r="AJ6" s="25"/>
      <c r="AK6" s="25"/>
      <c r="AL6" s="20"/>
      <c r="AM6" s="19"/>
      <c r="AN6"/>
      <c r="AO6"/>
    </row>
    <row r="7" spans="1:41" x14ac:dyDescent="0.25">
      <c r="A7" s="15">
        <v>50</v>
      </c>
      <c r="B7" s="19">
        <v>0.21805297157622738</v>
      </c>
      <c r="C7" s="19">
        <v>0.20650581395348835</v>
      </c>
      <c r="D7" s="19">
        <v>0.28314341085271316</v>
      </c>
      <c r="E7" s="19">
        <v>0.18380232558139534</v>
      </c>
      <c r="F7" s="19">
        <v>0.32870671834625315</v>
      </c>
      <c r="G7" s="19">
        <v>0.19678488372093025</v>
      </c>
      <c r="H7" s="19">
        <v>4.1575038759689926</v>
      </c>
      <c r="I7" s="19">
        <v>0.70157877906976651</v>
      </c>
      <c r="J7" s="19">
        <v>1.5848634366925063</v>
      </c>
      <c r="K7" s="19">
        <v>0.61286976744186028</v>
      </c>
      <c r="L7" s="19">
        <v>1.0295828165374676</v>
      </c>
      <c r="M7" s="19">
        <v>0.3520136627906974</v>
      </c>
      <c r="N7" s="19">
        <v>1.4576116279069768</v>
      </c>
      <c r="O7" s="19">
        <v>0.67924883720930251</v>
      </c>
      <c r="P7" s="19">
        <v>1.2725180878552973</v>
      </c>
      <c r="Q7" s="19">
        <v>0.6704968023255814</v>
      </c>
      <c r="R7" s="19">
        <v>2.1480436692506455</v>
      </c>
      <c r="S7" s="19">
        <v>0.56813924418604644</v>
      </c>
      <c r="T7" s="19">
        <v>0.92546770025839786</v>
      </c>
      <c r="U7" s="19">
        <v>0.8355351744186047</v>
      </c>
      <c r="V7" s="19">
        <v>0.58998565891472865</v>
      </c>
      <c r="W7" s="19">
        <v>0.34405726744186066</v>
      </c>
      <c r="X7" s="20"/>
      <c r="Y7" s="20"/>
      <c r="Z7" s="20"/>
      <c r="AA7" s="20"/>
      <c r="AB7" s="25"/>
      <c r="AC7" s="25"/>
      <c r="AD7" s="20"/>
      <c r="AE7" s="20"/>
      <c r="AF7" s="20"/>
      <c r="AG7" s="20"/>
      <c r="AH7" s="25"/>
      <c r="AI7" s="25"/>
      <c r="AJ7" s="25"/>
      <c r="AK7" s="25"/>
      <c r="AL7" s="20"/>
      <c r="AM7" s="19"/>
      <c r="AN7"/>
      <c r="AO7"/>
    </row>
    <row r="8" spans="1:41" x14ac:dyDescent="0.25">
      <c r="A8" s="15">
        <v>95</v>
      </c>
      <c r="B8" s="19">
        <v>0.13994444444444443</v>
      </c>
      <c r="C8" s="19">
        <v>0.12237500000000001</v>
      </c>
      <c r="D8" s="19">
        <v>0.2798888888888888</v>
      </c>
      <c r="E8" s="19">
        <v>0.17462500000000003</v>
      </c>
      <c r="F8" s="19">
        <v>0.25385271317829455</v>
      </c>
      <c r="G8" s="19">
        <v>0.15070639534883715</v>
      </c>
      <c r="H8" s="19">
        <v>2.4252105943152453</v>
      </c>
      <c r="I8" s="19">
        <v>0.47146366279069812</v>
      </c>
      <c r="J8" s="19">
        <v>1.376633204134367</v>
      </c>
      <c r="K8" s="19">
        <v>0.74415029069767424</v>
      </c>
      <c r="L8" s="19">
        <v>0.2408346253229974</v>
      </c>
      <c r="M8" s="19">
        <v>0.22537209302325581</v>
      </c>
      <c r="N8" s="19">
        <v>0.52057558139534876</v>
      </c>
      <c r="O8" s="19">
        <v>0.57354244186046521</v>
      </c>
      <c r="P8" s="19">
        <v>0.43959715762273904</v>
      </c>
      <c r="Q8" s="19">
        <v>0.40384389534883719</v>
      </c>
      <c r="R8" s="19">
        <v>1.8362308785529715</v>
      </c>
      <c r="S8" s="19">
        <v>0.61103052325581364</v>
      </c>
      <c r="T8" s="19">
        <v>0.91389935400516809</v>
      </c>
      <c r="U8" s="19">
        <v>0.68561395348837217</v>
      </c>
      <c r="V8" s="19">
        <v>0.57841731266149854</v>
      </c>
      <c r="W8" s="19">
        <v>0.34076104651162803</v>
      </c>
      <c r="X8" s="20"/>
      <c r="Y8" s="20"/>
      <c r="Z8" s="20"/>
      <c r="AA8" s="20"/>
      <c r="AB8" s="25"/>
      <c r="AC8" s="25"/>
      <c r="AD8" s="20"/>
      <c r="AE8" s="20"/>
      <c r="AF8" s="20"/>
      <c r="AG8" s="20"/>
      <c r="AH8" s="25"/>
      <c r="AI8" s="25"/>
      <c r="AJ8" s="25"/>
      <c r="AK8" s="25"/>
      <c r="AL8"/>
      <c r="AM8"/>
      <c r="AN8"/>
      <c r="AO8"/>
    </row>
    <row r="10" spans="1:41" x14ac:dyDescent="0.25">
      <c r="A10" s="15" t="s">
        <v>16</v>
      </c>
      <c r="B10" s="7">
        <f>(B4*5.5)+(B5*12)+(B6*20)+(B7*35)+(B8*22.5)</f>
        <v>20.270790051679587</v>
      </c>
      <c r="C10" s="7">
        <f>(C4*5.5)+(C5*12)+(C6*20)+(C7*35)+(C8*22.5)</f>
        <v>16.746284883720929</v>
      </c>
      <c r="D10" s="7">
        <f>(D4*5.5)+(D5*12)+(D6*20)+(D7*35)+(D8*22.5)</f>
        <v>26.530863049095608</v>
      </c>
      <c r="E10" s="7">
        <f t="shared" ref="E10:K10" si="0">(E4*5.5)+(E5*12)+(E6*20)+(E7*35)+(E8*22.5)</f>
        <v>16.651058139534886</v>
      </c>
      <c r="F10" s="7">
        <f t="shared" si="0"/>
        <v>33.183105943152455</v>
      </c>
      <c r="G10" s="7">
        <f t="shared" si="0"/>
        <v>17.791636627906975</v>
      </c>
      <c r="H10" s="7">
        <f t="shared" si="0"/>
        <v>351.20513992248061</v>
      </c>
      <c r="I10" s="7">
        <f t="shared" si="0"/>
        <v>68.607153924418569</v>
      </c>
      <c r="J10" s="7">
        <f t="shared" si="0"/>
        <v>148.94245801033591</v>
      </c>
      <c r="K10" s="7">
        <f t="shared" si="0"/>
        <v>62.115919476744168</v>
      </c>
      <c r="L10" s="7">
        <f t="shared" ref="L10:AI10" si="1">(L4*5.5)+(L5*12)+(L6*20)+(L7*35)+(L8*22.5)</f>
        <v>84.465289018087844</v>
      </c>
      <c r="M10" s="7">
        <f t="shared" si="1"/>
        <v>29.654030959302318</v>
      </c>
      <c r="N10" s="7">
        <f t="shared" si="1"/>
        <v>145.55871673126617</v>
      </c>
      <c r="O10" s="7">
        <f t="shared" si="1"/>
        <v>65.93908110465118</v>
      </c>
      <c r="P10" s="7">
        <f t="shared" si="1"/>
        <v>112.90705943152454</v>
      </c>
      <c r="Q10" s="7">
        <f t="shared" si="1"/>
        <v>61.525441279069767</v>
      </c>
      <c r="R10" s="7">
        <f t="shared" si="1"/>
        <v>216.81382713178292</v>
      </c>
      <c r="S10" s="7">
        <f t="shared" si="1"/>
        <v>58.813645203488363</v>
      </c>
      <c r="T10" s="7">
        <f t="shared" si="1"/>
        <v>93.177244896640815</v>
      </c>
      <c r="U10" s="7">
        <f t="shared" si="1"/>
        <v>67.428461482558149</v>
      </c>
      <c r="V10" s="7">
        <f t="shared" si="1"/>
        <v>56.783227583979325</v>
      </c>
      <c r="W10" s="7">
        <f t="shared" si="1"/>
        <v>30.321481686046525</v>
      </c>
      <c r="X10" s="7">
        <f t="shared" si="1"/>
        <v>0</v>
      </c>
      <c r="Y10" s="7">
        <f t="shared" si="1"/>
        <v>0</v>
      </c>
      <c r="Z10" s="7">
        <f t="shared" si="1"/>
        <v>0</v>
      </c>
      <c r="AA10" s="7">
        <f t="shared" si="1"/>
        <v>0</v>
      </c>
      <c r="AB10" s="7">
        <f t="shared" si="1"/>
        <v>0</v>
      </c>
      <c r="AC10" s="7">
        <f t="shared" si="1"/>
        <v>0</v>
      </c>
      <c r="AD10" s="7">
        <f t="shared" si="1"/>
        <v>0</v>
      </c>
      <c r="AE10" s="7">
        <f t="shared" si="1"/>
        <v>0</v>
      </c>
      <c r="AF10" s="7">
        <f t="shared" si="1"/>
        <v>0</v>
      </c>
      <c r="AG10" s="7">
        <f t="shared" si="1"/>
        <v>0</v>
      </c>
      <c r="AH10" s="7">
        <f t="shared" si="1"/>
        <v>0</v>
      </c>
      <c r="AI10" s="7">
        <f t="shared" si="1"/>
        <v>0</v>
      </c>
      <c r="AJ10" s="7">
        <f t="shared" ref="AJ10:AO10" si="2">(AJ4*5.5)+(AJ5*12)+(AJ6*20)+(AJ7*35)+(AJ8*22.5)</f>
        <v>0</v>
      </c>
      <c r="AK10" s="7">
        <f t="shared" si="2"/>
        <v>0</v>
      </c>
      <c r="AL10" s="7">
        <f t="shared" si="2"/>
        <v>0</v>
      </c>
      <c r="AM10" s="7">
        <f t="shared" si="2"/>
        <v>0</v>
      </c>
      <c r="AN10" s="7">
        <f t="shared" si="2"/>
        <v>0</v>
      </c>
      <c r="AO10" s="7">
        <f t="shared" si="2"/>
        <v>0</v>
      </c>
    </row>
    <row r="11" spans="1:41" x14ac:dyDescent="0.25">
      <c r="B11" s="7"/>
      <c r="C11" s="7"/>
    </row>
    <row r="12" spans="1:41" x14ac:dyDescent="0.25">
      <c r="A12" s="15" t="s">
        <v>17</v>
      </c>
      <c r="B12" s="7">
        <f>(B4*5.5)+(B5*12)+(B6*20)+(B7*12.5)</f>
        <v>12.215848191214469</v>
      </c>
      <c r="C12" s="7">
        <f>(C4*5.5)+(C5*12)+(C6*20)+(C7*12.5)</f>
        <v>9.3464665697674416</v>
      </c>
      <c r="D12" s="7">
        <f>(D4*5.5)+(D5*12)+(D6*20)+(D7*12.5)</f>
        <v>13.862636304909561</v>
      </c>
      <c r="E12" s="7">
        <f t="shared" ref="E12:K12" si="3">(E4*5.5)+(E5*12)+(E6*20)+(E7*12.5)</f>
        <v>8.5864433139534881</v>
      </c>
      <c r="F12" s="7">
        <f t="shared" si="3"/>
        <v>20.075518733850128</v>
      </c>
      <c r="G12" s="7">
        <f t="shared" si="3"/>
        <v>9.9730828488372083</v>
      </c>
      <c r="H12" s="7">
        <f t="shared" si="3"/>
        <v>203.09406434108524</v>
      </c>
      <c r="I12" s="7">
        <f t="shared" si="3"/>
        <v>42.213698982558114</v>
      </c>
      <c r="J12" s="7">
        <f t="shared" si="3"/>
        <v>82.30878359173127</v>
      </c>
      <c r="K12" s="7">
        <f t="shared" si="3"/>
        <v>31.582968168604641</v>
      </c>
      <c r="L12" s="7">
        <f t="shared" ref="L12:AI12" si="4">(L4*5.5)+(L5*12)+(L6*20)+(L7*12.5)</f>
        <v>55.880896576227386</v>
      </c>
      <c r="M12" s="7">
        <f t="shared" si="4"/>
        <v>16.662851453488368</v>
      </c>
      <c r="N12" s="7">
        <f t="shared" si="4"/>
        <v>101.04950452196383</v>
      </c>
      <c r="O12" s="7">
        <f t="shared" si="4"/>
        <v>37.751277325581398</v>
      </c>
      <c r="P12" s="7">
        <f t="shared" si="4"/>
        <v>74.384466408268736</v>
      </c>
      <c r="Q12" s="7">
        <f t="shared" si="4"/>
        <v>37.352775581395349</v>
      </c>
      <c r="R12" s="7">
        <f t="shared" si="4"/>
        <v>127.16764980620152</v>
      </c>
      <c r="S12" s="7">
        <f t="shared" si="4"/>
        <v>32.282325436046513</v>
      </c>
      <c r="T12" s="7">
        <f t="shared" si="4"/>
        <v>51.791486175710595</v>
      </c>
      <c r="U12" s="7">
        <f t="shared" si="4"/>
        <v>33.202606104651167</v>
      </c>
      <c r="V12" s="7">
        <f t="shared" si="4"/>
        <v>30.494160723514213</v>
      </c>
      <c r="W12" s="7">
        <f t="shared" si="4"/>
        <v>14.913069622093028</v>
      </c>
      <c r="X12" s="7">
        <f t="shared" si="4"/>
        <v>0</v>
      </c>
      <c r="Y12" s="7">
        <f t="shared" si="4"/>
        <v>0</v>
      </c>
      <c r="Z12" s="7">
        <f t="shared" si="4"/>
        <v>0</v>
      </c>
      <c r="AA12" s="7">
        <f t="shared" si="4"/>
        <v>0</v>
      </c>
      <c r="AB12" s="7">
        <f t="shared" si="4"/>
        <v>0</v>
      </c>
      <c r="AC12" s="7">
        <f t="shared" si="4"/>
        <v>0</v>
      </c>
      <c r="AD12" s="7">
        <f t="shared" si="4"/>
        <v>0</v>
      </c>
      <c r="AE12" s="7">
        <f t="shared" si="4"/>
        <v>0</v>
      </c>
      <c r="AF12" s="7">
        <f t="shared" si="4"/>
        <v>0</v>
      </c>
      <c r="AG12" s="7">
        <f t="shared" si="4"/>
        <v>0</v>
      </c>
      <c r="AH12" s="7">
        <f t="shared" si="4"/>
        <v>0</v>
      </c>
      <c r="AI12" s="7">
        <f t="shared" si="4"/>
        <v>0</v>
      </c>
      <c r="AJ12" s="7">
        <f t="shared" ref="AJ12:AO12" si="5">(AJ4*5.5)+(AJ5*12)+(AJ6*20)+(AJ7*12.5)</f>
        <v>0</v>
      </c>
      <c r="AK12" s="7">
        <f t="shared" si="5"/>
        <v>0</v>
      </c>
      <c r="AL12" s="7">
        <f t="shared" si="5"/>
        <v>0</v>
      </c>
      <c r="AM12" s="7">
        <f t="shared" si="5"/>
        <v>0</v>
      </c>
      <c r="AN12" s="7">
        <f t="shared" si="5"/>
        <v>0</v>
      </c>
      <c r="AO12" s="7">
        <f t="shared" si="5"/>
        <v>0</v>
      </c>
    </row>
    <row r="15" spans="1:41" x14ac:dyDescent="0.25">
      <c r="K15" s="8"/>
    </row>
    <row r="16" spans="1:41" x14ac:dyDescent="0.25">
      <c r="K16" s="8"/>
    </row>
    <row r="17" spans="11:26" x14ac:dyDescent="0.25">
      <c r="K17" s="8"/>
      <c r="R17" s="19"/>
      <c r="S17" s="19"/>
    </row>
    <row r="18" spans="11:26" x14ac:dyDescent="0.25">
      <c r="K18" s="8"/>
      <c r="R18" s="19"/>
      <c r="S18" s="19"/>
    </row>
    <row r="19" spans="11:26" x14ac:dyDescent="0.25">
      <c r="K19" s="8"/>
      <c r="R19" s="19"/>
      <c r="S19" s="19"/>
    </row>
    <row r="20" spans="11:26" x14ac:dyDescent="0.25">
      <c r="K20" s="8"/>
      <c r="R20" s="19"/>
      <c r="S20" s="19"/>
    </row>
    <row r="21" spans="11:26" x14ac:dyDescent="0.25">
      <c r="K21" s="8"/>
      <c r="R21" s="19"/>
      <c r="S21" s="19"/>
    </row>
    <row r="22" spans="11:26" x14ac:dyDescent="0.25">
      <c r="K22" s="8"/>
      <c r="R22" s="19"/>
      <c r="S22" s="19"/>
    </row>
    <row r="23" spans="11:26" x14ac:dyDescent="0.25">
      <c r="K23" s="8"/>
      <c r="R23" s="19"/>
      <c r="S23" s="19"/>
    </row>
    <row r="24" spans="11:26" x14ac:dyDescent="0.25">
      <c r="K24" s="8"/>
      <c r="R24" s="19"/>
      <c r="S24" s="19"/>
      <c r="Y24" s="20"/>
      <c r="Z24" s="20"/>
    </row>
    <row r="25" spans="11:26" x14ac:dyDescent="0.25">
      <c r="K25" s="8"/>
      <c r="R25" s="19"/>
      <c r="S25" s="19"/>
      <c r="Y25" s="20"/>
      <c r="Z25" s="20"/>
    </row>
    <row r="26" spans="11:26" x14ac:dyDescent="0.25">
      <c r="K26" s="8"/>
      <c r="R26" s="19"/>
      <c r="S26" s="19"/>
      <c r="Y26" s="20"/>
      <c r="Z26" s="20"/>
    </row>
    <row r="27" spans="11:26" x14ac:dyDescent="0.25">
      <c r="K27" s="8"/>
      <c r="R27" s="19"/>
      <c r="S27" s="19"/>
      <c r="Y27" s="20"/>
      <c r="Z27" s="20"/>
    </row>
    <row r="28" spans="11:26" x14ac:dyDescent="0.25">
      <c r="K28" s="8"/>
      <c r="R28" s="19"/>
      <c r="S28" s="19"/>
      <c r="Y28" s="20"/>
      <c r="Z28" s="20"/>
    </row>
    <row r="29" spans="11:26" x14ac:dyDescent="0.25">
      <c r="K29" s="8"/>
      <c r="R29" s="19"/>
      <c r="S29" s="19"/>
    </row>
    <row r="30" spans="11:26" x14ac:dyDescent="0.25">
      <c r="R30" s="19"/>
      <c r="S30" s="19"/>
    </row>
    <row r="31" spans="11:26" x14ac:dyDescent="0.25">
      <c r="R31" s="19"/>
      <c r="S31" s="19"/>
    </row>
  </sheetData>
  <phoneticPr fontId="0" type="noConversion"/>
  <pageMargins left="0.75" right="0.75" top="1" bottom="1" header="0.5" footer="0.5"/>
  <pageSetup scale="8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536"/>
  <sheetViews>
    <sheetView zoomScale="7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T6" sqref="A6:T65"/>
    </sheetView>
  </sheetViews>
  <sheetFormatPr defaultRowHeight="13.2" x14ac:dyDescent="0.25"/>
  <cols>
    <col min="1" max="1" width="11.109375" style="8" bestFit="1" customWidth="1"/>
    <col min="2" max="2" width="11.109375" style="32" customWidth="1"/>
    <col min="3" max="3" width="11.109375" style="8" customWidth="1"/>
    <col min="4" max="4" width="13.33203125" style="4" customWidth="1"/>
    <col min="6" max="6" width="9.109375" style="20" customWidth="1"/>
    <col min="7" max="7" width="9.109375" style="19" customWidth="1"/>
    <col min="8" max="8" width="9.109375" style="20" customWidth="1"/>
    <col min="9" max="9" width="9.33203125" style="19" customWidth="1"/>
    <col min="10" max="10" width="9.33203125" style="20" customWidth="1"/>
    <col min="11" max="11" width="9.33203125" style="19" customWidth="1"/>
    <col min="13" max="14" width="9.109375" style="4" customWidth="1"/>
    <col min="15" max="15" width="9.109375" style="21" customWidth="1"/>
    <col min="16" max="17" width="9.109375" style="13" customWidth="1"/>
    <col min="18" max="18" width="12.5546875" style="10" customWidth="1"/>
    <col min="19" max="20" width="9.109375" style="13" customWidth="1"/>
    <col min="257" max="257" width="11.109375" bestFit="1" customWidth="1"/>
    <col min="258" max="259" width="11.109375" customWidth="1"/>
    <col min="260" max="260" width="13.33203125" customWidth="1"/>
    <col min="262" max="264" width="9.109375" customWidth="1"/>
    <col min="265" max="267" width="9.33203125" customWidth="1"/>
    <col min="269" max="273" width="9.109375" customWidth="1"/>
    <col min="274" max="274" width="12.5546875" customWidth="1"/>
    <col min="275" max="276" width="9.109375" customWidth="1"/>
    <col min="513" max="513" width="11.109375" bestFit="1" customWidth="1"/>
    <col min="514" max="515" width="11.109375" customWidth="1"/>
    <col min="516" max="516" width="13.33203125" customWidth="1"/>
    <col min="518" max="520" width="9.109375" customWidth="1"/>
    <col min="521" max="523" width="9.33203125" customWidth="1"/>
    <col min="525" max="529" width="9.109375" customWidth="1"/>
    <col min="530" max="530" width="12.5546875" customWidth="1"/>
    <col min="531" max="532" width="9.109375" customWidth="1"/>
    <col min="769" max="769" width="11.109375" bestFit="1" customWidth="1"/>
    <col min="770" max="771" width="11.109375" customWidth="1"/>
    <col min="772" max="772" width="13.33203125" customWidth="1"/>
    <col min="774" max="776" width="9.109375" customWidth="1"/>
    <col min="777" max="779" width="9.33203125" customWidth="1"/>
    <col min="781" max="785" width="9.109375" customWidth="1"/>
    <col min="786" max="786" width="12.5546875" customWidth="1"/>
    <col min="787" max="788" width="9.109375" customWidth="1"/>
    <col min="1025" max="1025" width="11.109375" bestFit="1" customWidth="1"/>
    <col min="1026" max="1027" width="11.109375" customWidth="1"/>
    <col min="1028" max="1028" width="13.33203125" customWidth="1"/>
    <col min="1030" max="1032" width="9.109375" customWidth="1"/>
    <col min="1033" max="1035" width="9.33203125" customWidth="1"/>
    <col min="1037" max="1041" width="9.109375" customWidth="1"/>
    <col min="1042" max="1042" width="12.5546875" customWidth="1"/>
    <col min="1043" max="1044" width="9.109375" customWidth="1"/>
    <col min="1281" max="1281" width="11.109375" bestFit="1" customWidth="1"/>
    <col min="1282" max="1283" width="11.109375" customWidth="1"/>
    <col min="1284" max="1284" width="13.33203125" customWidth="1"/>
    <col min="1286" max="1288" width="9.109375" customWidth="1"/>
    <col min="1289" max="1291" width="9.33203125" customWidth="1"/>
    <col min="1293" max="1297" width="9.109375" customWidth="1"/>
    <col min="1298" max="1298" width="12.5546875" customWidth="1"/>
    <col min="1299" max="1300" width="9.109375" customWidth="1"/>
    <col min="1537" max="1537" width="11.109375" bestFit="1" customWidth="1"/>
    <col min="1538" max="1539" width="11.109375" customWidth="1"/>
    <col min="1540" max="1540" width="13.33203125" customWidth="1"/>
    <col min="1542" max="1544" width="9.109375" customWidth="1"/>
    <col min="1545" max="1547" width="9.33203125" customWidth="1"/>
    <col min="1549" max="1553" width="9.109375" customWidth="1"/>
    <col min="1554" max="1554" width="12.5546875" customWidth="1"/>
    <col min="1555" max="1556" width="9.109375" customWidth="1"/>
    <col min="1793" max="1793" width="11.109375" bestFit="1" customWidth="1"/>
    <col min="1794" max="1795" width="11.109375" customWidth="1"/>
    <col min="1796" max="1796" width="13.33203125" customWidth="1"/>
    <col min="1798" max="1800" width="9.109375" customWidth="1"/>
    <col min="1801" max="1803" width="9.33203125" customWidth="1"/>
    <col min="1805" max="1809" width="9.109375" customWidth="1"/>
    <col min="1810" max="1810" width="12.5546875" customWidth="1"/>
    <col min="1811" max="1812" width="9.109375" customWidth="1"/>
    <col min="2049" max="2049" width="11.109375" bestFit="1" customWidth="1"/>
    <col min="2050" max="2051" width="11.109375" customWidth="1"/>
    <col min="2052" max="2052" width="13.33203125" customWidth="1"/>
    <col min="2054" max="2056" width="9.109375" customWidth="1"/>
    <col min="2057" max="2059" width="9.33203125" customWidth="1"/>
    <col min="2061" max="2065" width="9.109375" customWidth="1"/>
    <col min="2066" max="2066" width="12.5546875" customWidth="1"/>
    <col min="2067" max="2068" width="9.109375" customWidth="1"/>
    <col min="2305" max="2305" width="11.109375" bestFit="1" customWidth="1"/>
    <col min="2306" max="2307" width="11.109375" customWidth="1"/>
    <col min="2308" max="2308" width="13.33203125" customWidth="1"/>
    <col min="2310" max="2312" width="9.109375" customWidth="1"/>
    <col min="2313" max="2315" width="9.33203125" customWidth="1"/>
    <col min="2317" max="2321" width="9.109375" customWidth="1"/>
    <col min="2322" max="2322" width="12.5546875" customWidth="1"/>
    <col min="2323" max="2324" width="9.109375" customWidth="1"/>
    <col min="2561" max="2561" width="11.109375" bestFit="1" customWidth="1"/>
    <col min="2562" max="2563" width="11.109375" customWidth="1"/>
    <col min="2564" max="2564" width="13.33203125" customWidth="1"/>
    <col min="2566" max="2568" width="9.109375" customWidth="1"/>
    <col min="2569" max="2571" width="9.33203125" customWidth="1"/>
    <col min="2573" max="2577" width="9.109375" customWidth="1"/>
    <col min="2578" max="2578" width="12.5546875" customWidth="1"/>
    <col min="2579" max="2580" width="9.109375" customWidth="1"/>
    <col min="2817" max="2817" width="11.109375" bestFit="1" customWidth="1"/>
    <col min="2818" max="2819" width="11.109375" customWidth="1"/>
    <col min="2820" max="2820" width="13.33203125" customWidth="1"/>
    <col min="2822" max="2824" width="9.109375" customWidth="1"/>
    <col min="2825" max="2827" width="9.33203125" customWidth="1"/>
    <col min="2829" max="2833" width="9.109375" customWidth="1"/>
    <col min="2834" max="2834" width="12.5546875" customWidth="1"/>
    <col min="2835" max="2836" width="9.109375" customWidth="1"/>
    <col min="3073" max="3073" width="11.109375" bestFit="1" customWidth="1"/>
    <col min="3074" max="3075" width="11.109375" customWidth="1"/>
    <col min="3076" max="3076" width="13.33203125" customWidth="1"/>
    <col min="3078" max="3080" width="9.109375" customWidth="1"/>
    <col min="3081" max="3083" width="9.33203125" customWidth="1"/>
    <col min="3085" max="3089" width="9.109375" customWidth="1"/>
    <col min="3090" max="3090" width="12.5546875" customWidth="1"/>
    <col min="3091" max="3092" width="9.109375" customWidth="1"/>
    <col min="3329" max="3329" width="11.109375" bestFit="1" customWidth="1"/>
    <col min="3330" max="3331" width="11.109375" customWidth="1"/>
    <col min="3332" max="3332" width="13.33203125" customWidth="1"/>
    <col min="3334" max="3336" width="9.109375" customWidth="1"/>
    <col min="3337" max="3339" width="9.33203125" customWidth="1"/>
    <col min="3341" max="3345" width="9.109375" customWidth="1"/>
    <col min="3346" max="3346" width="12.5546875" customWidth="1"/>
    <col min="3347" max="3348" width="9.109375" customWidth="1"/>
    <col min="3585" max="3585" width="11.109375" bestFit="1" customWidth="1"/>
    <col min="3586" max="3587" width="11.109375" customWidth="1"/>
    <col min="3588" max="3588" width="13.33203125" customWidth="1"/>
    <col min="3590" max="3592" width="9.109375" customWidth="1"/>
    <col min="3593" max="3595" width="9.33203125" customWidth="1"/>
    <col min="3597" max="3601" width="9.109375" customWidth="1"/>
    <col min="3602" max="3602" width="12.5546875" customWidth="1"/>
    <col min="3603" max="3604" width="9.109375" customWidth="1"/>
    <col min="3841" max="3841" width="11.109375" bestFit="1" customWidth="1"/>
    <col min="3842" max="3843" width="11.109375" customWidth="1"/>
    <col min="3844" max="3844" width="13.33203125" customWidth="1"/>
    <col min="3846" max="3848" width="9.109375" customWidth="1"/>
    <col min="3849" max="3851" width="9.33203125" customWidth="1"/>
    <col min="3853" max="3857" width="9.109375" customWidth="1"/>
    <col min="3858" max="3858" width="12.5546875" customWidth="1"/>
    <col min="3859" max="3860" width="9.109375" customWidth="1"/>
    <col min="4097" max="4097" width="11.109375" bestFit="1" customWidth="1"/>
    <col min="4098" max="4099" width="11.109375" customWidth="1"/>
    <col min="4100" max="4100" width="13.33203125" customWidth="1"/>
    <col min="4102" max="4104" width="9.109375" customWidth="1"/>
    <col min="4105" max="4107" width="9.33203125" customWidth="1"/>
    <col min="4109" max="4113" width="9.109375" customWidth="1"/>
    <col min="4114" max="4114" width="12.5546875" customWidth="1"/>
    <col min="4115" max="4116" width="9.109375" customWidth="1"/>
    <col min="4353" max="4353" width="11.109375" bestFit="1" customWidth="1"/>
    <col min="4354" max="4355" width="11.109375" customWidth="1"/>
    <col min="4356" max="4356" width="13.33203125" customWidth="1"/>
    <col min="4358" max="4360" width="9.109375" customWidth="1"/>
    <col min="4361" max="4363" width="9.33203125" customWidth="1"/>
    <col min="4365" max="4369" width="9.109375" customWidth="1"/>
    <col min="4370" max="4370" width="12.5546875" customWidth="1"/>
    <col min="4371" max="4372" width="9.109375" customWidth="1"/>
    <col min="4609" max="4609" width="11.109375" bestFit="1" customWidth="1"/>
    <col min="4610" max="4611" width="11.109375" customWidth="1"/>
    <col min="4612" max="4612" width="13.33203125" customWidth="1"/>
    <col min="4614" max="4616" width="9.109375" customWidth="1"/>
    <col min="4617" max="4619" width="9.33203125" customWidth="1"/>
    <col min="4621" max="4625" width="9.109375" customWidth="1"/>
    <col min="4626" max="4626" width="12.5546875" customWidth="1"/>
    <col min="4627" max="4628" width="9.109375" customWidth="1"/>
    <col min="4865" max="4865" width="11.109375" bestFit="1" customWidth="1"/>
    <col min="4866" max="4867" width="11.109375" customWidth="1"/>
    <col min="4868" max="4868" width="13.33203125" customWidth="1"/>
    <col min="4870" max="4872" width="9.109375" customWidth="1"/>
    <col min="4873" max="4875" width="9.33203125" customWidth="1"/>
    <col min="4877" max="4881" width="9.109375" customWidth="1"/>
    <col min="4882" max="4882" width="12.5546875" customWidth="1"/>
    <col min="4883" max="4884" width="9.109375" customWidth="1"/>
    <col min="5121" max="5121" width="11.109375" bestFit="1" customWidth="1"/>
    <col min="5122" max="5123" width="11.109375" customWidth="1"/>
    <col min="5124" max="5124" width="13.33203125" customWidth="1"/>
    <col min="5126" max="5128" width="9.109375" customWidth="1"/>
    <col min="5129" max="5131" width="9.33203125" customWidth="1"/>
    <col min="5133" max="5137" width="9.109375" customWidth="1"/>
    <col min="5138" max="5138" width="12.5546875" customWidth="1"/>
    <col min="5139" max="5140" width="9.109375" customWidth="1"/>
    <col min="5377" max="5377" width="11.109375" bestFit="1" customWidth="1"/>
    <col min="5378" max="5379" width="11.109375" customWidth="1"/>
    <col min="5380" max="5380" width="13.33203125" customWidth="1"/>
    <col min="5382" max="5384" width="9.109375" customWidth="1"/>
    <col min="5385" max="5387" width="9.33203125" customWidth="1"/>
    <col min="5389" max="5393" width="9.109375" customWidth="1"/>
    <col min="5394" max="5394" width="12.5546875" customWidth="1"/>
    <col min="5395" max="5396" width="9.109375" customWidth="1"/>
    <col min="5633" max="5633" width="11.109375" bestFit="1" customWidth="1"/>
    <col min="5634" max="5635" width="11.109375" customWidth="1"/>
    <col min="5636" max="5636" width="13.33203125" customWidth="1"/>
    <col min="5638" max="5640" width="9.109375" customWidth="1"/>
    <col min="5641" max="5643" width="9.33203125" customWidth="1"/>
    <col min="5645" max="5649" width="9.109375" customWidth="1"/>
    <col min="5650" max="5650" width="12.5546875" customWidth="1"/>
    <col min="5651" max="5652" width="9.109375" customWidth="1"/>
    <col min="5889" max="5889" width="11.109375" bestFit="1" customWidth="1"/>
    <col min="5890" max="5891" width="11.109375" customWidth="1"/>
    <col min="5892" max="5892" width="13.33203125" customWidth="1"/>
    <col min="5894" max="5896" width="9.109375" customWidth="1"/>
    <col min="5897" max="5899" width="9.33203125" customWidth="1"/>
    <col min="5901" max="5905" width="9.109375" customWidth="1"/>
    <col min="5906" max="5906" width="12.5546875" customWidth="1"/>
    <col min="5907" max="5908" width="9.109375" customWidth="1"/>
    <col min="6145" max="6145" width="11.109375" bestFit="1" customWidth="1"/>
    <col min="6146" max="6147" width="11.109375" customWidth="1"/>
    <col min="6148" max="6148" width="13.33203125" customWidth="1"/>
    <col min="6150" max="6152" width="9.109375" customWidth="1"/>
    <col min="6153" max="6155" width="9.33203125" customWidth="1"/>
    <col min="6157" max="6161" width="9.109375" customWidth="1"/>
    <col min="6162" max="6162" width="12.5546875" customWidth="1"/>
    <col min="6163" max="6164" width="9.109375" customWidth="1"/>
    <col min="6401" max="6401" width="11.109375" bestFit="1" customWidth="1"/>
    <col min="6402" max="6403" width="11.109375" customWidth="1"/>
    <col min="6404" max="6404" width="13.33203125" customWidth="1"/>
    <col min="6406" max="6408" width="9.109375" customWidth="1"/>
    <col min="6409" max="6411" width="9.33203125" customWidth="1"/>
    <col min="6413" max="6417" width="9.109375" customWidth="1"/>
    <col min="6418" max="6418" width="12.5546875" customWidth="1"/>
    <col min="6419" max="6420" width="9.109375" customWidth="1"/>
    <col min="6657" max="6657" width="11.109375" bestFit="1" customWidth="1"/>
    <col min="6658" max="6659" width="11.109375" customWidth="1"/>
    <col min="6660" max="6660" width="13.33203125" customWidth="1"/>
    <col min="6662" max="6664" width="9.109375" customWidth="1"/>
    <col min="6665" max="6667" width="9.33203125" customWidth="1"/>
    <col min="6669" max="6673" width="9.109375" customWidth="1"/>
    <col min="6674" max="6674" width="12.5546875" customWidth="1"/>
    <col min="6675" max="6676" width="9.109375" customWidth="1"/>
    <col min="6913" max="6913" width="11.109375" bestFit="1" customWidth="1"/>
    <col min="6914" max="6915" width="11.109375" customWidth="1"/>
    <col min="6916" max="6916" width="13.33203125" customWidth="1"/>
    <col min="6918" max="6920" width="9.109375" customWidth="1"/>
    <col min="6921" max="6923" width="9.33203125" customWidth="1"/>
    <col min="6925" max="6929" width="9.109375" customWidth="1"/>
    <col min="6930" max="6930" width="12.5546875" customWidth="1"/>
    <col min="6931" max="6932" width="9.109375" customWidth="1"/>
    <col min="7169" max="7169" width="11.109375" bestFit="1" customWidth="1"/>
    <col min="7170" max="7171" width="11.109375" customWidth="1"/>
    <col min="7172" max="7172" width="13.33203125" customWidth="1"/>
    <col min="7174" max="7176" width="9.109375" customWidth="1"/>
    <col min="7177" max="7179" width="9.33203125" customWidth="1"/>
    <col min="7181" max="7185" width="9.109375" customWidth="1"/>
    <col min="7186" max="7186" width="12.5546875" customWidth="1"/>
    <col min="7187" max="7188" width="9.109375" customWidth="1"/>
    <col min="7425" max="7425" width="11.109375" bestFit="1" customWidth="1"/>
    <col min="7426" max="7427" width="11.109375" customWidth="1"/>
    <col min="7428" max="7428" width="13.33203125" customWidth="1"/>
    <col min="7430" max="7432" width="9.109375" customWidth="1"/>
    <col min="7433" max="7435" width="9.33203125" customWidth="1"/>
    <col min="7437" max="7441" width="9.109375" customWidth="1"/>
    <col min="7442" max="7442" width="12.5546875" customWidth="1"/>
    <col min="7443" max="7444" width="9.109375" customWidth="1"/>
    <col min="7681" max="7681" width="11.109375" bestFit="1" customWidth="1"/>
    <col min="7682" max="7683" width="11.109375" customWidth="1"/>
    <col min="7684" max="7684" width="13.33203125" customWidth="1"/>
    <col min="7686" max="7688" width="9.109375" customWidth="1"/>
    <col min="7689" max="7691" width="9.33203125" customWidth="1"/>
    <col min="7693" max="7697" width="9.109375" customWidth="1"/>
    <col min="7698" max="7698" width="12.5546875" customWidth="1"/>
    <col min="7699" max="7700" width="9.109375" customWidth="1"/>
    <col min="7937" max="7937" width="11.109375" bestFit="1" customWidth="1"/>
    <col min="7938" max="7939" width="11.109375" customWidth="1"/>
    <col min="7940" max="7940" width="13.33203125" customWidth="1"/>
    <col min="7942" max="7944" width="9.109375" customWidth="1"/>
    <col min="7945" max="7947" width="9.33203125" customWidth="1"/>
    <col min="7949" max="7953" width="9.109375" customWidth="1"/>
    <col min="7954" max="7954" width="12.5546875" customWidth="1"/>
    <col min="7955" max="7956" width="9.109375" customWidth="1"/>
    <col min="8193" max="8193" width="11.109375" bestFit="1" customWidth="1"/>
    <col min="8194" max="8195" width="11.109375" customWidth="1"/>
    <col min="8196" max="8196" width="13.33203125" customWidth="1"/>
    <col min="8198" max="8200" width="9.109375" customWidth="1"/>
    <col min="8201" max="8203" width="9.33203125" customWidth="1"/>
    <col min="8205" max="8209" width="9.109375" customWidth="1"/>
    <col min="8210" max="8210" width="12.5546875" customWidth="1"/>
    <col min="8211" max="8212" width="9.109375" customWidth="1"/>
    <col min="8449" max="8449" width="11.109375" bestFit="1" customWidth="1"/>
    <col min="8450" max="8451" width="11.109375" customWidth="1"/>
    <col min="8452" max="8452" width="13.33203125" customWidth="1"/>
    <col min="8454" max="8456" width="9.109375" customWidth="1"/>
    <col min="8457" max="8459" width="9.33203125" customWidth="1"/>
    <col min="8461" max="8465" width="9.109375" customWidth="1"/>
    <col min="8466" max="8466" width="12.5546875" customWidth="1"/>
    <col min="8467" max="8468" width="9.109375" customWidth="1"/>
    <col min="8705" max="8705" width="11.109375" bestFit="1" customWidth="1"/>
    <col min="8706" max="8707" width="11.109375" customWidth="1"/>
    <col min="8708" max="8708" width="13.33203125" customWidth="1"/>
    <col min="8710" max="8712" width="9.109375" customWidth="1"/>
    <col min="8713" max="8715" width="9.33203125" customWidth="1"/>
    <col min="8717" max="8721" width="9.109375" customWidth="1"/>
    <col min="8722" max="8722" width="12.5546875" customWidth="1"/>
    <col min="8723" max="8724" width="9.109375" customWidth="1"/>
    <col min="8961" max="8961" width="11.109375" bestFit="1" customWidth="1"/>
    <col min="8962" max="8963" width="11.109375" customWidth="1"/>
    <col min="8964" max="8964" width="13.33203125" customWidth="1"/>
    <col min="8966" max="8968" width="9.109375" customWidth="1"/>
    <col min="8969" max="8971" width="9.33203125" customWidth="1"/>
    <col min="8973" max="8977" width="9.109375" customWidth="1"/>
    <col min="8978" max="8978" width="12.5546875" customWidth="1"/>
    <col min="8979" max="8980" width="9.109375" customWidth="1"/>
    <col min="9217" max="9217" width="11.109375" bestFit="1" customWidth="1"/>
    <col min="9218" max="9219" width="11.109375" customWidth="1"/>
    <col min="9220" max="9220" width="13.33203125" customWidth="1"/>
    <col min="9222" max="9224" width="9.109375" customWidth="1"/>
    <col min="9225" max="9227" width="9.33203125" customWidth="1"/>
    <col min="9229" max="9233" width="9.109375" customWidth="1"/>
    <col min="9234" max="9234" width="12.5546875" customWidth="1"/>
    <col min="9235" max="9236" width="9.109375" customWidth="1"/>
    <col min="9473" max="9473" width="11.109375" bestFit="1" customWidth="1"/>
    <col min="9474" max="9475" width="11.109375" customWidth="1"/>
    <col min="9476" max="9476" width="13.33203125" customWidth="1"/>
    <col min="9478" max="9480" width="9.109375" customWidth="1"/>
    <col min="9481" max="9483" width="9.33203125" customWidth="1"/>
    <col min="9485" max="9489" width="9.109375" customWidth="1"/>
    <col min="9490" max="9490" width="12.5546875" customWidth="1"/>
    <col min="9491" max="9492" width="9.109375" customWidth="1"/>
    <col min="9729" max="9729" width="11.109375" bestFit="1" customWidth="1"/>
    <col min="9730" max="9731" width="11.109375" customWidth="1"/>
    <col min="9732" max="9732" width="13.33203125" customWidth="1"/>
    <col min="9734" max="9736" width="9.109375" customWidth="1"/>
    <col min="9737" max="9739" width="9.33203125" customWidth="1"/>
    <col min="9741" max="9745" width="9.109375" customWidth="1"/>
    <col min="9746" max="9746" width="12.5546875" customWidth="1"/>
    <col min="9747" max="9748" width="9.109375" customWidth="1"/>
    <col min="9985" max="9985" width="11.109375" bestFit="1" customWidth="1"/>
    <col min="9986" max="9987" width="11.109375" customWidth="1"/>
    <col min="9988" max="9988" width="13.33203125" customWidth="1"/>
    <col min="9990" max="9992" width="9.109375" customWidth="1"/>
    <col min="9993" max="9995" width="9.33203125" customWidth="1"/>
    <col min="9997" max="10001" width="9.109375" customWidth="1"/>
    <col min="10002" max="10002" width="12.5546875" customWidth="1"/>
    <col min="10003" max="10004" width="9.109375" customWidth="1"/>
    <col min="10241" max="10241" width="11.109375" bestFit="1" customWidth="1"/>
    <col min="10242" max="10243" width="11.109375" customWidth="1"/>
    <col min="10244" max="10244" width="13.33203125" customWidth="1"/>
    <col min="10246" max="10248" width="9.109375" customWidth="1"/>
    <col min="10249" max="10251" width="9.33203125" customWidth="1"/>
    <col min="10253" max="10257" width="9.109375" customWidth="1"/>
    <col min="10258" max="10258" width="12.5546875" customWidth="1"/>
    <col min="10259" max="10260" width="9.109375" customWidth="1"/>
    <col min="10497" max="10497" width="11.109375" bestFit="1" customWidth="1"/>
    <col min="10498" max="10499" width="11.109375" customWidth="1"/>
    <col min="10500" max="10500" width="13.33203125" customWidth="1"/>
    <col min="10502" max="10504" width="9.109375" customWidth="1"/>
    <col min="10505" max="10507" width="9.33203125" customWidth="1"/>
    <col min="10509" max="10513" width="9.109375" customWidth="1"/>
    <col min="10514" max="10514" width="12.5546875" customWidth="1"/>
    <col min="10515" max="10516" width="9.109375" customWidth="1"/>
    <col min="10753" max="10753" width="11.109375" bestFit="1" customWidth="1"/>
    <col min="10754" max="10755" width="11.109375" customWidth="1"/>
    <col min="10756" max="10756" width="13.33203125" customWidth="1"/>
    <col min="10758" max="10760" width="9.109375" customWidth="1"/>
    <col min="10761" max="10763" width="9.33203125" customWidth="1"/>
    <col min="10765" max="10769" width="9.109375" customWidth="1"/>
    <col min="10770" max="10770" width="12.5546875" customWidth="1"/>
    <col min="10771" max="10772" width="9.109375" customWidth="1"/>
    <col min="11009" max="11009" width="11.109375" bestFit="1" customWidth="1"/>
    <col min="11010" max="11011" width="11.109375" customWidth="1"/>
    <col min="11012" max="11012" width="13.33203125" customWidth="1"/>
    <col min="11014" max="11016" width="9.109375" customWidth="1"/>
    <col min="11017" max="11019" width="9.33203125" customWidth="1"/>
    <col min="11021" max="11025" width="9.109375" customWidth="1"/>
    <col min="11026" max="11026" width="12.5546875" customWidth="1"/>
    <col min="11027" max="11028" width="9.109375" customWidth="1"/>
    <col min="11265" max="11265" width="11.109375" bestFit="1" customWidth="1"/>
    <col min="11266" max="11267" width="11.109375" customWidth="1"/>
    <col min="11268" max="11268" width="13.33203125" customWidth="1"/>
    <col min="11270" max="11272" width="9.109375" customWidth="1"/>
    <col min="11273" max="11275" width="9.33203125" customWidth="1"/>
    <col min="11277" max="11281" width="9.109375" customWidth="1"/>
    <col min="11282" max="11282" width="12.5546875" customWidth="1"/>
    <col min="11283" max="11284" width="9.109375" customWidth="1"/>
    <col min="11521" max="11521" width="11.109375" bestFit="1" customWidth="1"/>
    <col min="11522" max="11523" width="11.109375" customWidth="1"/>
    <col min="11524" max="11524" width="13.33203125" customWidth="1"/>
    <col min="11526" max="11528" width="9.109375" customWidth="1"/>
    <col min="11529" max="11531" width="9.33203125" customWidth="1"/>
    <col min="11533" max="11537" width="9.109375" customWidth="1"/>
    <col min="11538" max="11538" width="12.5546875" customWidth="1"/>
    <col min="11539" max="11540" width="9.109375" customWidth="1"/>
    <col min="11777" max="11777" width="11.109375" bestFit="1" customWidth="1"/>
    <col min="11778" max="11779" width="11.109375" customWidth="1"/>
    <col min="11780" max="11780" width="13.33203125" customWidth="1"/>
    <col min="11782" max="11784" width="9.109375" customWidth="1"/>
    <col min="11785" max="11787" width="9.33203125" customWidth="1"/>
    <col min="11789" max="11793" width="9.109375" customWidth="1"/>
    <col min="11794" max="11794" width="12.5546875" customWidth="1"/>
    <col min="11795" max="11796" width="9.109375" customWidth="1"/>
    <col min="12033" max="12033" width="11.109375" bestFit="1" customWidth="1"/>
    <col min="12034" max="12035" width="11.109375" customWidth="1"/>
    <col min="12036" max="12036" width="13.33203125" customWidth="1"/>
    <col min="12038" max="12040" width="9.109375" customWidth="1"/>
    <col min="12041" max="12043" width="9.33203125" customWidth="1"/>
    <col min="12045" max="12049" width="9.109375" customWidth="1"/>
    <col min="12050" max="12050" width="12.5546875" customWidth="1"/>
    <col min="12051" max="12052" width="9.109375" customWidth="1"/>
    <col min="12289" max="12289" width="11.109375" bestFit="1" customWidth="1"/>
    <col min="12290" max="12291" width="11.109375" customWidth="1"/>
    <col min="12292" max="12292" width="13.33203125" customWidth="1"/>
    <col min="12294" max="12296" width="9.109375" customWidth="1"/>
    <col min="12297" max="12299" width="9.33203125" customWidth="1"/>
    <col min="12301" max="12305" width="9.109375" customWidth="1"/>
    <col min="12306" max="12306" width="12.5546875" customWidth="1"/>
    <col min="12307" max="12308" width="9.109375" customWidth="1"/>
    <col min="12545" max="12545" width="11.109375" bestFit="1" customWidth="1"/>
    <col min="12546" max="12547" width="11.109375" customWidth="1"/>
    <col min="12548" max="12548" width="13.33203125" customWidth="1"/>
    <col min="12550" max="12552" width="9.109375" customWidth="1"/>
    <col min="12553" max="12555" width="9.33203125" customWidth="1"/>
    <col min="12557" max="12561" width="9.109375" customWidth="1"/>
    <col min="12562" max="12562" width="12.5546875" customWidth="1"/>
    <col min="12563" max="12564" width="9.109375" customWidth="1"/>
    <col min="12801" max="12801" width="11.109375" bestFit="1" customWidth="1"/>
    <col min="12802" max="12803" width="11.109375" customWidth="1"/>
    <col min="12804" max="12804" width="13.33203125" customWidth="1"/>
    <col min="12806" max="12808" width="9.109375" customWidth="1"/>
    <col min="12809" max="12811" width="9.33203125" customWidth="1"/>
    <col min="12813" max="12817" width="9.109375" customWidth="1"/>
    <col min="12818" max="12818" width="12.5546875" customWidth="1"/>
    <col min="12819" max="12820" width="9.109375" customWidth="1"/>
    <col min="13057" max="13057" width="11.109375" bestFit="1" customWidth="1"/>
    <col min="13058" max="13059" width="11.109375" customWidth="1"/>
    <col min="13060" max="13060" width="13.33203125" customWidth="1"/>
    <col min="13062" max="13064" width="9.109375" customWidth="1"/>
    <col min="13065" max="13067" width="9.33203125" customWidth="1"/>
    <col min="13069" max="13073" width="9.109375" customWidth="1"/>
    <col min="13074" max="13074" width="12.5546875" customWidth="1"/>
    <col min="13075" max="13076" width="9.109375" customWidth="1"/>
    <col min="13313" max="13313" width="11.109375" bestFit="1" customWidth="1"/>
    <col min="13314" max="13315" width="11.109375" customWidth="1"/>
    <col min="13316" max="13316" width="13.33203125" customWidth="1"/>
    <col min="13318" max="13320" width="9.109375" customWidth="1"/>
    <col min="13321" max="13323" width="9.33203125" customWidth="1"/>
    <col min="13325" max="13329" width="9.109375" customWidth="1"/>
    <col min="13330" max="13330" width="12.5546875" customWidth="1"/>
    <col min="13331" max="13332" width="9.109375" customWidth="1"/>
    <col min="13569" max="13569" width="11.109375" bestFit="1" customWidth="1"/>
    <col min="13570" max="13571" width="11.109375" customWidth="1"/>
    <col min="13572" max="13572" width="13.33203125" customWidth="1"/>
    <col min="13574" max="13576" width="9.109375" customWidth="1"/>
    <col min="13577" max="13579" width="9.33203125" customWidth="1"/>
    <col min="13581" max="13585" width="9.109375" customWidth="1"/>
    <col min="13586" max="13586" width="12.5546875" customWidth="1"/>
    <col min="13587" max="13588" width="9.109375" customWidth="1"/>
    <col min="13825" max="13825" width="11.109375" bestFit="1" customWidth="1"/>
    <col min="13826" max="13827" width="11.109375" customWidth="1"/>
    <col min="13828" max="13828" width="13.33203125" customWidth="1"/>
    <col min="13830" max="13832" width="9.109375" customWidth="1"/>
    <col min="13833" max="13835" width="9.33203125" customWidth="1"/>
    <col min="13837" max="13841" width="9.109375" customWidth="1"/>
    <col min="13842" max="13842" width="12.5546875" customWidth="1"/>
    <col min="13843" max="13844" width="9.109375" customWidth="1"/>
    <col min="14081" max="14081" width="11.109375" bestFit="1" customWidth="1"/>
    <col min="14082" max="14083" width="11.109375" customWidth="1"/>
    <col min="14084" max="14084" width="13.33203125" customWidth="1"/>
    <col min="14086" max="14088" width="9.109375" customWidth="1"/>
    <col min="14089" max="14091" width="9.33203125" customWidth="1"/>
    <col min="14093" max="14097" width="9.109375" customWidth="1"/>
    <col min="14098" max="14098" width="12.5546875" customWidth="1"/>
    <col min="14099" max="14100" width="9.109375" customWidth="1"/>
    <col min="14337" max="14337" width="11.109375" bestFit="1" customWidth="1"/>
    <col min="14338" max="14339" width="11.109375" customWidth="1"/>
    <col min="14340" max="14340" width="13.33203125" customWidth="1"/>
    <col min="14342" max="14344" width="9.109375" customWidth="1"/>
    <col min="14345" max="14347" width="9.33203125" customWidth="1"/>
    <col min="14349" max="14353" width="9.109375" customWidth="1"/>
    <col min="14354" max="14354" width="12.5546875" customWidth="1"/>
    <col min="14355" max="14356" width="9.109375" customWidth="1"/>
    <col min="14593" max="14593" width="11.109375" bestFit="1" customWidth="1"/>
    <col min="14594" max="14595" width="11.109375" customWidth="1"/>
    <col min="14596" max="14596" width="13.33203125" customWidth="1"/>
    <col min="14598" max="14600" width="9.109375" customWidth="1"/>
    <col min="14601" max="14603" width="9.33203125" customWidth="1"/>
    <col min="14605" max="14609" width="9.109375" customWidth="1"/>
    <col min="14610" max="14610" width="12.5546875" customWidth="1"/>
    <col min="14611" max="14612" width="9.109375" customWidth="1"/>
    <col min="14849" max="14849" width="11.109375" bestFit="1" customWidth="1"/>
    <col min="14850" max="14851" width="11.109375" customWidth="1"/>
    <col min="14852" max="14852" width="13.33203125" customWidth="1"/>
    <col min="14854" max="14856" width="9.109375" customWidth="1"/>
    <col min="14857" max="14859" width="9.33203125" customWidth="1"/>
    <col min="14861" max="14865" width="9.109375" customWidth="1"/>
    <col min="14866" max="14866" width="12.5546875" customWidth="1"/>
    <col min="14867" max="14868" width="9.109375" customWidth="1"/>
    <col min="15105" max="15105" width="11.109375" bestFit="1" customWidth="1"/>
    <col min="15106" max="15107" width="11.109375" customWidth="1"/>
    <col min="15108" max="15108" width="13.33203125" customWidth="1"/>
    <col min="15110" max="15112" width="9.109375" customWidth="1"/>
    <col min="15113" max="15115" width="9.33203125" customWidth="1"/>
    <col min="15117" max="15121" width="9.109375" customWidth="1"/>
    <col min="15122" max="15122" width="12.5546875" customWidth="1"/>
    <col min="15123" max="15124" width="9.109375" customWidth="1"/>
    <col min="15361" max="15361" width="11.109375" bestFit="1" customWidth="1"/>
    <col min="15362" max="15363" width="11.109375" customWidth="1"/>
    <col min="15364" max="15364" width="13.33203125" customWidth="1"/>
    <col min="15366" max="15368" width="9.109375" customWidth="1"/>
    <col min="15369" max="15371" width="9.33203125" customWidth="1"/>
    <col min="15373" max="15377" width="9.109375" customWidth="1"/>
    <col min="15378" max="15378" width="12.5546875" customWidth="1"/>
    <col min="15379" max="15380" width="9.109375" customWidth="1"/>
    <col min="15617" max="15617" width="11.109375" bestFit="1" customWidth="1"/>
    <col min="15618" max="15619" width="11.109375" customWidth="1"/>
    <col min="15620" max="15620" width="13.33203125" customWidth="1"/>
    <col min="15622" max="15624" width="9.109375" customWidth="1"/>
    <col min="15625" max="15627" width="9.33203125" customWidth="1"/>
    <col min="15629" max="15633" width="9.109375" customWidth="1"/>
    <col min="15634" max="15634" width="12.5546875" customWidth="1"/>
    <col min="15635" max="15636" width="9.109375" customWidth="1"/>
    <col min="15873" max="15873" width="11.109375" bestFit="1" customWidth="1"/>
    <col min="15874" max="15875" width="11.109375" customWidth="1"/>
    <col min="15876" max="15876" width="13.33203125" customWidth="1"/>
    <col min="15878" max="15880" width="9.109375" customWidth="1"/>
    <col min="15881" max="15883" width="9.33203125" customWidth="1"/>
    <col min="15885" max="15889" width="9.109375" customWidth="1"/>
    <col min="15890" max="15890" width="12.5546875" customWidth="1"/>
    <col min="15891" max="15892" width="9.109375" customWidth="1"/>
    <col min="16129" max="16129" width="11.109375" bestFit="1" customWidth="1"/>
    <col min="16130" max="16131" width="11.109375" customWidth="1"/>
    <col min="16132" max="16132" width="13.33203125" customWidth="1"/>
    <col min="16134" max="16136" width="9.109375" customWidth="1"/>
    <col min="16137" max="16139" width="9.33203125" customWidth="1"/>
    <col min="16141" max="16145" width="9.109375" customWidth="1"/>
    <col min="16146" max="16146" width="12.5546875" customWidth="1"/>
    <col min="16147" max="16148" width="9.109375" customWidth="1"/>
  </cols>
  <sheetData>
    <row r="1" spans="1:39" x14ac:dyDescent="0.25">
      <c r="A1" s="12" t="s">
        <v>54</v>
      </c>
      <c r="P1" s="20"/>
      <c r="Q1" s="20"/>
      <c r="R1" s="31"/>
      <c r="S1" s="20"/>
      <c r="T1" s="20"/>
      <c r="U1" s="13" t="s">
        <v>23</v>
      </c>
      <c r="W1" s="13"/>
      <c r="Z1" s="13"/>
      <c r="AA1" s="13"/>
      <c r="AB1" s="13"/>
      <c r="AC1" s="13"/>
      <c r="AD1" s="13" t="s">
        <v>23</v>
      </c>
      <c r="AE1" s="13"/>
      <c r="AF1" s="13"/>
      <c r="AI1" s="13"/>
      <c r="AJ1" s="13"/>
      <c r="AK1" s="13"/>
    </row>
    <row r="2" spans="1:39" x14ac:dyDescent="0.25">
      <c r="A2" s="8" t="s">
        <v>49</v>
      </c>
      <c r="M2" s="21" t="s">
        <v>36</v>
      </c>
      <c r="P2" s="20"/>
      <c r="Q2" s="20"/>
      <c r="R2" s="31"/>
      <c r="S2" s="20"/>
      <c r="T2" s="20"/>
      <c r="U2" s="13" t="s">
        <v>24</v>
      </c>
      <c r="W2" s="13" t="s">
        <v>25</v>
      </c>
      <c r="Z2" s="13"/>
      <c r="AA2" s="13"/>
      <c r="AB2" s="13"/>
      <c r="AC2" s="13"/>
      <c r="AD2" s="13" t="s">
        <v>24</v>
      </c>
      <c r="AE2" s="13"/>
      <c r="AF2" s="13" t="s">
        <v>25</v>
      </c>
      <c r="AI2" s="13"/>
      <c r="AJ2" s="13"/>
      <c r="AK2" s="13"/>
    </row>
    <row r="3" spans="1:39" x14ac:dyDescent="0.25">
      <c r="A3" s="8" t="s">
        <v>20</v>
      </c>
      <c r="M3" s="21" t="s">
        <v>46</v>
      </c>
      <c r="P3" s="20"/>
      <c r="Q3" s="20" t="s">
        <v>26</v>
      </c>
      <c r="R3" s="31"/>
      <c r="S3" s="20"/>
      <c r="T3" s="20"/>
      <c r="U3" s="13" t="s">
        <v>27</v>
      </c>
      <c r="V3" s="13"/>
      <c r="W3" s="13" t="s">
        <v>28</v>
      </c>
      <c r="X3" s="13"/>
      <c r="Y3" s="13"/>
      <c r="Z3" s="13"/>
      <c r="AA3" s="13" t="s">
        <v>25</v>
      </c>
      <c r="AB3" s="13"/>
      <c r="AC3" s="13"/>
      <c r="AD3" s="13" t="s">
        <v>27</v>
      </c>
      <c r="AE3" s="13"/>
      <c r="AF3" s="13" t="s">
        <v>28</v>
      </c>
      <c r="AI3" s="13"/>
      <c r="AJ3" s="13" t="s">
        <v>29</v>
      </c>
      <c r="AK3" s="13"/>
      <c r="AM3" s="21" t="s">
        <v>110</v>
      </c>
    </row>
    <row r="4" spans="1:39" x14ac:dyDescent="0.25">
      <c r="A4" s="8" t="s">
        <v>41</v>
      </c>
      <c r="D4" s="21" t="s">
        <v>47</v>
      </c>
      <c r="H4" s="20" t="s">
        <v>18</v>
      </c>
      <c r="I4" s="20"/>
      <c r="J4" s="20" t="s">
        <v>19</v>
      </c>
      <c r="M4" s="21" t="s">
        <v>37</v>
      </c>
      <c r="N4" s="21" t="s">
        <v>37</v>
      </c>
      <c r="O4" s="21" t="s">
        <v>37</v>
      </c>
      <c r="P4" s="20" t="s">
        <v>30</v>
      </c>
      <c r="Q4" s="20" t="s">
        <v>30</v>
      </c>
      <c r="R4" s="20" t="s">
        <v>30</v>
      </c>
      <c r="S4" s="20" t="s">
        <v>30</v>
      </c>
      <c r="T4" s="20" t="s">
        <v>30</v>
      </c>
      <c r="U4" s="13" t="s">
        <v>28</v>
      </c>
      <c r="V4" s="13"/>
      <c r="W4" s="13" t="s">
        <v>31</v>
      </c>
      <c r="X4" s="13"/>
      <c r="Y4" s="13"/>
      <c r="Z4" s="13"/>
      <c r="AA4" s="13" t="s">
        <v>32</v>
      </c>
      <c r="AB4" s="13"/>
      <c r="AC4" s="13"/>
      <c r="AD4" s="13" t="s">
        <v>28</v>
      </c>
      <c r="AE4" s="13"/>
      <c r="AF4" s="13" t="s">
        <v>31</v>
      </c>
      <c r="AI4" s="13"/>
      <c r="AJ4" s="13" t="s">
        <v>32</v>
      </c>
      <c r="AK4" s="13"/>
      <c r="AM4" s="21" t="s">
        <v>111</v>
      </c>
    </row>
    <row r="5" spans="1:39" x14ac:dyDescent="0.25">
      <c r="A5" s="12" t="s">
        <v>4</v>
      </c>
      <c r="B5" s="33" t="s">
        <v>39</v>
      </c>
      <c r="C5" s="12" t="s">
        <v>40</v>
      </c>
      <c r="D5" s="21" t="s">
        <v>5</v>
      </c>
      <c r="E5" s="13" t="s">
        <v>0</v>
      </c>
      <c r="F5" s="20" t="s">
        <v>6</v>
      </c>
      <c r="G5" s="20" t="s">
        <v>7</v>
      </c>
      <c r="H5" s="20" t="s">
        <v>3</v>
      </c>
      <c r="I5" s="20" t="s">
        <v>7</v>
      </c>
      <c r="J5" s="20" t="s">
        <v>3</v>
      </c>
      <c r="K5" s="20" t="s">
        <v>7</v>
      </c>
      <c r="L5" s="13" t="s">
        <v>8</v>
      </c>
      <c r="M5" s="21" t="s">
        <v>53</v>
      </c>
      <c r="N5" s="21" t="s">
        <v>45</v>
      </c>
      <c r="O5" s="21" t="s">
        <v>38</v>
      </c>
      <c r="P5" s="20" t="s">
        <v>43</v>
      </c>
      <c r="Q5" s="20" t="s">
        <v>50</v>
      </c>
      <c r="R5" s="20" t="s">
        <v>68</v>
      </c>
      <c r="S5" s="20" t="s">
        <v>42</v>
      </c>
      <c r="T5" s="20" t="s">
        <v>44</v>
      </c>
      <c r="U5" s="13"/>
      <c r="V5" s="13" t="s">
        <v>33</v>
      </c>
      <c r="W5" s="13" t="s">
        <v>34</v>
      </c>
      <c r="X5" s="13" t="s">
        <v>35</v>
      </c>
      <c r="Y5" s="13" t="s">
        <v>112</v>
      </c>
      <c r="Z5" s="13" t="s">
        <v>33</v>
      </c>
      <c r="AA5" s="13" t="s">
        <v>34</v>
      </c>
      <c r="AB5" s="13" t="s">
        <v>35</v>
      </c>
      <c r="AC5" s="13" t="s">
        <v>112</v>
      </c>
      <c r="AD5" s="13"/>
      <c r="AE5" s="13" t="s">
        <v>33</v>
      </c>
      <c r="AF5" s="13" t="s">
        <v>34</v>
      </c>
      <c r="AG5" s="13" t="s">
        <v>35</v>
      </c>
      <c r="AH5" s="13" t="s">
        <v>112</v>
      </c>
      <c r="AI5" s="13" t="s">
        <v>33</v>
      </c>
      <c r="AJ5" s="13" t="s">
        <v>34</v>
      </c>
      <c r="AK5" s="13" t="s">
        <v>35</v>
      </c>
      <c r="AL5" s="13" t="s">
        <v>112</v>
      </c>
    </row>
    <row r="6" spans="1:39" s="10" customFormat="1" x14ac:dyDescent="0.25">
      <c r="A6" s="35">
        <v>37999</v>
      </c>
      <c r="B6" s="34">
        <v>142759</v>
      </c>
      <c r="C6" s="18" t="s">
        <v>21</v>
      </c>
      <c r="D6" s="22">
        <v>240701</v>
      </c>
      <c r="E6" s="9">
        <v>1</v>
      </c>
      <c r="F6" s="20">
        <v>0.31243410852713177</v>
      </c>
      <c r="G6" s="19">
        <v>0.20039825581395351</v>
      </c>
      <c r="H6" s="20">
        <v>20.270790051679587</v>
      </c>
      <c r="I6" s="19">
        <v>16.746284883720929</v>
      </c>
      <c r="J6" s="31">
        <v>12.215848191214469</v>
      </c>
      <c r="K6" s="31">
        <v>9.3464665697674416</v>
      </c>
      <c r="L6" s="10">
        <v>13</v>
      </c>
      <c r="M6" s="22" t="s">
        <v>65</v>
      </c>
      <c r="N6" s="22" t="s">
        <v>65</v>
      </c>
      <c r="O6" s="22" t="s">
        <v>65</v>
      </c>
      <c r="P6">
        <v>11.512499999999999</v>
      </c>
      <c r="Q6">
        <v>10.4215</v>
      </c>
      <c r="R6">
        <v>0.90400000000000003</v>
      </c>
      <c r="S6">
        <v>0.64050000000000007</v>
      </c>
      <c r="T6">
        <v>0.1555</v>
      </c>
      <c r="U6">
        <v>5.5</v>
      </c>
      <c r="V6">
        <f t="shared" ref="V6:Y21" si="0">($U6*P6)</f>
        <v>63.318749999999994</v>
      </c>
      <c r="W6">
        <f t="shared" si="0"/>
        <v>57.318249999999999</v>
      </c>
      <c r="X6">
        <f t="shared" si="0"/>
        <v>4.9720000000000004</v>
      </c>
      <c r="Y6">
        <f t="shared" si="0"/>
        <v>3.5227500000000003</v>
      </c>
      <c r="Z6" s="13">
        <f>SUM(V6:V10)</f>
        <v>1019.22225</v>
      </c>
      <c r="AA6" s="13">
        <f>SUM(W6:W10)</f>
        <v>945.37075000000004</v>
      </c>
      <c r="AB6" s="13">
        <f>SUM(X6:X10)</f>
        <v>102.4</v>
      </c>
      <c r="AC6" s="13">
        <f>SUM(Y6:Y10)</f>
        <v>37.03</v>
      </c>
      <c r="AD6">
        <v>5.5</v>
      </c>
      <c r="AE6">
        <f t="shared" ref="AE6:AH9" si="1">($AD6*P6)</f>
        <v>63.318749999999994</v>
      </c>
      <c r="AF6">
        <f t="shared" si="1"/>
        <v>57.318249999999999</v>
      </c>
      <c r="AG6">
        <f t="shared" si="1"/>
        <v>4.9720000000000004</v>
      </c>
      <c r="AH6">
        <f t="shared" si="1"/>
        <v>3.5227500000000003</v>
      </c>
      <c r="AI6" s="13">
        <f>SUM(AE6:AE9)</f>
        <v>548.0497499999999</v>
      </c>
      <c r="AJ6" s="13">
        <f>SUM(AF6:AF9)</f>
        <v>514.60825</v>
      </c>
      <c r="AK6" s="13">
        <f>SUM(AG6:AG9)</f>
        <v>64.532499999999999</v>
      </c>
      <c r="AL6" s="13">
        <f>SUM(AH6:AH9)</f>
        <v>22.585000000000001</v>
      </c>
    </row>
    <row r="7" spans="1:39" s="10" customFormat="1" x14ac:dyDescent="0.25">
      <c r="A7" s="22"/>
      <c r="B7" s="34"/>
      <c r="D7" s="22">
        <v>240702</v>
      </c>
      <c r="E7" s="9">
        <v>10</v>
      </c>
      <c r="F7" s="20">
        <v>0.24083462532299746</v>
      </c>
      <c r="G7" s="19">
        <v>0.1841220930232558</v>
      </c>
      <c r="H7" s="20"/>
      <c r="I7" s="31"/>
      <c r="J7" s="31"/>
      <c r="K7" s="31"/>
      <c r="M7" s="22"/>
      <c r="N7" s="22"/>
      <c r="O7" s="22"/>
      <c r="P7">
        <v>11.233000000000001</v>
      </c>
      <c r="Q7">
        <v>11.555</v>
      </c>
      <c r="R7">
        <v>2.5289999999999999</v>
      </c>
      <c r="S7">
        <v>0.58550000000000002</v>
      </c>
      <c r="T7">
        <v>0.1585</v>
      </c>
      <c r="U7">
        <v>12</v>
      </c>
      <c r="V7">
        <f t="shared" si="0"/>
        <v>134.79599999999999</v>
      </c>
      <c r="W7">
        <f t="shared" si="0"/>
        <v>138.66</v>
      </c>
      <c r="X7">
        <f t="shared" si="0"/>
        <v>30.347999999999999</v>
      </c>
      <c r="Y7">
        <f t="shared" si="0"/>
        <v>7.0259999999999998</v>
      </c>
      <c r="Z7" s="13"/>
      <c r="AA7" s="13"/>
      <c r="AB7" s="13"/>
      <c r="AC7" s="13"/>
      <c r="AD7">
        <v>12</v>
      </c>
      <c r="AE7">
        <f t="shared" si="1"/>
        <v>134.79599999999999</v>
      </c>
      <c r="AF7">
        <f t="shared" si="1"/>
        <v>138.66</v>
      </c>
      <c r="AG7">
        <f t="shared" si="1"/>
        <v>30.347999999999999</v>
      </c>
      <c r="AH7">
        <f t="shared" si="1"/>
        <v>7.0259999999999998</v>
      </c>
      <c r="AI7" s="13"/>
      <c r="AJ7" s="13"/>
      <c r="AK7" s="13"/>
    </row>
    <row r="8" spans="1:39" s="10" customFormat="1" x14ac:dyDescent="0.25">
      <c r="A8" s="22"/>
      <c r="B8" s="34"/>
      <c r="D8" s="22">
        <v>240703</v>
      </c>
      <c r="E8" s="9">
        <v>25</v>
      </c>
      <c r="F8" s="20">
        <v>0.24408914728682171</v>
      </c>
      <c r="G8" s="19">
        <v>0.17267441860465116</v>
      </c>
      <c r="H8" s="31"/>
      <c r="I8" s="31"/>
      <c r="J8" s="31"/>
      <c r="K8" s="31"/>
      <c r="M8" s="22"/>
      <c r="N8" s="22"/>
      <c r="O8" s="22"/>
      <c r="P8">
        <v>10.718</v>
      </c>
      <c r="Q8">
        <v>9.7940000000000005</v>
      </c>
      <c r="R8">
        <v>0.88</v>
      </c>
      <c r="S8">
        <v>0.43149999999999999</v>
      </c>
      <c r="T8">
        <v>0.1265</v>
      </c>
      <c r="U8">
        <v>20</v>
      </c>
      <c r="V8">
        <f t="shared" si="0"/>
        <v>214.36</v>
      </c>
      <c r="W8">
        <f t="shared" si="0"/>
        <v>195.88</v>
      </c>
      <c r="X8">
        <f t="shared" si="0"/>
        <v>17.600000000000001</v>
      </c>
      <c r="Y8">
        <f t="shared" si="0"/>
        <v>8.629999999999999</v>
      </c>
      <c r="Z8" s="13"/>
      <c r="AA8" s="13"/>
      <c r="AB8" s="13"/>
      <c r="AC8" s="13"/>
      <c r="AD8">
        <v>20</v>
      </c>
      <c r="AE8">
        <f t="shared" si="1"/>
        <v>214.36</v>
      </c>
      <c r="AF8">
        <f t="shared" si="1"/>
        <v>195.88</v>
      </c>
      <c r="AG8">
        <f t="shared" si="1"/>
        <v>17.600000000000001</v>
      </c>
      <c r="AH8">
        <f t="shared" si="1"/>
        <v>8.629999999999999</v>
      </c>
      <c r="AI8" s="13"/>
      <c r="AJ8" s="13"/>
      <c r="AK8" s="13"/>
    </row>
    <row r="9" spans="1:39" s="10" customFormat="1" x14ac:dyDescent="0.25">
      <c r="A9" s="22"/>
      <c r="B9" s="34"/>
      <c r="D9" s="22">
        <v>240704</v>
      </c>
      <c r="E9" s="9">
        <v>50</v>
      </c>
      <c r="F9" s="20">
        <v>0.21805297157622738</v>
      </c>
      <c r="G9" s="19">
        <v>0.20650581395348835</v>
      </c>
      <c r="H9" s="20"/>
      <c r="I9" s="31"/>
      <c r="J9" s="20"/>
      <c r="K9" s="31"/>
      <c r="M9" s="22"/>
      <c r="N9" s="22"/>
      <c r="O9" s="22"/>
      <c r="P9">
        <v>10.846</v>
      </c>
      <c r="Q9">
        <v>9.82</v>
      </c>
      <c r="R9">
        <v>0.92900000000000005</v>
      </c>
      <c r="S9">
        <v>0.27250000000000002</v>
      </c>
      <c r="T9">
        <v>0.11699999999999999</v>
      </c>
      <c r="U9">
        <v>35</v>
      </c>
      <c r="V9">
        <f t="shared" si="0"/>
        <v>379.61</v>
      </c>
      <c r="W9">
        <f t="shared" si="0"/>
        <v>343.7</v>
      </c>
      <c r="X9">
        <f t="shared" si="0"/>
        <v>32.515000000000001</v>
      </c>
      <c r="Y9">
        <f t="shared" si="0"/>
        <v>9.5375000000000014</v>
      </c>
      <c r="Z9" s="13"/>
      <c r="AA9" s="13"/>
      <c r="AB9" s="13"/>
      <c r="AC9" s="13"/>
      <c r="AD9">
        <v>12.5</v>
      </c>
      <c r="AE9">
        <f t="shared" si="1"/>
        <v>135.57499999999999</v>
      </c>
      <c r="AF9">
        <f t="shared" si="1"/>
        <v>122.75</v>
      </c>
      <c r="AG9">
        <f t="shared" si="1"/>
        <v>11.612500000000001</v>
      </c>
      <c r="AH9">
        <f t="shared" si="1"/>
        <v>3.4062500000000004</v>
      </c>
      <c r="AI9" s="13"/>
      <c r="AJ9" s="13"/>
      <c r="AK9" s="13"/>
    </row>
    <row r="10" spans="1:39" s="10" customFormat="1" x14ac:dyDescent="0.25">
      <c r="A10" s="22"/>
      <c r="B10" s="34"/>
      <c r="D10" s="22">
        <v>240705</v>
      </c>
      <c r="E10" s="9">
        <v>95</v>
      </c>
      <c r="F10" s="20">
        <v>0.13994444444444443</v>
      </c>
      <c r="G10" s="19">
        <v>0.12237500000000001</v>
      </c>
      <c r="H10" s="20"/>
      <c r="I10" s="31"/>
      <c r="J10" s="20"/>
      <c r="K10" s="31"/>
      <c r="M10" s="22"/>
      <c r="N10" s="22"/>
      <c r="O10" s="22"/>
      <c r="P10">
        <v>10.095000000000001</v>
      </c>
      <c r="Q10">
        <v>9.3249999999999993</v>
      </c>
      <c r="R10">
        <v>0.754</v>
      </c>
      <c r="S10">
        <v>0.3695</v>
      </c>
      <c r="T10">
        <v>0.113</v>
      </c>
      <c r="U10">
        <v>22.5</v>
      </c>
      <c r="V10">
        <f t="shared" si="0"/>
        <v>227.13750000000002</v>
      </c>
      <c r="W10">
        <f t="shared" si="0"/>
        <v>209.81249999999997</v>
      </c>
      <c r="X10">
        <f t="shared" si="0"/>
        <v>16.965</v>
      </c>
      <c r="Y10">
        <f t="shared" si="0"/>
        <v>8.3137500000000006</v>
      </c>
      <c r="Z10" s="13"/>
      <c r="AA10" s="13"/>
      <c r="AB10" s="13"/>
      <c r="AC10" s="13"/>
      <c r="AD10"/>
      <c r="AE10"/>
      <c r="AF10"/>
      <c r="AG10"/>
      <c r="AH10"/>
      <c r="AI10" s="13"/>
      <c r="AJ10" s="13"/>
      <c r="AK10" s="13"/>
    </row>
    <row r="11" spans="1:39" x14ac:dyDescent="0.25">
      <c r="A11" s="35">
        <v>38034</v>
      </c>
      <c r="B11" s="34">
        <v>135700</v>
      </c>
      <c r="C11" s="18" t="s">
        <v>21</v>
      </c>
      <c r="D11" s="4">
        <v>240706</v>
      </c>
      <c r="E11" s="9">
        <v>1</v>
      </c>
      <c r="F11" s="20">
        <v>0.31243410852713177</v>
      </c>
      <c r="G11" s="19">
        <v>0.17564825581395349</v>
      </c>
      <c r="H11" s="20">
        <v>26.530863049095608</v>
      </c>
      <c r="I11" s="31">
        <v>16.651058139534886</v>
      </c>
      <c r="J11" s="31">
        <v>13.862636304909561</v>
      </c>
      <c r="K11" s="31">
        <v>8.5864433139534881</v>
      </c>
      <c r="L11">
        <v>48</v>
      </c>
      <c r="M11" s="4" t="s">
        <v>65</v>
      </c>
      <c r="N11" s="4" t="s">
        <v>65</v>
      </c>
      <c r="O11" s="4" t="s">
        <v>65</v>
      </c>
      <c r="P11">
        <v>10.262</v>
      </c>
      <c r="Q11">
        <v>9.65</v>
      </c>
      <c r="R11">
        <v>0.9355</v>
      </c>
      <c r="S11">
        <v>0.66549999999999998</v>
      </c>
      <c r="T11">
        <v>0.1105</v>
      </c>
      <c r="U11">
        <v>5.5</v>
      </c>
      <c r="V11">
        <f t="shared" si="0"/>
        <v>56.441000000000003</v>
      </c>
      <c r="W11">
        <f t="shared" si="0"/>
        <v>53.075000000000003</v>
      </c>
      <c r="X11">
        <f t="shared" si="0"/>
        <v>5.1452499999999999</v>
      </c>
      <c r="Y11">
        <f t="shared" si="0"/>
        <v>3.66025</v>
      </c>
      <c r="Z11" s="13">
        <f>SUM(V11:V15)</f>
        <v>985.71550000000002</v>
      </c>
      <c r="AA11" s="13">
        <f>SUM(W11:W15)</f>
        <v>895.37775000000011</v>
      </c>
      <c r="AB11" s="13">
        <f>SUM(X11:X15)</f>
        <v>94.673249999999996</v>
      </c>
      <c r="AC11" s="13">
        <f>SUM(Y11:Y15)</f>
        <v>46.266749999999995</v>
      </c>
      <c r="AD11">
        <v>5.5</v>
      </c>
      <c r="AE11">
        <f t="shared" ref="AE11:AH24" si="2">($AD11*P11)</f>
        <v>56.441000000000003</v>
      </c>
      <c r="AF11">
        <f t="shared" si="2"/>
        <v>53.075000000000003</v>
      </c>
      <c r="AG11">
        <f t="shared" si="2"/>
        <v>5.1452499999999999</v>
      </c>
      <c r="AH11">
        <f t="shared" si="2"/>
        <v>3.66025</v>
      </c>
      <c r="AI11" s="13">
        <f>SUM(AE11:AE14)</f>
        <v>515.37549999999999</v>
      </c>
      <c r="AJ11" s="13">
        <f>SUM(AF11:AF14)</f>
        <v>476.29275000000007</v>
      </c>
      <c r="AK11" s="13">
        <f>SUM(AG11:AG14)</f>
        <v>45.904499999999999</v>
      </c>
      <c r="AL11" s="13">
        <f>SUM(AH11:AH14)</f>
        <v>24.7455</v>
      </c>
      <c r="AM11" s="10"/>
    </row>
    <row r="12" spans="1:39" x14ac:dyDescent="0.25">
      <c r="A12" s="36"/>
      <c r="C12" s="17"/>
      <c r="D12" s="4">
        <v>240707</v>
      </c>
      <c r="E12" s="9">
        <v>10</v>
      </c>
      <c r="F12" s="20">
        <v>0.2505981912144703</v>
      </c>
      <c r="G12" s="19">
        <v>0.16627906976744186</v>
      </c>
      <c r="H12" s="31"/>
      <c r="I12" s="31"/>
      <c r="O12" s="22"/>
      <c r="P12">
        <v>10.4785</v>
      </c>
      <c r="Q12">
        <v>9.7170000000000005</v>
      </c>
      <c r="R12">
        <v>0.91649999999999998</v>
      </c>
      <c r="S12">
        <v>0.48949999999999999</v>
      </c>
      <c r="T12">
        <v>0.105</v>
      </c>
      <c r="U12">
        <v>12</v>
      </c>
      <c r="V12">
        <f t="shared" si="0"/>
        <v>125.742</v>
      </c>
      <c r="W12">
        <f t="shared" si="0"/>
        <v>116.60400000000001</v>
      </c>
      <c r="X12">
        <f t="shared" si="0"/>
        <v>10.997999999999999</v>
      </c>
      <c r="Y12">
        <f t="shared" si="0"/>
        <v>5.8739999999999997</v>
      </c>
      <c r="Z12" s="13"/>
      <c r="AA12" s="13"/>
      <c r="AB12" s="13"/>
      <c r="AC12" s="13"/>
      <c r="AD12">
        <v>12</v>
      </c>
      <c r="AE12">
        <f t="shared" si="2"/>
        <v>125.742</v>
      </c>
      <c r="AF12">
        <f t="shared" si="2"/>
        <v>116.60400000000001</v>
      </c>
      <c r="AG12">
        <f t="shared" si="2"/>
        <v>10.997999999999999</v>
      </c>
      <c r="AH12">
        <f t="shared" si="2"/>
        <v>5.8739999999999997</v>
      </c>
      <c r="AI12" s="13"/>
      <c r="AJ12" s="13"/>
      <c r="AK12" s="13"/>
      <c r="AL12" s="10"/>
      <c r="AM12" s="10"/>
    </row>
    <row r="13" spans="1:39" x14ac:dyDescent="0.25">
      <c r="A13" s="36"/>
      <c r="C13" s="17"/>
      <c r="D13" s="4">
        <v>240708</v>
      </c>
      <c r="E13" s="9">
        <v>25</v>
      </c>
      <c r="F13" s="20">
        <v>0.27988888888888891</v>
      </c>
      <c r="G13" s="19">
        <v>0.16637500000000002</v>
      </c>
      <c r="O13" s="22"/>
      <c r="P13">
        <v>10.406500000000001</v>
      </c>
      <c r="Q13">
        <v>9.6735000000000007</v>
      </c>
      <c r="R13">
        <v>0.92399999999999993</v>
      </c>
      <c r="S13">
        <v>0.4415</v>
      </c>
      <c r="T13">
        <v>0.11</v>
      </c>
      <c r="U13">
        <v>20</v>
      </c>
      <c r="V13">
        <f t="shared" si="0"/>
        <v>208.13000000000002</v>
      </c>
      <c r="W13">
        <f t="shared" si="0"/>
        <v>193.47000000000003</v>
      </c>
      <c r="X13">
        <f t="shared" si="0"/>
        <v>18.479999999999997</v>
      </c>
      <c r="Y13">
        <f t="shared" si="0"/>
        <v>8.83</v>
      </c>
      <c r="Z13" s="13"/>
      <c r="AA13" s="13"/>
      <c r="AB13" s="13"/>
      <c r="AC13" s="13"/>
      <c r="AD13">
        <v>20</v>
      </c>
      <c r="AE13">
        <f t="shared" si="2"/>
        <v>208.13000000000002</v>
      </c>
      <c r="AF13">
        <f t="shared" si="2"/>
        <v>193.47000000000003</v>
      </c>
      <c r="AG13">
        <f t="shared" si="2"/>
        <v>18.479999999999997</v>
      </c>
      <c r="AH13">
        <f t="shared" si="2"/>
        <v>8.83</v>
      </c>
      <c r="AI13" s="13"/>
      <c r="AJ13" s="13"/>
      <c r="AK13" s="13"/>
      <c r="AL13" s="10"/>
      <c r="AM13" s="10"/>
    </row>
    <row r="14" spans="1:39" x14ac:dyDescent="0.25">
      <c r="A14" s="36"/>
      <c r="C14" s="17"/>
      <c r="D14" s="4">
        <v>240709</v>
      </c>
      <c r="E14" s="9">
        <v>50</v>
      </c>
      <c r="F14" s="20">
        <v>0.28314341085271316</v>
      </c>
      <c r="G14" s="19">
        <v>0.18380232558139534</v>
      </c>
      <c r="O14" s="22"/>
      <c r="P14">
        <v>10.005000000000001</v>
      </c>
      <c r="Q14">
        <v>9.0515000000000008</v>
      </c>
      <c r="R14">
        <v>0.90249999999999997</v>
      </c>
      <c r="S14">
        <v>0.51049999999999995</v>
      </c>
      <c r="T14">
        <v>0.1125</v>
      </c>
      <c r="U14">
        <v>35</v>
      </c>
      <c r="V14">
        <f t="shared" si="0"/>
        <v>350.17500000000001</v>
      </c>
      <c r="W14">
        <f t="shared" si="0"/>
        <v>316.80250000000001</v>
      </c>
      <c r="X14">
        <f t="shared" si="0"/>
        <v>31.587499999999999</v>
      </c>
      <c r="Y14">
        <f t="shared" si="0"/>
        <v>17.8675</v>
      </c>
      <c r="Z14" s="13"/>
      <c r="AA14" s="13"/>
      <c r="AB14" s="13"/>
      <c r="AC14" s="13"/>
      <c r="AD14">
        <v>12.5</v>
      </c>
      <c r="AE14">
        <f t="shared" si="2"/>
        <v>125.06250000000001</v>
      </c>
      <c r="AF14">
        <f t="shared" si="2"/>
        <v>113.14375000000001</v>
      </c>
      <c r="AG14">
        <f t="shared" si="2"/>
        <v>11.28125</v>
      </c>
      <c r="AH14">
        <f t="shared" si="2"/>
        <v>6.3812499999999996</v>
      </c>
      <c r="AI14" s="13"/>
      <c r="AJ14" s="13"/>
      <c r="AK14" s="13"/>
      <c r="AL14" s="10"/>
      <c r="AM14" s="10"/>
    </row>
    <row r="15" spans="1:39" x14ac:dyDescent="0.25">
      <c r="A15" s="36"/>
      <c r="C15" s="17"/>
      <c r="D15" s="4">
        <v>240710</v>
      </c>
      <c r="E15" s="9">
        <v>95</v>
      </c>
      <c r="F15" s="20">
        <v>0.2798888888888888</v>
      </c>
      <c r="G15" s="19">
        <v>0.17462500000000003</v>
      </c>
      <c r="O15" s="22"/>
      <c r="P15">
        <v>10.899000000000001</v>
      </c>
      <c r="Q15">
        <v>9.5745000000000005</v>
      </c>
      <c r="R15">
        <v>1.2649999999999999</v>
      </c>
      <c r="S15">
        <v>0.44599999999999995</v>
      </c>
      <c r="T15">
        <v>0.11550000000000001</v>
      </c>
      <c r="U15">
        <v>22.5</v>
      </c>
      <c r="V15">
        <f t="shared" si="0"/>
        <v>245.22750000000002</v>
      </c>
      <c r="W15">
        <f t="shared" si="0"/>
        <v>215.42625000000001</v>
      </c>
      <c r="X15">
        <f t="shared" si="0"/>
        <v>28.462499999999999</v>
      </c>
      <c r="Y15">
        <f t="shared" si="0"/>
        <v>10.034999999999998</v>
      </c>
      <c r="Z15" s="13"/>
      <c r="AA15" s="13"/>
      <c r="AB15" s="13"/>
      <c r="AC15" s="13"/>
      <c r="AI15" s="13"/>
      <c r="AJ15" s="13"/>
      <c r="AK15" s="13"/>
      <c r="AL15" s="10"/>
      <c r="AM15" s="10"/>
    </row>
    <row r="16" spans="1:39" x14ac:dyDescent="0.25">
      <c r="A16" s="36">
        <v>38058</v>
      </c>
      <c r="B16" s="32">
        <v>173941</v>
      </c>
      <c r="C16" s="18" t="s">
        <v>21</v>
      </c>
      <c r="D16" s="4">
        <v>240711</v>
      </c>
      <c r="E16" s="9">
        <v>1</v>
      </c>
      <c r="F16" s="20">
        <v>0.50770542635658911</v>
      </c>
      <c r="G16" s="19">
        <v>0.20653779069767444</v>
      </c>
      <c r="H16" s="20">
        <v>33.183105943152455</v>
      </c>
      <c r="I16" s="31">
        <v>17.791636627906975</v>
      </c>
      <c r="J16" s="31">
        <v>20.075518733850128</v>
      </c>
      <c r="K16" s="19">
        <v>9.9730828488372083</v>
      </c>
      <c r="L16">
        <v>72</v>
      </c>
      <c r="M16" s="4" t="s">
        <v>65</v>
      </c>
      <c r="N16" s="4" t="s">
        <v>65</v>
      </c>
      <c r="O16" s="4" t="s">
        <v>65</v>
      </c>
      <c r="P16">
        <v>10.169</v>
      </c>
      <c r="Q16">
        <v>9.8290000000000006</v>
      </c>
      <c r="R16">
        <v>0.9305000000000001</v>
      </c>
      <c r="S16">
        <v>0.61599999999999999</v>
      </c>
      <c r="T16">
        <v>0.123</v>
      </c>
      <c r="U16">
        <v>5.5</v>
      </c>
      <c r="V16">
        <f t="shared" si="0"/>
        <v>55.929500000000004</v>
      </c>
      <c r="W16">
        <f t="shared" si="0"/>
        <v>54.0595</v>
      </c>
      <c r="X16">
        <f t="shared" si="0"/>
        <v>5.1177500000000009</v>
      </c>
      <c r="Y16">
        <f t="shared" si="0"/>
        <v>3.3879999999999999</v>
      </c>
      <c r="Z16" s="13">
        <f>SUM(V16:V20)</f>
        <v>967.98199999999997</v>
      </c>
      <c r="AA16" s="13">
        <f>SUM(W16:W20)</f>
        <v>919.36200000000008</v>
      </c>
      <c r="AB16" s="13">
        <f>SUM(X16:X20)</f>
        <v>88.714249999999993</v>
      </c>
      <c r="AC16" s="13">
        <f>SUM(Y16:Y20)</f>
        <v>47.209000000000003</v>
      </c>
      <c r="AD16">
        <v>5.5</v>
      </c>
      <c r="AE16">
        <f>($AD16*P16)</f>
        <v>55.929500000000004</v>
      </c>
      <c r="AF16">
        <f>($AD16*Q16)</f>
        <v>54.0595</v>
      </c>
      <c r="AG16">
        <f>($AD16*R16)</f>
        <v>5.1177500000000009</v>
      </c>
      <c r="AH16">
        <f>($AD16*S16)</f>
        <v>3.3879999999999999</v>
      </c>
      <c r="AI16" s="13">
        <f>SUM(AE16:AE19)</f>
        <v>511.72699999999998</v>
      </c>
      <c r="AJ16" s="13">
        <f>SUM(AF16:AF19)</f>
        <v>491.64825000000002</v>
      </c>
      <c r="AK16" s="13">
        <f>SUM(AG16:AG19)</f>
        <v>46.628</v>
      </c>
      <c r="AL16" s="13">
        <f>SUM(AH16:AH19)</f>
        <v>26.49775</v>
      </c>
      <c r="AM16" s="10"/>
    </row>
    <row r="17" spans="1:39" x14ac:dyDescent="0.25">
      <c r="A17" s="36"/>
      <c r="D17" s="4">
        <v>240712</v>
      </c>
      <c r="E17" s="9">
        <v>10</v>
      </c>
      <c r="F17" s="20">
        <v>0.55001421188630484</v>
      </c>
      <c r="G17" s="19">
        <v>0.21034302325581408</v>
      </c>
      <c r="J17" s="31"/>
      <c r="O17" s="22"/>
      <c r="P17">
        <v>9.93</v>
      </c>
      <c r="Q17">
        <v>9.9975000000000005</v>
      </c>
      <c r="R17">
        <v>0.91450000000000009</v>
      </c>
      <c r="S17">
        <v>0.57050000000000001</v>
      </c>
      <c r="T17">
        <v>0.12</v>
      </c>
      <c r="U17">
        <v>12</v>
      </c>
      <c r="V17">
        <f t="shared" si="0"/>
        <v>119.16</v>
      </c>
      <c r="W17">
        <f t="shared" si="0"/>
        <v>119.97</v>
      </c>
      <c r="X17">
        <f t="shared" si="0"/>
        <v>10.974</v>
      </c>
      <c r="Y17">
        <f t="shared" si="0"/>
        <v>6.8460000000000001</v>
      </c>
      <c r="Z17" s="13"/>
      <c r="AA17" s="13"/>
      <c r="AB17" s="13"/>
      <c r="AC17" s="13"/>
      <c r="AD17">
        <v>12</v>
      </c>
      <c r="AE17">
        <f t="shared" ref="AE17:AG19" si="3">($AD17*P17)</f>
        <v>119.16</v>
      </c>
      <c r="AF17">
        <f t="shared" si="3"/>
        <v>119.97</v>
      </c>
      <c r="AG17">
        <f t="shared" si="3"/>
        <v>10.974</v>
      </c>
      <c r="AH17">
        <f t="shared" si="2"/>
        <v>6.8460000000000001</v>
      </c>
      <c r="AI17" s="13"/>
      <c r="AJ17" s="13"/>
      <c r="AK17" s="13"/>
      <c r="AL17" s="10"/>
      <c r="AM17" s="10"/>
    </row>
    <row r="18" spans="1:39" x14ac:dyDescent="0.25">
      <c r="A18" s="36"/>
      <c r="D18" s="4">
        <v>240713</v>
      </c>
      <c r="E18" s="9">
        <v>25</v>
      </c>
      <c r="F18" s="20">
        <v>0.32870671834625326</v>
      </c>
      <c r="G18" s="19">
        <v>0.19265988372093013</v>
      </c>
      <c r="J18" s="31"/>
      <c r="O18" s="22"/>
      <c r="P18">
        <v>10.43</v>
      </c>
      <c r="Q18">
        <v>9.8725000000000005</v>
      </c>
      <c r="R18">
        <v>0.9464999999999999</v>
      </c>
      <c r="S18">
        <v>0.496</v>
      </c>
      <c r="T18">
        <v>0.1195</v>
      </c>
      <c r="U18">
        <v>20</v>
      </c>
      <c r="V18">
        <f t="shared" si="0"/>
        <v>208.6</v>
      </c>
      <c r="W18">
        <f t="shared" si="0"/>
        <v>197.45000000000002</v>
      </c>
      <c r="X18">
        <f t="shared" si="0"/>
        <v>18.93</v>
      </c>
      <c r="Y18">
        <f t="shared" si="0"/>
        <v>9.92</v>
      </c>
      <c r="Z18" s="13"/>
      <c r="AA18" s="13"/>
      <c r="AB18" s="13"/>
      <c r="AC18" s="13"/>
      <c r="AD18">
        <v>20</v>
      </c>
      <c r="AE18">
        <f t="shared" si="3"/>
        <v>208.6</v>
      </c>
      <c r="AF18">
        <f t="shared" si="3"/>
        <v>197.45000000000002</v>
      </c>
      <c r="AG18">
        <f t="shared" si="3"/>
        <v>18.93</v>
      </c>
      <c r="AH18">
        <f t="shared" si="2"/>
        <v>9.92</v>
      </c>
      <c r="AI18" s="13"/>
      <c r="AJ18" s="13"/>
      <c r="AK18" s="13"/>
      <c r="AL18" s="10"/>
      <c r="AM18" s="10"/>
    </row>
    <row r="19" spans="1:39" x14ac:dyDescent="0.25">
      <c r="A19" s="36"/>
      <c r="D19" s="4">
        <v>240714</v>
      </c>
      <c r="E19" s="9">
        <v>50</v>
      </c>
      <c r="F19" s="20">
        <v>0.32870671834625315</v>
      </c>
      <c r="G19" s="19">
        <v>0.19678488372093025</v>
      </c>
      <c r="J19" s="31"/>
      <c r="O19" s="22"/>
      <c r="P19">
        <v>10.243</v>
      </c>
      <c r="Q19">
        <v>9.6135000000000002</v>
      </c>
      <c r="R19">
        <v>0.9285000000000001</v>
      </c>
      <c r="S19">
        <v>0.50749999999999995</v>
      </c>
      <c r="T19">
        <v>0.1125</v>
      </c>
      <c r="U19">
        <v>35</v>
      </c>
      <c r="V19">
        <f t="shared" si="0"/>
        <v>358.505</v>
      </c>
      <c r="W19">
        <f t="shared" si="0"/>
        <v>336.47250000000003</v>
      </c>
      <c r="X19">
        <f t="shared" si="0"/>
        <v>32.497500000000002</v>
      </c>
      <c r="Y19">
        <f t="shared" si="0"/>
        <v>17.762499999999999</v>
      </c>
      <c r="Z19" s="13"/>
      <c r="AA19" s="13"/>
      <c r="AB19" s="13"/>
      <c r="AC19" s="13"/>
      <c r="AD19">
        <v>12.5</v>
      </c>
      <c r="AE19">
        <f t="shared" si="3"/>
        <v>128.03749999999999</v>
      </c>
      <c r="AF19">
        <f t="shared" si="3"/>
        <v>120.16875</v>
      </c>
      <c r="AG19">
        <f t="shared" si="3"/>
        <v>11.606250000000001</v>
      </c>
      <c r="AH19">
        <f t="shared" si="2"/>
        <v>6.3437499999999991</v>
      </c>
      <c r="AI19" s="13"/>
      <c r="AJ19" s="13"/>
      <c r="AK19" s="13"/>
      <c r="AL19" s="10"/>
      <c r="AM19" s="10"/>
    </row>
    <row r="20" spans="1:39" x14ac:dyDescent="0.25">
      <c r="A20" s="36"/>
      <c r="D20" s="4">
        <v>240715</v>
      </c>
      <c r="E20" s="9">
        <v>95</v>
      </c>
      <c r="F20" s="20">
        <v>0.25385271317829455</v>
      </c>
      <c r="G20" s="19">
        <v>0.15070639534883715</v>
      </c>
      <c r="J20" s="31"/>
      <c r="O20" s="22"/>
      <c r="P20">
        <v>10.035</v>
      </c>
      <c r="Q20">
        <v>9.3960000000000008</v>
      </c>
      <c r="R20">
        <v>0.94199999999999995</v>
      </c>
      <c r="S20">
        <v>0.41300000000000003</v>
      </c>
      <c r="T20">
        <v>0.1225</v>
      </c>
      <c r="U20">
        <v>22.5</v>
      </c>
      <c r="V20">
        <f t="shared" si="0"/>
        <v>225.78749999999999</v>
      </c>
      <c r="W20">
        <f t="shared" si="0"/>
        <v>211.41000000000003</v>
      </c>
      <c r="X20">
        <f t="shared" si="0"/>
        <v>21.195</v>
      </c>
      <c r="Y20">
        <f t="shared" si="0"/>
        <v>9.2925000000000004</v>
      </c>
      <c r="Z20" s="13"/>
      <c r="AA20" s="13"/>
      <c r="AB20" s="13"/>
      <c r="AC20" s="13"/>
      <c r="AI20" s="13"/>
      <c r="AJ20" s="13"/>
      <c r="AK20" s="13"/>
      <c r="AL20" s="10"/>
      <c r="AM20" s="10"/>
    </row>
    <row r="21" spans="1:39" x14ac:dyDescent="0.25">
      <c r="A21" s="36">
        <v>38092</v>
      </c>
      <c r="B21" s="32">
        <v>131115</v>
      </c>
      <c r="C21" s="18" t="s">
        <v>21</v>
      </c>
      <c r="D21" s="4">
        <v>240716</v>
      </c>
      <c r="E21" s="9">
        <v>1</v>
      </c>
      <c r="F21" s="20">
        <v>3.7417534883720927</v>
      </c>
      <c r="G21" s="19">
        <v>0.97832965116279069</v>
      </c>
      <c r="H21" s="20">
        <v>351.20513992248061</v>
      </c>
      <c r="I21" s="19">
        <v>68.607153924418569</v>
      </c>
      <c r="J21" s="31">
        <v>203.09406434108524</v>
      </c>
      <c r="K21" s="19">
        <v>42.213698982558114</v>
      </c>
      <c r="L21">
        <v>106</v>
      </c>
      <c r="M21" s="4" t="s">
        <v>65</v>
      </c>
      <c r="N21" s="4" t="s">
        <v>65</v>
      </c>
      <c r="O21" s="4" t="s">
        <v>65</v>
      </c>
      <c r="P21">
        <v>7.0789999999999997</v>
      </c>
      <c r="Q21">
        <v>7.6315</v>
      </c>
      <c r="R21">
        <v>1.0385</v>
      </c>
      <c r="S21">
        <v>0.91549999999999998</v>
      </c>
      <c r="T21">
        <v>0.16700000000000001</v>
      </c>
      <c r="U21">
        <v>5.5</v>
      </c>
      <c r="V21">
        <f t="shared" si="0"/>
        <v>38.9345</v>
      </c>
      <c r="W21">
        <f t="shared" si="0"/>
        <v>41.97325</v>
      </c>
      <c r="X21">
        <f t="shared" si="0"/>
        <v>5.7117500000000003</v>
      </c>
      <c r="Y21">
        <f t="shared" si="0"/>
        <v>5.0352499999999996</v>
      </c>
      <c r="Z21" s="13">
        <f>SUM(V21:V25)</f>
        <v>668.89824999999996</v>
      </c>
      <c r="AA21" s="13">
        <f>SUM(W21:W25)</f>
        <v>676.08024999999998</v>
      </c>
      <c r="AB21" s="13">
        <f>SUM(X21:X25)</f>
        <v>75.852000000000004</v>
      </c>
      <c r="AC21" s="13">
        <f>SUM(Y21:Y25)</f>
        <v>69.732499999999987</v>
      </c>
      <c r="AD21">
        <v>5.5</v>
      </c>
      <c r="AE21">
        <f>($AD21*P21)</f>
        <v>38.9345</v>
      </c>
      <c r="AF21">
        <f>($AD21*Q21)</f>
        <v>41.97325</v>
      </c>
      <c r="AG21">
        <f>($AD21*R21)</f>
        <v>5.7117500000000003</v>
      </c>
      <c r="AH21">
        <f>($AD21*S21)</f>
        <v>5.0352499999999996</v>
      </c>
      <c r="AI21" s="13">
        <f>SUM(AE21:AE24)</f>
        <v>358.91575</v>
      </c>
      <c r="AJ21" s="13">
        <f>SUM(AF21:AF24)</f>
        <v>370.71024999999997</v>
      </c>
      <c r="AK21" s="13">
        <f>SUM(AG21:AG24)</f>
        <v>41.089500000000001</v>
      </c>
      <c r="AL21" s="13">
        <f>SUM(AH21:AH24)</f>
        <v>37.546250000000001</v>
      </c>
      <c r="AM21" s="10"/>
    </row>
    <row r="22" spans="1:39" x14ac:dyDescent="0.25">
      <c r="A22" s="36"/>
      <c r="C22"/>
      <c r="D22" s="4">
        <v>240717</v>
      </c>
      <c r="E22" s="9">
        <v>10</v>
      </c>
      <c r="F22" s="20">
        <v>3.7763993540051679</v>
      </c>
      <c r="G22" s="19">
        <v>0.68081395348837181</v>
      </c>
      <c r="J22" s="31"/>
      <c r="O22" s="22"/>
      <c r="P22">
        <v>7.3724999999999996</v>
      </c>
      <c r="Q22">
        <v>7.7435</v>
      </c>
      <c r="R22">
        <v>0.78200000000000003</v>
      </c>
      <c r="S22">
        <v>0.73799999999999999</v>
      </c>
      <c r="T22">
        <v>0.17049999999999998</v>
      </c>
      <c r="U22">
        <v>12</v>
      </c>
      <c r="V22">
        <f t="shared" ref="V22:Y65" si="4">($U22*P22)</f>
        <v>88.47</v>
      </c>
      <c r="W22">
        <f t="shared" si="4"/>
        <v>92.921999999999997</v>
      </c>
      <c r="X22">
        <f t="shared" si="4"/>
        <v>9.3840000000000003</v>
      </c>
      <c r="Y22">
        <f t="shared" si="4"/>
        <v>8.8559999999999999</v>
      </c>
      <c r="Z22" s="13"/>
      <c r="AA22" s="13"/>
      <c r="AB22" s="13"/>
      <c r="AC22" s="13"/>
      <c r="AD22">
        <v>12</v>
      </c>
      <c r="AE22">
        <f t="shared" ref="AE22:AG24" si="5">($AD22*P22)</f>
        <v>88.47</v>
      </c>
      <c r="AF22">
        <f t="shared" si="5"/>
        <v>92.921999999999997</v>
      </c>
      <c r="AG22">
        <f t="shared" si="5"/>
        <v>9.3840000000000003</v>
      </c>
      <c r="AH22">
        <f t="shared" si="2"/>
        <v>8.8559999999999999</v>
      </c>
      <c r="AI22" s="13"/>
      <c r="AJ22" s="13"/>
      <c r="AK22" s="13"/>
      <c r="AL22" s="10"/>
      <c r="AM22" s="10"/>
    </row>
    <row r="23" spans="1:39" x14ac:dyDescent="0.25">
      <c r="A23" s="36"/>
      <c r="C23"/>
      <c r="D23" s="4">
        <v>240718</v>
      </c>
      <c r="E23" s="9">
        <v>25</v>
      </c>
      <c r="F23" s="20">
        <v>4.2614414728682171</v>
      </c>
      <c r="G23" s="19">
        <v>0.99466918604651144</v>
      </c>
      <c r="J23" s="31"/>
      <c r="O23" s="22"/>
      <c r="P23">
        <v>7.1464999999999996</v>
      </c>
      <c r="Q23">
        <v>7.2645</v>
      </c>
      <c r="R23">
        <v>0.80500000000000005</v>
      </c>
      <c r="S23">
        <v>0.754</v>
      </c>
      <c r="T23">
        <v>0.182</v>
      </c>
      <c r="U23">
        <v>20</v>
      </c>
      <c r="V23">
        <f t="shared" si="4"/>
        <v>142.93</v>
      </c>
      <c r="W23">
        <f t="shared" si="4"/>
        <v>145.29</v>
      </c>
      <c r="X23">
        <f t="shared" si="4"/>
        <v>16.100000000000001</v>
      </c>
      <c r="Y23">
        <f t="shared" si="4"/>
        <v>15.08</v>
      </c>
      <c r="Z23" s="13"/>
      <c r="AA23" s="13"/>
      <c r="AB23" s="13"/>
      <c r="AC23" s="13"/>
      <c r="AD23">
        <v>20</v>
      </c>
      <c r="AE23">
        <f t="shared" si="5"/>
        <v>142.93</v>
      </c>
      <c r="AF23">
        <f t="shared" si="5"/>
        <v>145.29</v>
      </c>
      <c r="AG23">
        <f t="shared" si="5"/>
        <v>16.100000000000001</v>
      </c>
      <c r="AH23">
        <f t="shared" si="2"/>
        <v>15.08</v>
      </c>
      <c r="AI23" s="13"/>
      <c r="AJ23" s="13"/>
      <c r="AK23" s="13"/>
      <c r="AL23" s="10"/>
      <c r="AM23" s="10"/>
    </row>
    <row r="24" spans="1:39" x14ac:dyDescent="0.25">
      <c r="A24" s="36"/>
      <c r="C24"/>
      <c r="D24" s="4">
        <v>240719</v>
      </c>
      <c r="E24" s="9">
        <v>50</v>
      </c>
      <c r="F24" s="20">
        <v>4.1575038759689926</v>
      </c>
      <c r="G24" s="19">
        <v>0.70157877906976651</v>
      </c>
      <c r="J24" s="31"/>
      <c r="O24" s="22"/>
      <c r="P24">
        <v>7.0865</v>
      </c>
      <c r="Q24">
        <v>7.242</v>
      </c>
      <c r="R24">
        <v>0.79150000000000009</v>
      </c>
      <c r="S24">
        <v>0.68599999999999994</v>
      </c>
      <c r="T24">
        <v>0.16750000000000001</v>
      </c>
      <c r="U24">
        <v>35</v>
      </c>
      <c r="V24">
        <f t="shared" si="4"/>
        <v>248.0275</v>
      </c>
      <c r="W24">
        <f t="shared" si="4"/>
        <v>253.47</v>
      </c>
      <c r="X24">
        <f t="shared" si="4"/>
        <v>27.702500000000004</v>
      </c>
      <c r="Y24">
        <f t="shared" si="4"/>
        <v>24.009999999999998</v>
      </c>
      <c r="Z24" s="13"/>
      <c r="AA24" s="13"/>
      <c r="AB24" s="13"/>
      <c r="AC24" s="13"/>
      <c r="AD24">
        <v>12.5</v>
      </c>
      <c r="AE24">
        <f t="shared" si="5"/>
        <v>88.581249999999997</v>
      </c>
      <c r="AF24">
        <f t="shared" si="5"/>
        <v>90.525000000000006</v>
      </c>
      <c r="AG24">
        <f t="shared" si="5"/>
        <v>9.8937500000000007</v>
      </c>
      <c r="AH24">
        <f t="shared" si="2"/>
        <v>8.5749999999999993</v>
      </c>
      <c r="AI24" s="13"/>
      <c r="AJ24" s="13"/>
      <c r="AK24" s="13"/>
      <c r="AL24" s="10"/>
      <c r="AM24" s="10"/>
    </row>
    <row r="25" spans="1:39" x14ac:dyDescent="0.25">
      <c r="C25"/>
      <c r="D25" s="4">
        <v>240720</v>
      </c>
      <c r="E25" s="9">
        <v>95</v>
      </c>
      <c r="F25" s="20">
        <v>2.4252105943152453</v>
      </c>
      <c r="G25" s="19">
        <v>0.47146366279069812</v>
      </c>
      <c r="J25" s="31"/>
      <c r="O25" s="22"/>
      <c r="P25">
        <v>6.6905000000000001</v>
      </c>
      <c r="Q25">
        <v>6.33</v>
      </c>
      <c r="R25">
        <v>0.75350000000000006</v>
      </c>
      <c r="S25">
        <v>0.74449999999999994</v>
      </c>
      <c r="T25">
        <v>0.16250000000000001</v>
      </c>
      <c r="U25">
        <v>22.5</v>
      </c>
      <c r="V25">
        <f t="shared" si="4"/>
        <v>150.53625</v>
      </c>
      <c r="W25">
        <f t="shared" si="4"/>
        <v>142.42500000000001</v>
      </c>
      <c r="X25">
        <f t="shared" si="4"/>
        <v>16.953750000000003</v>
      </c>
      <c r="Y25">
        <f t="shared" si="4"/>
        <v>16.751249999999999</v>
      </c>
      <c r="Z25" s="13"/>
      <c r="AA25" s="13"/>
      <c r="AB25" s="13"/>
      <c r="AC25" s="13"/>
      <c r="AI25" s="13"/>
      <c r="AJ25" s="13"/>
      <c r="AK25" s="13"/>
      <c r="AL25" s="10"/>
      <c r="AM25" s="10"/>
    </row>
    <row r="26" spans="1:39" x14ac:dyDescent="0.25">
      <c r="A26" s="8">
        <v>38121</v>
      </c>
      <c r="B26" s="32">
        <v>132737</v>
      </c>
      <c r="C26" s="18" t="s">
        <v>21</v>
      </c>
      <c r="D26" s="4">
        <v>240721</v>
      </c>
      <c r="E26" s="9">
        <v>1</v>
      </c>
      <c r="F26" s="20">
        <v>1.0989928940568474</v>
      </c>
      <c r="G26" s="19">
        <v>0.51841598837209302</v>
      </c>
      <c r="H26" s="20">
        <v>148.94245801033591</v>
      </c>
      <c r="I26" s="19">
        <v>62.115919476744168</v>
      </c>
      <c r="J26" s="31">
        <v>82.30878359173127</v>
      </c>
      <c r="K26" s="19">
        <v>31.582968168604641</v>
      </c>
      <c r="L26">
        <v>135</v>
      </c>
      <c r="M26" s="4" t="s">
        <v>65</v>
      </c>
      <c r="N26" s="4" t="s">
        <v>65</v>
      </c>
      <c r="O26" s="4" t="s">
        <v>65</v>
      </c>
      <c r="P26">
        <v>4.0694999999999997</v>
      </c>
      <c r="Q26">
        <v>3.3170000000000002</v>
      </c>
      <c r="R26">
        <v>0.66249999999999998</v>
      </c>
      <c r="S26">
        <v>1.3574999999999999</v>
      </c>
      <c r="T26">
        <v>0.161</v>
      </c>
      <c r="U26">
        <v>5.5</v>
      </c>
      <c r="V26">
        <f t="shared" si="4"/>
        <v>22.382249999999999</v>
      </c>
      <c r="W26">
        <f t="shared" si="4"/>
        <v>18.243500000000001</v>
      </c>
      <c r="X26">
        <f t="shared" si="4"/>
        <v>3.6437499999999998</v>
      </c>
      <c r="Y26">
        <f t="shared" si="4"/>
        <v>7.4662499999999996</v>
      </c>
      <c r="Z26" s="13">
        <f>SUM(V26:V30)</f>
        <v>432.56349999999998</v>
      </c>
      <c r="AA26" s="13">
        <f>SUM(W26:W30)</f>
        <v>347.37049999999999</v>
      </c>
      <c r="AB26" s="13">
        <f>SUM(X26:X30)</f>
        <v>62.626250000000006</v>
      </c>
      <c r="AC26" s="13">
        <f>SUM(Y26:Y30)</f>
        <v>89.892499999999984</v>
      </c>
      <c r="AD26">
        <v>5.5</v>
      </c>
      <c r="AE26">
        <f>($AD26*P26)</f>
        <v>22.382249999999999</v>
      </c>
      <c r="AF26">
        <f>($AD26*Q26)</f>
        <v>18.243500000000001</v>
      </c>
      <c r="AG26">
        <f>($AD26*R26)</f>
        <v>3.6437499999999998</v>
      </c>
      <c r="AH26">
        <f>($AD26*S26)</f>
        <v>7.4662499999999996</v>
      </c>
      <c r="AI26" s="13">
        <f>SUM(AE26:AE29)</f>
        <v>195.9085</v>
      </c>
      <c r="AJ26" s="13">
        <f>SUM(AF26:AF29)</f>
        <v>156.17675</v>
      </c>
      <c r="AK26" s="13">
        <f>SUM(AG26:AG29)</f>
        <v>30.957500000000003</v>
      </c>
      <c r="AL26" s="13">
        <f>SUM(AH26:AH29)</f>
        <v>47.96374999999999</v>
      </c>
      <c r="AM26" s="10"/>
    </row>
    <row r="27" spans="1:39" x14ac:dyDescent="0.25">
      <c r="D27" s="4">
        <v>240722</v>
      </c>
      <c r="E27" s="9">
        <v>10</v>
      </c>
      <c r="F27" s="20">
        <v>2.0823023255813951</v>
      </c>
      <c r="G27" s="19">
        <v>0.66663226744186022</v>
      </c>
      <c r="J27" s="31"/>
      <c r="O27" s="22"/>
      <c r="P27">
        <v>3.4950000000000001</v>
      </c>
      <c r="Q27">
        <v>2.786</v>
      </c>
      <c r="R27">
        <v>0.58750000000000002</v>
      </c>
      <c r="S27">
        <v>0.96250000000000002</v>
      </c>
      <c r="T27">
        <v>0.14200000000000002</v>
      </c>
      <c r="U27">
        <v>12</v>
      </c>
      <c r="V27">
        <f t="shared" si="4"/>
        <v>41.94</v>
      </c>
      <c r="W27">
        <f t="shared" si="4"/>
        <v>33.432000000000002</v>
      </c>
      <c r="X27">
        <f t="shared" si="4"/>
        <v>7.0500000000000007</v>
      </c>
      <c r="Y27">
        <f t="shared" si="4"/>
        <v>11.55</v>
      </c>
      <c r="Z27" s="13"/>
      <c r="AA27" s="13"/>
      <c r="AB27" s="13"/>
      <c r="AC27" s="13"/>
      <c r="AD27">
        <v>12</v>
      </c>
      <c r="AE27">
        <f t="shared" ref="AE27:AH42" si="6">($AD27*P27)</f>
        <v>41.94</v>
      </c>
      <c r="AF27">
        <f t="shared" si="6"/>
        <v>33.432000000000002</v>
      </c>
      <c r="AG27">
        <f t="shared" si="6"/>
        <v>7.0500000000000007</v>
      </c>
      <c r="AH27">
        <f t="shared" si="6"/>
        <v>11.55</v>
      </c>
      <c r="AI27" s="13"/>
      <c r="AJ27" s="13"/>
      <c r="AK27" s="13"/>
      <c r="AL27" s="10"/>
      <c r="AM27" s="10"/>
    </row>
    <row r="28" spans="1:39" x14ac:dyDescent="0.25">
      <c r="C28"/>
      <c r="D28" s="4">
        <v>240723</v>
      </c>
      <c r="E28" s="9">
        <v>25</v>
      </c>
      <c r="F28" s="20">
        <v>1.5732950904392764</v>
      </c>
      <c r="G28" s="19">
        <v>0.65356104651162772</v>
      </c>
      <c r="O28" s="22"/>
      <c r="P28">
        <v>3.8014999999999999</v>
      </c>
      <c r="Q28">
        <v>3.0310000000000001</v>
      </c>
      <c r="R28">
        <v>0.60850000000000004</v>
      </c>
      <c r="S28">
        <v>0.89799999999999991</v>
      </c>
      <c r="T28">
        <v>0.14300000000000002</v>
      </c>
      <c r="U28">
        <v>20</v>
      </c>
      <c r="V28">
        <f t="shared" si="4"/>
        <v>76.03</v>
      </c>
      <c r="W28">
        <f t="shared" si="4"/>
        <v>60.620000000000005</v>
      </c>
      <c r="X28">
        <f t="shared" si="4"/>
        <v>12.170000000000002</v>
      </c>
      <c r="Y28">
        <f t="shared" si="4"/>
        <v>17.959999999999997</v>
      </c>
      <c r="Z28" s="13"/>
      <c r="AA28" s="13"/>
      <c r="AB28" s="13"/>
      <c r="AC28" s="13"/>
      <c r="AD28">
        <v>20</v>
      </c>
      <c r="AE28">
        <f t="shared" si="6"/>
        <v>76.03</v>
      </c>
      <c r="AF28">
        <f t="shared" si="6"/>
        <v>60.620000000000005</v>
      </c>
      <c r="AG28">
        <f t="shared" si="6"/>
        <v>12.170000000000002</v>
      </c>
      <c r="AH28">
        <f t="shared" si="6"/>
        <v>17.959999999999997</v>
      </c>
      <c r="AI28" s="13"/>
      <c r="AJ28" s="13"/>
      <c r="AK28" s="13"/>
      <c r="AL28" s="10"/>
      <c r="AM28" s="10"/>
    </row>
    <row r="29" spans="1:39" x14ac:dyDescent="0.25">
      <c r="C29"/>
      <c r="D29" s="4">
        <v>240724</v>
      </c>
      <c r="E29" s="9">
        <v>50</v>
      </c>
      <c r="F29" s="20">
        <v>1.5848634366925063</v>
      </c>
      <c r="G29" s="19">
        <v>0.61286976744186028</v>
      </c>
      <c r="O29" s="22"/>
      <c r="P29">
        <v>4.4444999999999997</v>
      </c>
      <c r="Q29">
        <v>3.5105</v>
      </c>
      <c r="R29">
        <v>0.64749999999999996</v>
      </c>
      <c r="S29">
        <v>0.879</v>
      </c>
      <c r="T29">
        <v>0.1525</v>
      </c>
      <c r="U29">
        <v>35</v>
      </c>
      <c r="V29">
        <f t="shared" si="4"/>
        <v>155.55749999999998</v>
      </c>
      <c r="W29">
        <f t="shared" si="4"/>
        <v>122.86749999999999</v>
      </c>
      <c r="X29">
        <f t="shared" si="4"/>
        <v>22.662499999999998</v>
      </c>
      <c r="Y29">
        <f t="shared" si="4"/>
        <v>30.765000000000001</v>
      </c>
      <c r="Z29" s="13"/>
      <c r="AA29" s="13"/>
      <c r="AB29" s="13"/>
      <c r="AC29" s="13"/>
      <c r="AD29">
        <v>12.5</v>
      </c>
      <c r="AE29">
        <f t="shared" si="6"/>
        <v>55.556249999999999</v>
      </c>
      <c r="AF29">
        <f t="shared" si="6"/>
        <v>43.881250000000001</v>
      </c>
      <c r="AG29">
        <f t="shared" si="6"/>
        <v>8.09375</v>
      </c>
      <c r="AH29">
        <f t="shared" si="6"/>
        <v>10.987500000000001</v>
      </c>
      <c r="AI29" s="13"/>
      <c r="AJ29" s="13"/>
      <c r="AK29" s="13"/>
      <c r="AL29" s="10"/>
      <c r="AM29" s="10"/>
    </row>
    <row r="30" spans="1:39" x14ac:dyDescent="0.25">
      <c r="C30"/>
      <c r="D30" s="4">
        <v>240725</v>
      </c>
      <c r="E30" s="9">
        <v>95</v>
      </c>
      <c r="F30" s="20">
        <v>1.376633204134367</v>
      </c>
      <c r="G30" s="19">
        <v>0.74415029069767424</v>
      </c>
      <c r="O30" s="22"/>
      <c r="P30">
        <v>6.0735000000000001</v>
      </c>
      <c r="Q30">
        <v>4.9870000000000001</v>
      </c>
      <c r="R30">
        <v>0.76</v>
      </c>
      <c r="S30">
        <v>0.98449999999999993</v>
      </c>
      <c r="T30">
        <v>0.17549999999999999</v>
      </c>
      <c r="U30">
        <v>22.5</v>
      </c>
      <c r="V30">
        <f t="shared" si="4"/>
        <v>136.65375</v>
      </c>
      <c r="W30">
        <f t="shared" si="4"/>
        <v>112.2075</v>
      </c>
      <c r="X30">
        <f t="shared" si="4"/>
        <v>17.100000000000001</v>
      </c>
      <c r="Y30">
        <f t="shared" si="4"/>
        <v>22.151249999999997</v>
      </c>
      <c r="Z30" s="13"/>
      <c r="AA30" s="13"/>
      <c r="AB30" s="13"/>
      <c r="AC30" s="13"/>
      <c r="AI30" s="13"/>
      <c r="AJ30" s="13"/>
      <c r="AK30" s="13"/>
      <c r="AL30" s="10"/>
      <c r="AM30" s="10"/>
    </row>
    <row r="31" spans="1:39" x14ac:dyDescent="0.25">
      <c r="A31" s="8">
        <v>38152</v>
      </c>
      <c r="B31" s="32">
        <v>130747</v>
      </c>
      <c r="C31" s="18" t="s">
        <v>21</v>
      </c>
      <c r="D31" s="4">
        <v>240726</v>
      </c>
      <c r="E31" s="9">
        <v>1</v>
      </c>
      <c r="F31" s="20">
        <v>1.2493813953488371</v>
      </c>
      <c r="G31" s="19">
        <v>0.28267936046511632</v>
      </c>
      <c r="H31" s="20">
        <v>84.465289018087844</v>
      </c>
      <c r="I31" s="19">
        <v>29.654030959302318</v>
      </c>
      <c r="J31" s="31">
        <v>55.880896576227386</v>
      </c>
      <c r="K31" s="19">
        <v>16.662851453488368</v>
      </c>
      <c r="L31">
        <v>166</v>
      </c>
      <c r="M31" s="19">
        <v>111.3</v>
      </c>
      <c r="N31" s="19">
        <v>7.9349999999999996</v>
      </c>
      <c r="O31" s="49">
        <v>354</v>
      </c>
      <c r="P31">
        <v>5.5465</v>
      </c>
      <c r="Q31">
        <v>4.7919999999999998</v>
      </c>
      <c r="R31">
        <v>0.82450000000000001</v>
      </c>
      <c r="S31">
        <v>2.0245000000000002</v>
      </c>
      <c r="T31">
        <v>0.20849999999999999</v>
      </c>
      <c r="U31">
        <v>5.5</v>
      </c>
      <c r="V31">
        <f t="shared" si="4"/>
        <v>30.505749999999999</v>
      </c>
      <c r="W31">
        <f t="shared" si="4"/>
        <v>26.355999999999998</v>
      </c>
      <c r="X31">
        <f t="shared" si="4"/>
        <v>4.5347499999999998</v>
      </c>
      <c r="Y31">
        <f t="shared" si="4"/>
        <v>11.13475</v>
      </c>
      <c r="Z31" s="13">
        <f>SUM(V31:V35)</f>
        <v>515.88424999999995</v>
      </c>
      <c r="AA31" s="13">
        <f>SUM(W31:W35)</f>
        <v>449.65800000000002</v>
      </c>
      <c r="AB31" s="13">
        <f>SUM(X31:X35)</f>
        <v>70.680499999999995</v>
      </c>
      <c r="AC31" s="13">
        <f>SUM(Y31:Y35)</f>
        <v>142.06475</v>
      </c>
      <c r="AD31">
        <v>5.5</v>
      </c>
      <c r="AE31">
        <f>($AD31*P31)</f>
        <v>30.505749999999999</v>
      </c>
      <c r="AF31">
        <f>($AD31*Q31)</f>
        <v>26.355999999999998</v>
      </c>
      <c r="AG31">
        <f>($AD31*R31)</f>
        <v>4.5347499999999998</v>
      </c>
      <c r="AH31">
        <f>($AD31*S31)</f>
        <v>11.13475</v>
      </c>
      <c r="AI31" s="13">
        <f>SUM(AE31:AE34)</f>
        <v>255.80674999999999</v>
      </c>
      <c r="AJ31" s="13">
        <f>SUM(AF31:AF34)</f>
        <v>225.32174999999998</v>
      </c>
      <c r="AK31" s="13">
        <f>SUM(AG31:AG34)</f>
        <v>36.01925</v>
      </c>
      <c r="AL31" s="13">
        <f>SUM(AH31:AH34)</f>
        <v>71.482250000000008</v>
      </c>
      <c r="AM31" s="10"/>
    </row>
    <row r="32" spans="1:39" x14ac:dyDescent="0.25">
      <c r="C32"/>
      <c r="D32" s="4">
        <v>240727</v>
      </c>
      <c r="E32" s="9">
        <v>10</v>
      </c>
      <c r="F32" s="20">
        <v>1.1799713178294573</v>
      </c>
      <c r="G32" s="19">
        <v>0.32155203488372092</v>
      </c>
      <c r="J32" s="31"/>
      <c r="O32" s="22"/>
      <c r="P32">
        <v>4.9930000000000003</v>
      </c>
      <c r="Q32">
        <v>4.3609999999999998</v>
      </c>
      <c r="R32">
        <v>0.70100000000000007</v>
      </c>
      <c r="S32">
        <v>1.1975</v>
      </c>
      <c r="T32">
        <v>0.1885</v>
      </c>
      <c r="U32">
        <v>12</v>
      </c>
      <c r="V32">
        <f t="shared" si="4"/>
        <v>59.916000000000004</v>
      </c>
      <c r="W32">
        <f t="shared" si="4"/>
        <v>52.331999999999994</v>
      </c>
      <c r="X32">
        <f t="shared" si="4"/>
        <v>8.4120000000000008</v>
      </c>
      <c r="Y32">
        <f t="shared" si="4"/>
        <v>14.370000000000001</v>
      </c>
      <c r="Z32" s="13"/>
      <c r="AA32" s="13"/>
      <c r="AB32" s="13"/>
      <c r="AC32" s="13"/>
      <c r="AD32">
        <v>12</v>
      </c>
      <c r="AE32">
        <f t="shared" ref="AE32:AG34" si="7">($AD32*P32)</f>
        <v>59.916000000000004</v>
      </c>
      <c r="AF32">
        <f t="shared" si="7"/>
        <v>52.331999999999994</v>
      </c>
      <c r="AG32">
        <f t="shared" si="7"/>
        <v>8.4120000000000008</v>
      </c>
      <c r="AH32">
        <f t="shared" si="6"/>
        <v>14.370000000000001</v>
      </c>
      <c r="AI32" s="13"/>
      <c r="AJ32" s="13"/>
      <c r="AK32" s="13"/>
      <c r="AL32" s="10"/>
      <c r="AM32" s="10"/>
    </row>
    <row r="33" spans="1:39" x14ac:dyDescent="0.25">
      <c r="C33"/>
      <c r="D33" s="4">
        <v>240728</v>
      </c>
      <c r="E33" s="9">
        <v>25</v>
      </c>
      <c r="F33" s="20">
        <v>1.0989928940568474</v>
      </c>
      <c r="G33" s="19">
        <v>0.34246598837209302</v>
      </c>
      <c r="J33" s="31"/>
      <c r="O33" s="22"/>
      <c r="P33">
        <v>5.0679999999999996</v>
      </c>
      <c r="Q33">
        <v>4.4569999999999999</v>
      </c>
      <c r="R33">
        <v>0.71049999999999991</v>
      </c>
      <c r="S33">
        <v>1.3395000000000001</v>
      </c>
      <c r="T33">
        <v>0.19450000000000001</v>
      </c>
      <c r="U33">
        <v>20</v>
      </c>
      <c r="V33">
        <f t="shared" si="4"/>
        <v>101.35999999999999</v>
      </c>
      <c r="W33">
        <f t="shared" si="4"/>
        <v>89.14</v>
      </c>
      <c r="X33">
        <f t="shared" si="4"/>
        <v>14.209999999999997</v>
      </c>
      <c r="Y33">
        <f t="shared" si="4"/>
        <v>26.790000000000003</v>
      </c>
      <c r="Z33" s="13"/>
      <c r="AA33" s="13"/>
      <c r="AB33" s="13"/>
      <c r="AC33" s="13"/>
      <c r="AD33">
        <v>20</v>
      </c>
      <c r="AE33">
        <f t="shared" si="7"/>
        <v>101.35999999999999</v>
      </c>
      <c r="AF33">
        <f t="shared" si="7"/>
        <v>89.14</v>
      </c>
      <c r="AG33">
        <f t="shared" si="7"/>
        <v>14.209999999999997</v>
      </c>
      <c r="AH33">
        <f t="shared" si="6"/>
        <v>26.790000000000003</v>
      </c>
      <c r="AI33" s="13"/>
      <c r="AJ33" s="13"/>
      <c r="AK33" s="13"/>
      <c r="AL33" s="10"/>
      <c r="AM33" s="10"/>
    </row>
    <row r="34" spans="1:39" x14ac:dyDescent="0.25">
      <c r="C34"/>
      <c r="D34" s="4">
        <v>240729</v>
      </c>
      <c r="E34" s="9">
        <v>50</v>
      </c>
      <c r="F34" s="20">
        <v>1.0295828165374676</v>
      </c>
      <c r="G34" s="19">
        <v>0.3520136627906974</v>
      </c>
      <c r="J34" s="31"/>
      <c r="O34" s="22"/>
      <c r="P34">
        <v>5.1219999999999999</v>
      </c>
      <c r="Q34">
        <v>4.5995000000000008</v>
      </c>
      <c r="R34">
        <v>0.70900000000000007</v>
      </c>
      <c r="S34">
        <v>1.5349999999999999</v>
      </c>
      <c r="T34">
        <v>0.19900000000000001</v>
      </c>
      <c r="U34">
        <v>35</v>
      </c>
      <c r="V34">
        <f t="shared" si="4"/>
        <v>179.26999999999998</v>
      </c>
      <c r="W34">
        <f t="shared" si="4"/>
        <v>160.98250000000002</v>
      </c>
      <c r="X34">
        <f t="shared" si="4"/>
        <v>24.815000000000001</v>
      </c>
      <c r="Y34">
        <f t="shared" si="4"/>
        <v>53.724999999999994</v>
      </c>
      <c r="Z34" s="13"/>
      <c r="AA34" s="13"/>
      <c r="AB34" s="13"/>
      <c r="AC34" s="13"/>
      <c r="AD34">
        <v>12.5</v>
      </c>
      <c r="AE34">
        <f t="shared" si="7"/>
        <v>64.025000000000006</v>
      </c>
      <c r="AF34">
        <f t="shared" si="7"/>
        <v>57.493750000000013</v>
      </c>
      <c r="AG34">
        <f t="shared" si="7"/>
        <v>8.8625000000000007</v>
      </c>
      <c r="AH34">
        <f t="shared" si="6"/>
        <v>19.1875</v>
      </c>
      <c r="AI34" s="13"/>
      <c r="AJ34" s="13"/>
      <c r="AK34" s="13"/>
      <c r="AL34" s="10"/>
      <c r="AM34" s="10"/>
    </row>
    <row r="35" spans="1:39" x14ac:dyDescent="0.25">
      <c r="C35"/>
      <c r="D35" s="4">
        <v>240730</v>
      </c>
      <c r="E35" s="9">
        <v>95</v>
      </c>
      <c r="F35" s="20">
        <v>0.2408346253229974</v>
      </c>
      <c r="G35" s="19">
        <v>0.22537209302325581</v>
      </c>
      <c r="J35" s="31"/>
      <c r="O35" s="22"/>
      <c r="P35">
        <v>6.4370000000000003</v>
      </c>
      <c r="Q35">
        <v>5.3710000000000004</v>
      </c>
      <c r="R35">
        <v>0.83149999999999991</v>
      </c>
      <c r="S35">
        <v>1.6019999999999999</v>
      </c>
      <c r="T35">
        <v>0.23350000000000001</v>
      </c>
      <c r="U35">
        <v>22.5</v>
      </c>
      <c r="V35">
        <f t="shared" si="4"/>
        <v>144.83250000000001</v>
      </c>
      <c r="W35">
        <f t="shared" si="4"/>
        <v>120.84750000000001</v>
      </c>
      <c r="X35">
        <f t="shared" si="4"/>
        <v>18.708749999999998</v>
      </c>
      <c r="Y35">
        <f t="shared" si="4"/>
        <v>36.044999999999995</v>
      </c>
      <c r="Z35" s="13"/>
      <c r="AA35" s="13"/>
      <c r="AB35" s="13"/>
      <c r="AC35" s="13"/>
      <c r="AI35" s="13"/>
      <c r="AJ35" s="13"/>
      <c r="AK35" s="13"/>
      <c r="AL35" s="10"/>
      <c r="AM35" s="10"/>
    </row>
    <row r="36" spans="1:39" x14ac:dyDescent="0.25">
      <c r="A36" s="8">
        <v>38183</v>
      </c>
      <c r="B36" s="32">
        <v>165700</v>
      </c>
      <c r="C36" s="18" t="s">
        <v>55</v>
      </c>
      <c r="D36" s="4">
        <v>240731</v>
      </c>
      <c r="E36" s="9">
        <v>1</v>
      </c>
      <c r="F36" s="20">
        <v>2.4062160206718346</v>
      </c>
      <c r="G36" s="19">
        <v>0.7442639534883716</v>
      </c>
      <c r="H36" s="20">
        <v>145.55871673126617</v>
      </c>
      <c r="I36" s="19">
        <v>65.93908110465118</v>
      </c>
      <c r="J36" s="31">
        <v>101.04950452196383</v>
      </c>
      <c r="K36" s="19">
        <v>37.751277325581398</v>
      </c>
      <c r="L36">
        <v>197</v>
      </c>
      <c r="M36" s="4" t="s">
        <v>65</v>
      </c>
      <c r="N36" s="4" t="s">
        <v>65</v>
      </c>
      <c r="O36" s="4" t="s">
        <v>65</v>
      </c>
      <c r="P36">
        <v>3.375</v>
      </c>
      <c r="Q36">
        <v>2.5874999999999999</v>
      </c>
      <c r="R36">
        <v>0.63249999999999995</v>
      </c>
      <c r="S36">
        <v>1.3654999999999999</v>
      </c>
      <c r="T36">
        <v>0.2</v>
      </c>
      <c r="U36">
        <v>5.5</v>
      </c>
      <c r="V36">
        <f t="shared" si="4"/>
        <v>18.5625</v>
      </c>
      <c r="W36">
        <f t="shared" si="4"/>
        <v>14.231249999999999</v>
      </c>
      <c r="X36">
        <f t="shared" si="4"/>
        <v>3.4787499999999998</v>
      </c>
      <c r="Y36">
        <f t="shared" si="4"/>
        <v>7.5102499999999992</v>
      </c>
      <c r="Z36" s="13">
        <f>SUM(V36:V40)</f>
        <v>454.25625000000002</v>
      </c>
      <c r="AA36" s="13">
        <f>SUM(W36:W40)</f>
        <v>354.86374999999998</v>
      </c>
      <c r="AB36" s="13">
        <f>SUM(X36:X40)</f>
        <v>66.681749999999994</v>
      </c>
      <c r="AC36" s="13">
        <f>SUM(Y36:Y40)</f>
        <v>134.1035</v>
      </c>
      <c r="AD36">
        <v>5.5</v>
      </c>
      <c r="AE36">
        <f>($AD36*P36)</f>
        <v>18.5625</v>
      </c>
      <c r="AF36">
        <f>($AD36*Q36)</f>
        <v>14.231249999999999</v>
      </c>
      <c r="AG36">
        <f>($AD36*R36)</f>
        <v>3.4787499999999998</v>
      </c>
      <c r="AH36">
        <f>($AD36*S36)</f>
        <v>7.5102499999999992</v>
      </c>
      <c r="AI36" s="13">
        <f>SUM(AE36:AE39)</f>
        <v>185.58375000000001</v>
      </c>
      <c r="AJ36" s="13">
        <f>SUM(AF36:AF39)</f>
        <v>146.71625</v>
      </c>
      <c r="AK36" s="13">
        <f>SUM(AG36:AG39)</f>
        <v>31.683</v>
      </c>
      <c r="AL36" s="13">
        <f>SUM(AH36:AH39)</f>
        <v>75.850999999999999</v>
      </c>
      <c r="AM36" s="10"/>
    </row>
    <row r="37" spans="1:39" x14ac:dyDescent="0.25">
      <c r="C37"/>
      <c r="D37" s="4">
        <v>240732</v>
      </c>
      <c r="E37" s="9">
        <v>10</v>
      </c>
      <c r="F37" s="20">
        <v>2.5218994832041344</v>
      </c>
      <c r="G37" s="19">
        <v>0.74790116279069785</v>
      </c>
      <c r="J37" s="31"/>
      <c r="O37" s="22"/>
      <c r="P37">
        <v>3.1150000000000002</v>
      </c>
      <c r="Q37">
        <v>2.5499999999999998</v>
      </c>
      <c r="R37">
        <v>0.58899999999999997</v>
      </c>
      <c r="S37">
        <v>0.9910000000000001</v>
      </c>
      <c r="T37">
        <v>0.1925</v>
      </c>
      <c r="U37">
        <v>12</v>
      </c>
      <c r="V37">
        <f t="shared" si="4"/>
        <v>37.380000000000003</v>
      </c>
      <c r="W37">
        <f t="shared" si="4"/>
        <v>30.599999999999998</v>
      </c>
      <c r="X37">
        <f t="shared" si="4"/>
        <v>7.0679999999999996</v>
      </c>
      <c r="Y37">
        <f t="shared" si="4"/>
        <v>11.892000000000001</v>
      </c>
      <c r="Z37" s="13"/>
      <c r="AA37" s="13"/>
      <c r="AB37" s="13"/>
      <c r="AC37" s="13"/>
      <c r="AD37">
        <v>12</v>
      </c>
      <c r="AE37">
        <f t="shared" ref="AE37:AG39" si="8">($AD37*P37)</f>
        <v>37.380000000000003</v>
      </c>
      <c r="AF37">
        <f t="shared" si="8"/>
        <v>30.599999999999998</v>
      </c>
      <c r="AG37">
        <f t="shared" si="8"/>
        <v>7.0679999999999996</v>
      </c>
      <c r="AH37">
        <f t="shared" si="6"/>
        <v>11.892000000000001</v>
      </c>
      <c r="AI37" s="13"/>
      <c r="AJ37" s="13"/>
      <c r="AK37" s="13"/>
      <c r="AL37" s="10"/>
      <c r="AM37" s="10"/>
    </row>
    <row r="38" spans="1:39" x14ac:dyDescent="0.25">
      <c r="C38"/>
      <c r="D38" s="4">
        <v>240733</v>
      </c>
      <c r="E38" s="9">
        <v>25</v>
      </c>
      <c r="F38" s="20">
        <v>1.9666188630490957</v>
      </c>
      <c r="G38" s="19">
        <v>0.80962005813953508</v>
      </c>
      <c r="J38" s="31"/>
      <c r="O38" s="22"/>
      <c r="P38">
        <v>3.6829999999999998</v>
      </c>
      <c r="Q38">
        <v>2.9504999999999999</v>
      </c>
      <c r="R38">
        <v>0.63149999999999995</v>
      </c>
      <c r="S38">
        <v>1.9140000000000001</v>
      </c>
      <c r="T38">
        <v>0.20899999999999999</v>
      </c>
      <c r="U38">
        <v>20</v>
      </c>
      <c r="V38">
        <f t="shared" si="4"/>
        <v>73.66</v>
      </c>
      <c r="W38">
        <f t="shared" si="4"/>
        <v>59.01</v>
      </c>
      <c r="X38">
        <f t="shared" si="4"/>
        <v>12.629999999999999</v>
      </c>
      <c r="Y38">
        <f t="shared" si="4"/>
        <v>38.28</v>
      </c>
      <c r="Z38" s="13"/>
      <c r="AA38" s="13"/>
      <c r="AB38" s="13"/>
      <c r="AC38" s="13"/>
      <c r="AD38">
        <v>20</v>
      </c>
      <c r="AE38">
        <f t="shared" si="8"/>
        <v>73.66</v>
      </c>
      <c r="AF38">
        <f t="shared" si="8"/>
        <v>59.01</v>
      </c>
      <c r="AG38">
        <f t="shared" si="8"/>
        <v>12.629999999999999</v>
      </c>
      <c r="AH38">
        <f t="shared" si="6"/>
        <v>38.28</v>
      </c>
      <c r="AI38" s="13"/>
      <c r="AJ38" s="13"/>
      <c r="AK38" s="13"/>
      <c r="AL38" s="10"/>
      <c r="AM38" s="10"/>
    </row>
    <row r="39" spans="1:39" x14ac:dyDescent="0.25">
      <c r="C39"/>
      <c r="D39" s="4">
        <v>240734</v>
      </c>
      <c r="E39" s="9">
        <v>50</v>
      </c>
      <c r="F39" s="20">
        <v>1.4576116279069768</v>
      </c>
      <c r="G39" s="19">
        <v>0.67924883720930251</v>
      </c>
      <c r="J39" s="31"/>
      <c r="O39" s="22"/>
      <c r="P39">
        <v>4.4785000000000004</v>
      </c>
      <c r="Q39">
        <v>3.43</v>
      </c>
      <c r="R39">
        <v>0.6805000000000001</v>
      </c>
      <c r="S39">
        <v>1.4535</v>
      </c>
      <c r="T39">
        <v>0.23699999999999999</v>
      </c>
      <c r="U39">
        <v>35</v>
      </c>
      <c r="V39">
        <f t="shared" si="4"/>
        <v>156.7475</v>
      </c>
      <c r="W39">
        <f t="shared" si="4"/>
        <v>120.05000000000001</v>
      </c>
      <c r="X39">
        <f t="shared" si="4"/>
        <v>23.817500000000003</v>
      </c>
      <c r="Y39">
        <f t="shared" si="4"/>
        <v>50.872500000000002</v>
      </c>
      <c r="Z39" s="13"/>
      <c r="AA39" s="13"/>
      <c r="AB39" s="13"/>
      <c r="AC39" s="13"/>
      <c r="AD39">
        <v>12.5</v>
      </c>
      <c r="AE39">
        <f t="shared" si="8"/>
        <v>55.981250000000003</v>
      </c>
      <c r="AF39">
        <f t="shared" si="8"/>
        <v>42.875</v>
      </c>
      <c r="AG39">
        <f t="shared" si="8"/>
        <v>8.5062500000000014</v>
      </c>
      <c r="AH39">
        <f t="shared" si="6"/>
        <v>18.168749999999999</v>
      </c>
      <c r="AI39" s="13"/>
      <c r="AJ39" s="13"/>
      <c r="AK39" s="13"/>
      <c r="AL39" s="10"/>
      <c r="AM39" s="10"/>
    </row>
    <row r="40" spans="1:39" x14ac:dyDescent="0.25">
      <c r="C40"/>
      <c r="D40" s="4">
        <v>240735</v>
      </c>
      <c r="E40" s="9">
        <v>95</v>
      </c>
      <c r="F40" s="20">
        <v>0.52057558139534876</v>
      </c>
      <c r="G40" s="19">
        <v>0.57354244186046521</v>
      </c>
      <c r="J40" s="31"/>
      <c r="O40" s="22"/>
      <c r="P40">
        <v>7.4625000000000004</v>
      </c>
      <c r="Q40">
        <v>5.8209999999999997</v>
      </c>
      <c r="R40">
        <v>0.875</v>
      </c>
      <c r="S40">
        <v>1.1355</v>
      </c>
      <c r="T40">
        <v>0.2205</v>
      </c>
      <c r="U40">
        <v>22.5</v>
      </c>
      <c r="V40">
        <f t="shared" si="4"/>
        <v>167.90625</v>
      </c>
      <c r="W40">
        <f t="shared" si="4"/>
        <v>130.9725</v>
      </c>
      <c r="X40">
        <f t="shared" si="4"/>
        <v>19.6875</v>
      </c>
      <c r="Y40">
        <f t="shared" si="4"/>
        <v>25.548749999999998</v>
      </c>
      <c r="Z40" s="13"/>
      <c r="AA40" s="13"/>
      <c r="AB40" s="13"/>
      <c r="AC40" s="13"/>
      <c r="AI40" s="13"/>
      <c r="AJ40" s="13"/>
      <c r="AK40" s="13"/>
      <c r="AL40" s="10"/>
      <c r="AM40" s="10"/>
    </row>
    <row r="41" spans="1:39" x14ac:dyDescent="0.25">
      <c r="A41" s="8">
        <v>38215</v>
      </c>
      <c r="B41" s="32">
        <v>133332</v>
      </c>
      <c r="C41" s="11" t="s">
        <v>21</v>
      </c>
      <c r="D41" s="4">
        <v>240736</v>
      </c>
      <c r="E41" s="9">
        <v>1</v>
      </c>
      <c r="F41" s="20">
        <v>2.7995397932816544</v>
      </c>
      <c r="G41" s="19">
        <v>0.75369796511627918</v>
      </c>
      <c r="H41" s="20">
        <v>112.90705943152454</v>
      </c>
      <c r="I41" s="19">
        <v>61.525441279069767</v>
      </c>
      <c r="J41" s="31">
        <v>74.384466408268736</v>
      </c>
      <c r="K41" s="19">
        <v>37.352775581395349</v>
      </c>
      <c r="L41">
        <v>229</v>
      </c>
      <c r="M41" s="19">
        <v>114.1</v>
      </c>
      <c r="N41" s="19">
        <v>7.2</v>
      </c>
      <c r="O41" s="49">
        <v>322</v>
      </c>
      <c r="P41">
        <v>1.4395</v>
      </c>
      <c r="Q41">
        <v>4.0679999999999996</v>
      </c>
      <c r="R41">
        <v>0.61450000000000005</v>
      </c>
      <c r="S41">
        <v>1.4075</v>
      </c>
      <c r="T41">
        <v>0.19850000000000001</v>
      </c>
      <c r="U41">
        <v>5.5</v>
      </c>
      <c r="V41">
        <f t="shared" si="4"/>
        <v>7.9172500000000001</v>
      </c>
      <c r="W41">
        <f t="shared" si="4"/>
        <v>22.373999999999999</v>
      </c>
      <c r="X41">
        <f t="shared" si="4"/>
        <v>3.3797500000000005</v>
      </c>
      <c r="Y41">
        <f t="shared" si="4"/>
        <v>7.74125</v>
      </c>
      <c r="Z41" s="13">
        <f>SUM(V41:V45)</f>
        <v>418.72149999999999</v>
      </c>
      <c r="AA41" s="13">
        <f>SUM(W41:W45)</f>
        <v>458.05250000000001</v>
      </c>
      <c r="AB41" s="13">
        <f>SUM(X41:X45)</f>
        <v>66.989249999999998</v>
      </c>
      <c r="AC41" s="13">
        <f>SUM(Y41:Y45)</f>
        <v>101.98075</v>
      </c>
      <c r="AD41">
        <v>5.5</v>
      </c>
      <c r="AE41">
        <f>($AD41*P41)</f>
        <v>7.9172500000000001</v>
      </c>
      <c r="AF41">
        <f>($AD41*Q41)</f>
        <v>22.373999999999999</v>
      </c>
      <c r="AG41">
        <f>($AD41*R41)</f>
        <v>3.3797500000000005</v>
      </c>
      <c r="AH41">
        <f>($AD41*S41)</f>
        <v>7.74125</v>
      </c>
      <c r="AI41" s="13">
        <f>SUM(AE41:AE44)</f>
        <v>178.54525000000001</v>
      </c>
      <c r="AJ41" s="13">
        <f>SUM(AF41:AF44)</f>
        <v>225.155</v>
      </c>
      <c r="AK41" s="13">
        <f>SUM(AG41:AG44)</f>
        <v>32.687999999999995</v>
      </c>
      <c r="AL41" s="13">
        <f>SUM(AH41:AH44)</f>
        <v>55.372</v>
      </c>
      <c r="AM41" s="10"/>
    </row>
    <row r="42" spans="1:39" x14ac:dyDescent="0.25">
      <c r="C42"/>
      <c r="D42" s="4">
        <v>240737</v>
      </c>
      <c r="E42" s="9">
        <v>10</v>
      </c>
      <c r="F42" s="20">
        <v>1.469179974160207</v>
      </c>
      <c r="G42" s="19">
        <v>0.90248255813953493</v>
      </c>
      <c r="O42" s="22"/>
      <c r="P42">
        <v>2.4740000000000002</v>
      </c>
      <c r="Q42">
        <v>3.5979999999999999</v>
      </c>
      <c r="R42">
        <v>0.54849999999999999</v>
      </c>
      <c r="S42">
        <v>0.73599999999999999</v>
      </c>
      <c r="T42">
        <v>0.22750000000000001</v>
      </c>
      <c r="U42">
        <v>12</v>
      </c>
      <c r="V42">
        <f t="shared" si="4"/>
        <v>29.688000000000002</v>
      </c>
      <c r="W42">
        <f t="shared" si="4"/>
        <v>43.176000000000002</v>
      </c>
      <c r="X42">
        <f t="shared" si="4"/>
        <v>6.5819999999999999</v>
      </c>
      <c r="Y42">
        <f t="shared" si="4"/>
        <v>8.8320000000000007</v>
      </c>
      <c r="Z42" s="13"/>
      <c r="AA42" s="13"/>
      <c r="AB42" s="13"/>
      <c r="AC42" s="13"/>
      <c r="AD42">
        <v>12</v>
      </c>
      <c r="AE42">
        <f t="shared" ref="AE42:AH57" si="9">($AD42*P42)</f>
        <v>29.688000000000002</v>
      </c>
      <c r="AF42">
        <f t="shared" si="9"/>
        <v>43.176000000000002</v>
      </c>
      <c r="AG42">
        <f t="shared" si="9"/>
        <v>6.5819999999999999</v>
      </c>
      <c r="AH42">
        <f t="shared" si="6"/>
        <v>8.8320000000000007</v>
      </c>
      <c r="AI42" s="13"/>
      <c r="AJ42" s="13"/>
      <c r="AK42" s="13"/>
      <c r="AL42" s="10"/>
      <c r="AM42" s="10"/>
    </row>
    <row r="43" spans="1:39" x14ac:dyDescent="0.25">
      <c r="C43"/>
      <c r="D43" s="4">
        <v>240738</v>
      </c>
      <c r="E43" s="9">
        <v>25</v>
      </c>
      <c r="F43" s="20">
        <v>1.2725180878552971</v>
      </c>
      <c r="G43" s="19">
        <v>0.69982180232558144</v>
      </c>
      <c r="O43" s="22"/>
      <c r="P43">
        <v>4.2469999999999999</v>
      </c>
      <c r="Q43">
        <v>4.9039999999999999</v>
      </c>
      <c r="R43">
        <v>0.6885</v>
      </c>
      <c r="S43">
        <v>1.234</v>
      </c>
      <c r="T43">
        <v>0.27700000000000002</v>
      </c>
      <c r="U43">
        <v>20</v>
      </c>
      <c r="V43">
        <f t="shared" si="4"/>
        <v>84.94</v>
      </c>
      <c r="W43">
        <f t="shared" si="4"/>
        <v>98.08</v>
      </c>
      <c r="X43">
        <f t="shared" si="4"/>
        <v>13.77</v>
      </c>
      <c r="Y43">
        <f t="shared" si="4"/>
        <v>24.68</v>
      </c>
      <c r="Z43" s="13"/>
      <c r="AA43" s="13"/>
      <c r="AB43" s="13"/>
      <c r="AC43" s="13"/>
      <c r="AD43">
        <v>20</v>
      </c>
      <c r="AE43">
        <f t="shared" si="9"/>
        <v>84.94</v>
      </c>
      <c r="AF43">
        <f t="shared" si="9"/>
        <v>98.08</v>
      </c>
      <c r="AG43">
        <f t="shared" si="9"/>
        <v>13.77</v>
      </c>
      <c r="AH43">
        <f t="shared" si="9"/>
        <v>24.68</v>
      </c>
      <c r="AI43" s="13"/>
      <c r="AJ43" s="13"/>
      <c r="AK43" s="13"/>
      <c r="AL43" s="10"/>
      <c r="AM43" s="10"/>
    </row>
    <row r="44" spans="1:39" x14ac:dyDescent="0.25">
      <c r="C44"/>
      <c r="D44" s="4">
        <v>240739</v>
      </c>
      <c r="E44" s="9">
        <v>50</v>
      </c>
      <c r="F44" s="20">
        <v>1.2725180878552973</v>
      </c>
      <c r="G44" s="19">
        <v>0.6704968023255814</v>
      </c>
      <c r="O44" s="22"/>
      <c r="P44">
        <v>4.4800000000000004</v>
      </c>
      <c r="Q44">
        <v>4.9220000000000006</v>
      </c>
      <c r="R44">
        <v>0.71649999999999991</v>
      </c>
      <c r="S44">
        <v>1.1294999999999999</v>
      </c>
      <c r="T44">
        <v>0.27400000000000002</v>
      </c>
      <c r="U44">
        <v>35</v>
      </c>
      <c r="V44">
        <f t="shared" si="4"/>
        <v>156.80000000000001</v>
      </c>
      <c r="W44">
        <f t="shared" si="4"/>
        <v>172.27</v>
      </c>
      <c r="X44">
        <f t="shared" si="4"/>
        <v>25.077499999999997</v>
      </c>
      <c r="Y44">
        <f t="shared" si="4"/>
        <v>39.532499999999999</v>
      </c>
      <c r="Z44" s="13"/>
      <c r="AA44" s="13"/>
      <c r="AB44" s="13"/>
      <c r="AC44" s="13"/>
      <c r="AD44">
        <v>12.5</v>
      </c>
      <c r="AE44">
        <f t="shared" si="9"/>
        <v>56.000000000000007</v>
      </c>
      <c r="AF44">
        <f t="shared" si="9"/>
        <v>61.525000000000006</v>
      </c>
      <c r="AG44">
        <f t="shared" si="9"/>
        <v>8.9562499999999989</v>
      </c>
      <c r="AH44">
        <f t="shared" si="9"/>
        <v>14.118749999999999</v>
      </c>
      <c r="AI44" s="13"/>
      <c r="AJ44" s="13"/>
      <c r="AK44" s="13"/>
      <c r="AL44" s="10"/>
      <c r="AM44" s="10"/>
    </row>
    <row r="45" spans="1:39" x14ac:dyDescent="0.25">
      <c r="C45"/>
      <c r="D45" s="4">
        <v>240740</v>
      </c>
      <c r="E45" s="9">
        <v>95</v>
      </c>
      <c r="F45" s="20">
        <v>0.43959715762273904</v>
      </c>
      <c r="G45" s="19">
        <v>0.40384389534883719</v>
      </c>
      <c r="I45" s="40"/>
      <c r="O45" s="22"/>
      <c r="P45">
        <v>6.1944999999999997</v>
      </c>
      <c r="Q45">
        <v>5.4290000000000003</v>
      </c>
      <c r="R45">
        <v>0.80800000000000005</v>
      </c>
      <c r="S45">
        <v>0.94199999999999995</v>
      </c>
      <c r="T45">
        <v>0.30349999999999999</v>
      </c>
      <c r="U45">
        <v>22.5</v>
      </c>
      <c r="V45">
        <f t="shared" si="4"/>
        <v>139.37625</v>
      </c>
      <c r="W45">
        <f t="shared" si="4"/>
        <v>122.1525</v>
      </c>
      <c r="X45">
        <f t="shared" si="4"/>
        <v>18.18</v>
      </c>
      <c r="Y45">
        <f t="shared" si="4"/>
        <v>21.195</v>
      </c>
      <c r="Z45" s="13"/>
      <c r="AA45" s="13"/>
      <c r="AB45" s="13"/>
      <c r="AC45" s="13"/>
      <c r="AI45" s="13"/>
      <c r="AJ45" s="13"/>
      <c r="AK45" s="13"/>
      <c r="AL45" s="10"/>
      <c r="AM45" s="10"/>
    </row>
    <row r="46" spans="1:39" x14ac:dyDescent="0.25">
      <c r="A46" s="8">
        <v>38245</v>
      </c>
      <c r="B46" s="32">
        <v>132728</v>
      </c>
      <c r="C46" s="11" t="s">
        <v>21</v>
      </c>
      <c r="D46" s="4">
        <v>240741</v>
      </c>
      <c r="E46" s="9">
        <v>1</v>
      </c>
      <c r="F46" s="20">
        <v>4.0535662790697673</v>
      </c>
      <c r="G46" s="19">
        <v>1.1110883720930234</v>
      </c>
      <c r="H46" s="20">
        <v>216.81382713178292</v>
      </c>
      <c r="I46" s="19">
        <v>58.813645203488363</v>
      </c>
      <c r="J46" s="39">
        <v>127.16764980620152</v>
      </c>
      <c r="K46" s="19">
        <v>32.282325436046513</v>
      </c>
      <c r="L46">
        <v>259</v>
      </c>
      <c r="M46" s="4">
        <v>94.2</v>
      </c>
      <c r="N46" s="4">
        <v>5.9349999999999996</v>
      </c>
      <c r="O46" s="22">
        <v>265</v>
      </c>
      <c r="P46">
        <v>5.242</v>
      </c>
      <c r="Q46">
        <v>5.16</v>
      </c>
      <c r="R46">
        <v>0.80149999999999999</v>
      </c>
      <c r="S46">
        <v>1.218</v>
      </c>
      <c r="T46">
        <v>0.20450000000000002</v>
      </c>
      <c r="U46">
        <v>5.5</v>
      </c>
      <c r="V46">
        <f t="shared" si="4"/>
        <v>28.831</v>
      </c>
      <c r="W46">
        <f t="shared" si="4"/>
        <v>28.380000000000003</v>
      </c>
      <c r="X46">
        <f t="shared" si="4"/>
        <v>4.4082499999999998</v>
      </c>
      <c r="Y46">
        <f t="shared" si="4"/>
        <v>6.6989999999999998</v>
      </c>
      <c r="Z46" s="13">
        <f>SUM(V46:V50)</f>
        <v>568.75450000000001</v>
      </c>
      <c r="AA46" s="13">
        <f>SUM(W46:W50)</f>
        <v>531.71850000000006</v>
      </c>
      <c r="AB46" s="13">
        <f>SUM(X46:X50)</f>
        <v>75.342500000000001</v>
      </c>
      <c r="AC46" s="13">
        <f>SUM(Y46:Y50)</f>
        <v>85.170249999999996</v>
      </c>
      <c r="AD46">
        <v>5.5</v>
      </c>
      <c r="AE46">
        <f>($AD46*P46)</f>
        <v>28.831</v>
      </c>
      <c r="AF46">
        <f>($AD46*Q46)</f>
        <v>28.380000000000003</v>
      </c>
      <c r="AG46">
        <f>($AD46*R46)</f>
        <v>4.4082499999999998</v>
      </c>
      <c r="AH46">
        <f>($AD46*S46)</f>
        <v>6.6989999999999998</v>
      </c>
      <c r="AI46" s="13">
        <f>SUM(AE46:AE49)</f>
        <v>286.69449999999995</v>
      </c>
      <c r="AJ46" s="13">
        <f>SUM(AF46:AF49)</f>
        <v>272.19225</v>
      </c>
      <c r="AK46" s="13">
        <f>SUM(AG46:AG49)</f>
        <v>39.061250000000001</v>
      </c>
      <c r="AL46" s="13">
        <f>SUM(AH46:AH49)</f>
        <v>47.111500000000007</v>
      </c>
      <c r="AM46" s="10"/>
    </row>
    <row r="47" spans="1:39" x14ac:dyDescent="0.25">
      <c r="C47"/>
      <c r="D47" s="4">
        <v>240742</v>
      </c>
      <c r="E47" s="9">
        <v>10</v>
      </c>
      <c r="F47" s="20">
        <v>2.8063151162790692</v>
      </c>
      <c r="G47" s="19">
        <v>0.75570348837209311</v>
      </c>
      <c r="J47" s="31"/>
      <c r="O47" s="22"/>
      <c r="P47">
        <v>5.6404999999999994</v>
      </c>
      <c r="Q47">
        <v>5.2479999999999993</v>
      </c>
      <c r="R47">
        <v>0.78649999999999998</v>
      </c>
      <c r="S47">
        <v>0.93</v>
      </c>
      <c r="T47">
        <v>0.20899999999999999</v>
      </c>
      <c r="U47">
        <v>12</v>
      </c>
      <c r="V47">
        <f t="shared" si="4"/>
        <v>67.685999999999993</v>
      </c>
      <c r="W47">
        <f t="shared" si="4"/>
        <v>62.975999999999992</v>
      </c>
      <c r="X47">
        <f t="shared" si="4"/>
        <v>9.4379999999999988</v>
      </c>
      <c r="Y47">
        <f t="shared" si="4"/>
        <v>11.16</v>
      </c>
      <c r="Z47" s="13"/>
      <c r="AA47" s="13"/>
      <c r="AB47" s="13"/>
      <c r="AC47" s="13"/>
      <c r="AD47">
        <v>12</v>
      </c>
      <c r="AE47">
        <f t="shared" ref="AE47:AG49" si="10">($AD47*P47)</f>
        <v>67.685999999999993</v>
      </c>
      <c r="AF47">
        <f t="shared" si="10"/>
        <v>62.975999999999992</v>
      </c>
      <c r="AG47">
        <f t="shared" si="10"/>
        <v>9.4379999999999988</v>
      </c>
      <c r="AH47">
        <f t="shared" si="9"/>
        <v>11.16</v>
      </c>
      <c r="AI47" s="13"/>
      <c r="AJ47" s="13"/>
      <c r="AK47" s="13"/>
      <c r="AL47" s="10"/>
      <c r="AM47" s="10"/>
    </row>
    <row r="48" spans="1:39" x14ac:dyDescent="0.25">
      <c r="C48"/>
      <c r="D48" s="4">
        <v>240743</v>
      </c>
      <c r="E48" s="9">
        <v>25</v>
      </c>
      <c r="F48" s="20">
        <v>2.2173354005167956</v>
      </c>
      <c r="G48" s="19">
        <v>0.50005784883720916</v>
      </c>
      <c r="J48" s="31"/>
      <c r="O48" s="22"/>
      <c r="P48">
        <v>5.702</v>
      </c>
      <c r="Q48">
        <v>5.4915000000000003</v>
      </c>
      <c r="R48">
        <v>0.76950000000000007</v>
      </c>
      <c r="S48">
        <v>0.91199999999999992</v>
      </c>
      <c r="T48">
        <v>0.20699999999999999</v>
      </c>
      <c r="U48">
        <v>20</v>
      </c>
      <c r="V48">
        <f t="shared" si="4"/>
        <v>114.03999999999999</v>
      </c>
      <c r="W48">
        <f t="shared" si="4"/>
        <v>109.83000000000001</v>
      </c>
      <c r="X48">
        <f t="shared" si="4"/>
        <v>15.39</v>
      </c>
      <c r="Y48">
        <f t="shared" si="4"/>
        <v>18.239999999999998</v>
      </c>
      <c r="Z48" s="13"/>
      <c r="AA48" s="13"/>
      <c r="AB48" s="13"/>
      <c r="AC48" s="13"/>
      <c r="AD48">
        <v>20</v>
      </c>
      <c r="AE48">
        <f t="shared" si="10"/>
        <v>114.03999999999999</v>
      </c>
      <c r="AF48">
        <f t="shared" si="10"/>
        <v>109.83000000000001</v>
      </c>
      <c r="AG48">
        <f t="shared" si="10"/>
        <v>15.39</v>
      </c>
      <c r="AH48">
        <f t="shared" si="9"/>
        <v>18.239999999999998</v>
      </c>
      <c r="AI48" s="13"/>
      <c r="AJ48" s="13"/>
      <c r="AK48" s="13"/>
      <c r="AL48" s="10"/>
      <c r="AM48" s="10"/>
    </row>
    <row r="49" spans="1:39" x14ac:dyDescent="0.25">
      <c r="C49"/>
      <c r="D49" s="4">
        <v>240744</v>
      </c>
      <c r="E49" s="9">
        <v>50</v>
      </c>
      <c r="F49" s="20">
        <v>2.1480436692506455</v>
      </c>
      <c r="G49" s="19">
        <v>0.56813924418604644</v>
      </c>
      <c r="J49" s="31"/>
      <c r="O49" s="22"/>
      <c r="P49">
        <v>6.0909999999999993</v>
      </c>
      <c r="Q49">
        <v>5.6805000000000003</v>
      </c>
      <c r="R49">
        <v>0.78600000000000003</v>
      </c>
      <c r="S49">
        <v>0.88100000000000001</v>
      </c>
      <c r="T49">
        <v>0.20699999999999999</v>
      </c>
      <c r="U49">
        <v>35</v>
      </c>
      <c r="V49">
        <f t="shared" si="4"/>
        <v>213.18499999999997</v>
      </c>
      <c r="W49">
        <f t="shared" si="4"/>
        <v>198.81750000000002</v>
      </c>
      <c r="X49">
        <f t="shared" si="4"/>
        <v>27.51</v>
      </c>
      <c r="Y49">
        <f t="shared" si="4"/>
        <v>30.835000000000001</v>
      </c>
      <c r="Z49" s="13"/>
      <c r="AA49" s="13"/>
      <c r="AB49" s="13"/>
      <c r="AC49" s="13"/>
      <c r="AD49">
        <v>12.5</v>
      </c>
      <c r="AE49">
        <f t="shared" si="10"/>
        <v>76.137499999999989</v>
      </c>
      <c r="AF49">
        <f t="shared" si="10"/>
        <v>71.006250000000009</v>
      </c>
      <c r="AG49">
        <f t="shared" si="10"/>
        <v>9.8250000000000011</v>
      </c>
      <c r="AH49">
        <f t="shared" si="9"/>
        <v>11.012499999999999</v>
      </c>
      <c r="AI49" s="13"/>
      <c r="AJ49" s="13"/>
      <c r="AK49" s="13"/>
      <c r="AL49" s="10"/>
      <c r="AM49" s="10"/>
    </row>
    <row r="50" spans="1:39" x14ac:dyDescent="0.25">
      <c r="C50"/>
      <c r="D50" s="4">
        <v>240745</v>
      </c>
      <c r="E50" s="9">
        <v>95</v>
      </c>
      <c r="F50" s="20">
        <v>1.8362308785529715</v>
      </c>
      <c r="G50" s="19">
        <v>0.61103052325581364</v>
      </c>
      <c r="I50" s="40"/>
      <c r="J50" s="39"/>
      <c r="O50" s="22"/>
      <c r="P50">
        <v>6.4450000000000003</v>
      </c>
      <c r="Q50">
        <v>5.8540000000000001</v>
      </c>
      <c r="R50">
        <v>0.82650000000000001</v>
      </c>
      <c r="S50">
        <v>0.8105</v>
      </c>
      <c r="T50">
        <v>0.19950000000000001</v>
      </c>
      <c r="U50">
        <v>22.5</v>
      </c>
      <c r="V50">
        <f t="shared" si="4"/>
        <v>145.01250000000002</v>
      </c>
      <c r="W50">
        <f t="shared" si="4"/>
        <v>131.715</v>
      </c>
      <c r="X50">
        <f t="shared" si="4"/>
        <v>18.596250000000001</v>
      </c>
      <c r="Y50">
        <f t="shared" si="4"/>
        <v>18.236249999999998</v>
      </c>
      <c r="Z50" s="13"/>
      <c r="AA50" s="13"/>
      <c r="AB50" s="13"/>
      <c r="AC50" s="13"/>
      <c r="AI50" s="13"/>
      <c r="AJ50" s="13"/>
      <c r="AK50" s="13"/>
      <c r="AL50" s="10"/>
      <c r="AM50" s="10"/>
    </row>
    <row r="51" spans="1:39" x14ac:dyDescent="0.25">
      <c r="A51" s="8">
        <v>38275</v>
      </c>
      <c r="B51" s="32">
        <v>145721</v>
      </c>
      <c r="C51" s="11" t="s">
        <v>21</v>
      </c>
      <c r="D51" s="4">
        <v>241301</v>
      </c>
      <c r="E51" s="9">
        <v>1</v>
      </c>
      <c r="F51" s="20">
        <v>1.2725180878552973</v>
      </c>
      <c r="G51" s="19">
        <v>0.58252180232558126</v>
      </c>
      <c r="H51" s="20">
        <v>93.177244896640815</v>
      </c>
      <c r="I51" s="19">
        <v>67.428461482558149</v>
      </c>
      <c r="J51" s="31">
        <v>51.791486175710595</v>
      </c>
      <c r="K51" s="19">
        <v>33.202606104651167</v>
      </c>
      <c r="L51">
        <v>289</v>
      </c>
      <c r="M51" s="4" t="s">
        <v>65</v>
      </c>
      <c r="N51" s="4" t="s">
        <v>65</v>
      </c>
      <c r="O51" s="4" t="s">
        <v>65</v>
      </c>
      <c r="P51">
        <v>6.9164999999999992</v>
      </c>
      <c r="Q51">
        <v>6.1289999999999996</v>
      </c>
      <c r="R51">
        <v>0.9</v>
      </c>
      <c r="S51">
        <v>1.248</v>
      </c>
      <c r="T51">
        <v>0.30349999999999999</v>
      </c>
      <c r="U51">
        <v>5.5</v>
      </c>
      <c r="V51">
        <f t="shared" si="4"/>
        <v>38.040749999999996</v>
      </c>
      <c r="W51">
        <f t="shared" si="4"/>
        <v>33.709499999999998</v>
      </c>
      <c r="X51">
        <f t="shared" si="4"/>
        <v>4.95</v>
      </c>
      <c r="Y51">
        <f t="shared" si="4"/>
        <v>6.8639999999999999</v>
      </c>
      <c r="Z51" s="13">
        <f>SUM(V51:V55)</f>
        <v>736.54725000000008</v>
      </c>
      <c r="AA51" s="13">
        <f>SUM(W51:W55)</f>
        <v>663.71899999999994</v>
      </c>
      <c r="AB51" s="13">
        <f>SUM(X51:X55)</f>
        <v>87.444499999999991</v>
      </c>
      <c r="AC51" s="13">
        <f>SUM(Y51:Y55)</f>
        <v>43.143500000000003</v>
      </c>
      <c r="AD51">
        <v>5.5</v>
      </c>
      <c r="AE51">
        <f>($AD51*P51)</f>
        <v>38.040749999999996</v>
      </c>
      <c r="AF51">
        <f>($AD51*Q51)</f>
        <v>33.709499999999998</v>
      </c>
      <c r="AG51">
        <f>($AD51*R51)</f>
        <v>4.95</v>
      </c>
      <c r="AH51">
        <f>($AD51*S51)</f>
        <v>6.8639999999999999</v>
      </c>
      <c r="AI51" s="13">
        <f>SUM(AE51:AE54)</f>
        <v>364.791</v>
      </c>
      <c r="AJ51" s="13">
        <f>SUM(AF51:AF54)</f>
        <v>330.22399999999999</v>
      </c>
      <c r="AK51" s="13">
        <f>SUM(AG51:AG54)</f>
        <v>44.3795</v>
      </c>
      <c r="AL51" s="13">
        <f>SUM(AH51:AH54)</f>
        <v>27.0335</v>
      </c>
      <c r="AM51" s="10"/>
    </row>
    <row r="52" spans="1:39" x14ac:dyDescent="0.25">
      <c r="C52"/>
      <c r="D52" s="4">
        <v>241302</v>
      </c>
      <c r="E52" s="9">
        <v>10</v>
      </c>
      <c r="F52" s="20">
        <v>1.1105612403100775</v>
      </c>
      <c r="G52" s="19">
        <v>0.59502470930232565</v>
      </c>
      <c r="J52" s="31"/>
      <c r="O52" s="22"/>
      <c r="P52">
        <v>7.827</v>
      </c>
      <c r="Q52">
        <v>7.1035000000000004</v>
      </c>
      <c r="R52">
        <v>0.91599999999999993</v>
      </c>
      <c r="S52">
        <v>0.33850000000000002</v>
      </c>
      <c r="T52">
        <v>0.29549999999999998</v>
      </c>
      <c r="U52">
        <v>12</v>
      </c>
      <c r="V52">
        <f t="shared" si="4"/>
        <v>93.924000000000007</v>
      </c>
      <c r="W52">
        <f t="shared" si="4"/>
        <v>85.242000000000004</v>
      </c>
      <c r="X52">
        <f t="shared" si="4"/>
        <v>10.991999999999999</v>
      </c>
      <c r="Y52">
        <f t="shared" si="4"/>
        <v>4.0620000000000003</v>
      </c>
      <c r="Z52" s="13"/>
      <c r="AA52" s="13"/>
      <c r="AB52" s="13"/>
      <c r="AC52" s="13"/>
      <c r="AD52">
        <v>12</v>
      </c>
      <c r="AE52">
        <f t="shared" ref="AE52:AG54" si="11">($AD52*P52)</f>
        <v>93.924000000000007</v>
      </c>
      <c r="AF52">
        <f t="shared" si="11"/>
        <v>85.242000000000004</v>
      </c>
      <c r="AG52">
        <f t="shared" si="11"/>
        <v>10.991999999999999</v>
      </c>
      <c r="AH52">
        <f t="shared" si="9"/>
        <v>4.0620000000000003</v>
      </c>
      <c r="AI52" s="13"/>
      <c r="AJ52" s="13"/>
      <c r="AK52" s="13"/>
      <c r="AL52" s="10"/>
      <c r="AM52" s="10"/>
    </row>
    <row r="53" spans="1:39" x14ac:dyDescent="0.25">
      <c r="C53"/>
      <c r="D53" s="4">
        <v>241303</v>
      </c>
      <c r="E53" s="9">
        <v>25</v>
      </c>
      <c r="F53" s="20">
        <v>0.99487777777777764</v>
      </c>
      <c r="G53" s="19">
        <v>0.62071250000000011</v>
      </c>
      <c r="J53" s="31"/>
      <c r="O53" s="22"/>
      <c r="P53">
        <v>6.5459999999999994</v>
      </c>
      <c r="Q53">
        <v>6.0229999999999997</v>
      </c>
      <c r="R53">
        <v>0.82499999999999996</v>
      </c>
      <c r="S53">
        <v>0.59850000000000003</v>
      </c>
      <c r="T53">
        <v>0.2515</v>
      </c>
      <c r="U53">
        <v>20</v>
      </c>
      <c r="V53">
        <f t="shared" si="4"/>
        <v>130.91999999999999</v>
      </c>
      <c r="W53">
        <f t="shared" si="4"/>
        <v>120.46</v>
      </c>
      <c r="X53">
        <f t="shared" si="4"/>
        <v>16.5</v>
      </c>
      <c r="Y53">
        <f t="shared" si="4"/>
        <v>11.97</v>
      </c>
      <c r="Z53" s="13"/>
      <c r="AA53" s="13"/>
      <c r="AB53" s="13"/>
      <c r="AC53" s="13"/>
      <c r="AD53">
        <v>20</v>
      </c>
      <c r="AE53">
        <f t="shared" si="11"/>
        <v>130.91999999999999</v>
      </c>
      <c r="AF53">
        <f t="shared" si="11"/>
        <v>120.46</v>
      </c>
      <c r="AG53">
        <f t="shared" si="11"/>
        <v>16.5</v>
      </c>
      <c r="AH53">
        <f t="shared" si="9"/>
        <v>11.97</v>
      </c>
      <c r="AI53" s="13"/>
      <c r="AJ53" s="13"/>
      <c r="AK53" s="13"/>
      <c r="AL53" s="10"/>
      <c r="AM53" s="10"/>
    </row>
    <row r="54" spans="1:39" x14ac:dyDescent="0.25">
      <c r="C54"/>
      <c r="D54" s="4">
        <v>241304</v>
      </c>
      <c r="E54" s="9">
        <v>50</v>
      </c>
      <c r="F54" s="20">
        <v>0.92546770025839786</v>
      </c>
      <c r="G54" s="19">
        <v>0.8355351744186047</v>
      </c>
      <c r="I54" s="40"/>
      <c r="J54" s="39"/>
      <c r="O54" s="22"/>
      <c r="P54">
        <v>8.1524999999999999</v>
      </c>
      <c r="Q54">
        <v>7.2649999999999997</v>
      </c>
      <c r="R54">
        <v>0.95499999999999996</v>
      </c>
      <c r="S54">
        <v>0.33099999999999996</v>
      </c>
      <c r="T54">
        <v>0.29849999999999999</v>
      </c>
      <c r="U54">
        <v>35</v>
      </c>
      <c r="V54">
        <f t="shared" si="4"/>
        <v>285.33749999999998</v>
      </c>
      <c r="W54">
        <f t="shared" si="4"/>
        <v>254.27499999999998</v>
      </c>
      <c r="X54">
        <f t="shared" si="4"/>
        <v>33.424999999999997</v>
      </c>
      <c r="Y54">
        <f t="shared" si="4"/>
        <v>11.584999999999999</v>
      </c>
      <c r="Z54" s="13"/>
      <c r="AA54" s="13"/>
      <c r="AB54" s="13"/>
      <c r="AC54" s="13"/>
      <c r="AD54">
        <v>12.5</v>
      </c>
      <c r="AE54">
        <f t="shared" si="11"/>
        <v>101.90625</v>
      </c>
      <c r="AF54">
        <f t="shared" si="11"/>
        <v>90.8125</v>
      </c>
      <c r="AG54">
        <f t="shared" si="11"/>
        <v>11.9375</v>
      </c>
      <c r="AH54">
        <f t="shared" si="9"/>
        <v>4.1374999999999993</v>
      </c>
      <c r="AI54" s="13"/>
      <c r="AJ54" s="13"/>
      <c r="AK54" s="13"/>
      <c r="AL54" s="10"/>
      <c r="AM54" s="10"/>
    </row>
    <row r="55" spans="1:39" x14ac:dyDescent="0.25">
      <c r="C55"/>
      <c r="D55" s="4">
        <v>241305</v>
      </c>
      <c r="E55" s="9">
        <v>95</v>
      </c>
      <c r="F55" s="20">
        <v>0.91389935400516809</v>
      </c>
      <c r="G55" s="19">
        <v>0.68561395348837217</v>
      </c>
      <c r="J55" s="31"/>
      <c r="O55" s="22"/>
      <c r="P55">
        <v>8.3699999999999992</v>
      </c>
      <c r="Q55">
        <v>7.5570000000000004</v>
      </c>
      <c r="R55">
        <v>0.95899999999999996</v>
      </c>
      <c r="S55">
        <v>0.38500000000000001</v>
      </c>
      <c r="T55">
        <v>0.29499999999999998</v>
      </c>
      <c r="U55">
        <v>22.5</v>
      </c>
      <c r="V55">
        <f t="shared" si="4"/>
        <v>188.32499999999999</v>
      </c>
      <c r="W55">
        <f t="shared" si="4"/>
        <v>170.0325</v>
      </c>
      <c r="X55">
        <f t="shared" si="4"/>
        <v>21.577500000000001</v>
      </c>
      <c r="Y55">
        <f t="shared" si="4"/>
        <v>8.6624999999999996</v>
      </c>
      <c r="Z55" s="13"/>
      <c r="AA55" s="13"/>
      <c r="AB55" s="13"/>
      <c r="AC55" s="13"/>
      <c r="AI55" s="13"/>
      <c r="AJ55" s="13"/>
      <c r="AK55" s="13"/>
      <c r="AL55" s="10"/>
      <c r="AM55" s="10"/>
    </row>
    <row r="56" spans="1:39" x14ac:dyDescent="0.25">
      <c r="A56" s="8">
        <v>38307</v>
      </c>
      <c r="B56" s="32">
        <v>142229</v>
      </c>
      <c r="C56" s="11" t="s">
        <v>21</v>
      </c>
      <c r="D56" s="4">
        <v>241306</v>
      </c>
      <c r="E56" s="9">
        <v>1</v>
      </c>
      <c r="F56" s="20">
        <v>0.63625904392764854</v>
      </c>
      <c r="G56" s="19">
        <v>0.28392965116279084</v>
      </c>
      <c r="H56" s="20">
        <v>56.783227583979325</v>
      </c>
      <c r="I56" s="19">
        <v>30.321481686046525</v>
      </c>
      <c r="J56" s="31">
        <v>30.494160723514213</v>
      </c>
      <c r="K56" s="19">
        <v>14.913069622093028</v>
      </c>
      <c r="L56">
        <v>321</v>
      </c>
      <c r="M56" s="50">
        <v>94.416585716700837</v>
      </c>
      <c r="N56" s="4">
        <v>6.2649999999999997</v>
      </c>
      <c r="O56" s="4">
        <v>280</v>
      </c>
      <c r="P56">
        <v>8.4425000000000008</v>
      </c>
      <c r="Q56">
        <v>7.88</v>
      </c>
      <c r="R56">
        <v>0.97049999999999992</v>
      </c>
      <c r="S56">
        <v>0.56850000000000001</v>
      </c>
      <c r="T56">
        <v>0.2155</v>
      </c>
      <c r="U56">
        <v>5.5</v>
      </c>
      <c r="V56">
        <f t="shared" si="4"/>
        <v>46.433750000000003</v>
      </c>
      <c r="W56">
        <f t="shared" si="4"/>
        <v>43.339999999999996</v>
      </c>
      <c r="X56">
        <f t="shared" si="4"/>
        <v>5.3377499999999998</v>
      </c>
      <c r="Y56">
        <f t="shared" si="4"/>
        <v>3.1267499999999999</v>
      </c>
      <c r="Z56" s="13">
        <f>SUM(V56:V60)</f>
        <v>793.23424999999986</v>
      </c>
      <c r="AA56" s="13">
        <f>SUM(W56:W60)</f>
        <v>741.02350000000001</v>
      </c>
      <c r="AB56" s="13">
        <f>SUM(X56:X60)</f>
        <v>89.189000000000007</v>
      </c>
      <c r="AC56" s="13">
        <f>SUM(Y56:Y60)</f>
        <v>24.105249999999998</v>
      </c>
      <c r="AD56">
        <v>5.5</v>
      </c>
      <c r="AE56">
        <f>($AD56*P56)</f>
        <v>46.433750000000003</v>
      </c>
      <c r="AF56">
        <f>($AD56*Q56)</f>
        <v>43.339999999999996</v>
      </c>
      <c r="AG56">
        <f>($AD56*R56)</f>
        <v>5.3377499999999998</v>
      </c>
      <c r="AH56">
        <f>($AD56*S56)</f>
        <v>3.1267499999999999</v>
      </c>
      <c r="AI56" s="13">
        <f>SUM(AE56:AE59)</f>
        <v>418.04674999999997</v>
      </c>
      <c r="AJ56" s="13">
        <f>SUM(AF56:AF59)</f>
        <v>391.47475000000003</v>
      </c>
      <c r="AK56" s="13">
        <f>SUM(AG56:AG59)</f>
        <v>47.564000000000007</v>
      </c>
      <c r="AL56" s="13">
        <f>SUM(AH56:AH59)</f>
        <v>13.37275</v>
      </c>
      <c r="AM56" s="10"/>
    </row>
    <row r="57" spans="1:39" x14ac:dyDescent="0.25">
      <c r="C57"/>
      <c r="D57" s="4">
        <v>241307</v>
      </c>
      <c r="E57" s="9">
        <v>10</v>
      </c>
      <c r="F57" s="20">
        <v>0.61312235142118865</v>
      </c>
      <c r="G57" s="19">
        <v>0.29199970930232566</v>
      </c>
      <c r="H57" s="4"/>
      <c r="I57" s="4"/>
      <c r="O57" s="22"/>
      <c r="P57">
        <v>8.2940000000000005</v>
      </c>
      <c r="Q57">
        <v>7.758</v>
      </c>
      <c r="R57">
        <v>0.95250000000000001</v>
      </c>
      <c r="S57">
        <v>0.193</v>
      </c>
      <c r="T57">
        <v>0.2155</v>
      </c>
      <c r="U57">
        <v>12</v>
      </c>
      <c r="V57">
        <f t="shared" si="4"/>
        <v>99.528000000000006</v>
      </c>
      <c r="W57">
        <f t="shared" si="4"/>
        <v>93.096000000000004</v>
      </c>
      <c r="X57">
        <f t="shared" si="4"/>
        <v>11.43</v>
      </c>
      <c r="Y57">
        <f t="shared" si="4"/>
        <v>2.3159999999999998</v>
      </c>
      <c r="Z57" s="13"/>
      <c r="AA57" s="13"/>
      <c r="AB57" s="13"/>
      <c r="AC57" s="13"/>
      <c r="AD57">
        <v>12</v>
      </c>
      <c r="AE57">
        <f t="shared" ref="AE57:AH64" si="12">($AD57*P57)</f>
        <v>99.528000000000006</v>
      </c>
      <c r="AF57">
        <f t="shared" si="12"/>
        <v>93.096000000000004</v>
      </c>
      <c r="AG57">
        <f t="shared" si="12"/>
        <v>11.43</v>
      </c>
      <c r="AH57">
        <f t="shared" si="9"/>
        <v>2.3159999999999998</v>
      </c>
      <c r="AI57" s="13"/>
      <c r="AJ57" s="13"/>
      <c r="AK57" s="13"/>
      <c r="AL57" s="10"/>
      <c r="AM57" s="10"/>
    </row>
    <row r="58" spans="1:39" x14ac:dyDescent="0.25">
      <c r="C58"/>
      <c r="D58" s="4">
        <v>241308</v>
      </c>
      <c r="E58" s="9">
        <v>25</v>
      </c>
      <c r="F58" s="20">
        <v>0.61312235142118865</v>
      </c>
      <c r="G58" s="19">
        <v>0.27733720930232558</v>
      </c>
      <c r="O58" s="22"/>
      <c r="P58">
        <v>8.4454999999999991</v>
      </c>
      <c r="Q58">
        <v>7.9485000000000001</v>
      </c>
      <c r="R58">
        <v>0.96199999999999997</v>
      </c>
      <c r="S58">
        <v>0.23400000000000001</v>
      </c>
      <c r="T58">
        <v>0.2205</v>
      </c>
      <c r="U58">
        <v>20</v>
      </c>
      <c r="V58">
        <f t="shared" si="4"/>
        <v>168.90999999999997</v>
      </c>
      <c r="W58">
        <f t="shared" si="4"/>
        <v>158.97</v>
      </c>
      <c r="X58">
        <f t="shared" si="4"/>
        <v>19.239999999999998</v>
      </c>
      <c r="Y58">
        <f t="shared" si="4"/>
        <v>4.6800000000000006</v>
      </c>
      <c r="Z58" s="13"/>
      <c r="AA58" s="13"/>
      <c r="AB58" s="13"/>
      <c r="AC58" s="13"/>
      <c r="AD58">
        <v>20</v>
      </c>
      <c r="AE58">
        <f t="shared" si="12"/>
        <v>168.90999999999997</v>
      </c>
      <c r="AF58">
        <f t="shared" si="12"/>
        <v>158.97</v>
      </c>
      <c r="AG58">
        <f t="shared" si="12"/>
        <v>19.239999999999998</v>
      </c>
      <c r="AH58">
        <f t="shared" si="12"/>
        <v>4.6800000000000006</v>
      </c>
      <c r="AI58" s="13"/>
      <c r="AJ58" s="13"/>
      <c r="AK58" s="13"/>
      <c r="AL58" s="10"/>
      <c r="AM58" s="10"/>
    </row>
    <row r="59" spans="1:39" x14ac:dyDescent="0.25">
      <c r="C59"/>
      <c r="D59" s="4">
        <v>241309</v>
      </c>
      <c r="E59" s="9">
        <v>50</v>
      </c>
      <c r="F59" s="20">
        <v>0.58998565891472865</v>
      </c>
      <c r="G59" s="19">
        <v>0.34405726744186066</v>
      </c>
      <c r="O59" s="22"/>
      <c r="P59">
        <v>8.2539999999999996</v>
      </c>
      <c r="Q59">
        <v>7.6855000000000002</v>
      </c>
      <c r="R59">
        <v>0.9245000000000001</v>
      </c>
      <c r="S59">
        <v>0.26</v>
      </c>
      <c r="T59">
        <v>0.2165</v>
      </c>
      <c r="U59">
        <v>35</v>
      </c>
      <c r="V59">
        <f t="shared" si="4"/>
        <v>288.89</v>
      </c>
      <c r="W59">
        <f t="shared" si="4"/>
        <v>268.99250000000001</v>
      </c>
      <c r="X59">
        <f t="shared" si="4"/>
        <v>32.357500000000002</v>
      </c>
      <c r="Y59">
        <f t="shared" si="4"/>
        <v>9.1</v>
      </c>
      <c r="Z59" s="13"/>
      <c r="AA59" s="13"/>
      <c r="AB59" s="13"/>
      <c r="AC59" s="13"/>
      <c r="AD59">
        <v>12.5</v>
      </c>
      <c r="AE59">
        <f t="shared" si="12"/>
        <v>103.175</v>
      </c>
      <c r="AF59">
        <f t="shared" si="12"/>
        <v>96.068750000000009</v>
      </c>
      <c r="AG59">
        <f t="shared" si="12"/>
        <v>11.556250000000002</v>
      </c>
      <c r="AH59">
        <f t="shared" si="12"/>
        <v>3.25</v>
      </c>
      <c r="AI59" s="13"/>
      <c r="AJ59" s="13"/>
      <c r="AK59" s="13"/>
      <c r="AL59" s="10"/>
      <c r="AM59" s="10"/>
    </row>
    <row r="60" spans="1:39" x14ac:dyDescent="0.25">
      <c r="C60"/>
      <c r="D60" s="4">
        <v>241310</v>
      </c>
      <c r="E60" s="9">
        <v>95</v>
      </c>
      <c r="F60" s="20">
        <v>0.57841731266149854</v>
      </c>
      <c r="G60" s="19">
        <v>0.34076104651162803</v>
      </c>
      <c r="O60" s="22"/>
      <c r="P60">
        <v>8.4209999999999994</v>
      </c>
      <c r="Q60">
        <v>7.85</v>
      </c>
      <c r="R60">
        <v>0.92549999999999999</v>
      </c>
      <c r="S60">
        <v>0.21699999999999997</v>
      </c>
      <c r="T60">
        <v>0.20649999999999999</v>
      </c>
      <c r="U60">
        <v>22.5</v>
      </c>
      <c r="V60">
        <f t="shared" si="4"/>
        <v>189.4725</v>
      </c>
      <c r="W60">
        <f t="shared" si="4"/>
        <v>176.625</v>
      </c>
      <c r="X60">
        <f t="shared" si="4"/>
        <v>20.82375</v>
      </c>
      <c r="Y60">
        <f t="shared" si="4"/>
        <v>4.8824999999999994</v>
      </c>
      <c r="Z60" s="13"/>
      <c r="AA60" s="13"/>
      <c r="AB60" s="13"/>
      <c r="AC60" s="13"/>
      <c r="AI60" s="13"/>
      <c r="AJ60" s="13"/>
      <c r="AK60" s="13"/>
      <c r="AL60" s="10"/>
      <c r="AM60" s="10"/>
    </row>
    <row r="61" spans="1:39" x14ac:dyDescent="0.25">
      <c r="A61" s="8">
        <v>38335</v>
      </c>
      <c r="B61" s="32">
        <v>141636</v>
      </c>
      <c r="C61" t="s">
        <v>21</v>
      </c>
      <c r="D61" s="4">
        <v>241311</v>
      </c>
      <c r="E61" s="9">
        <v>1</v>
      </c>
      <c r="F61" s="20">
        <v>0.65768483709273184</v>
      </c>
      <c r="G61" s="19">
        <v>0.27333411654135348</v>
      </c>
      <c r="H61" s="20">
        <v>36.000762844611529</v>
      </c>
      <c r="I61" s="19">
        <v>29.032658599624057</v>
      </c>
      <c r="J61" s="31">
        <v>20.566921679197996</v>
      </c>
      <c r="K61" s="19">
        <v>13.009769971804513</v>
      </c>
      <c r="L61">
        <v>349</v>
      </c>
      <c r="M61" s="4" t="s">
        <v>65</v>
      </c>
      <c r="N61" s="4" t="s">
        <v>65</v>
      </c>
      <c r="O61" s="4" t="s">
        <v>65</v>
      </c>
      <c r="P61">
        <v>9.1475000000000009</v>
      </c>
      <c r="Q61">
        <v>10.388500000000001</v>
      </c>
      <c r="R61">
        <v>1.1445000000000001</v>
      </c>
      <c r="S61">
        <v>0.8085</v>
      </c>
      <c r="T61">
        <v>0.23449999999999999</v>
      </c>
      <c r="U61">
        <v>5.5</v>
      </c>
      <c r="V61">
        <f t="shared" si="4"/>
        <v>50.311250000000001</v>
      </c>
      <c r="W61">
        <f t="shared" si="4"/>
        <v>57.136750000000006</v>
      </c>
      <c r="X61">
        <f t="shared" si="4"/>
        <v>6.2947500000000005</v>
      </c>
      <c r="Y61">
        <f t="shared" si="4"/>
        <v>4.4467499999999998</v>
      </c>
      <c r="Z61" s="13">
        <f>SUM(V61:V65)</f>
        <v>836.66374999999994</v>
      </c>
      <c r="AA61" s="13">
        <f>SUM(W61:W65)</f>
        <v>858.40625</v>
      </c>
      <c r="AB61" s="13">
        <f>SUM(X61:X65)</f>
        <v>99.121250000000018</v>
      </c>
      <c r="AC61" s="13">
        <f>SUM(Y61:Y65)</f>
        <v>31.147500000000001</v>
      </c>
      <c r="AD61">
        <v>5.5</v>
      </c>
      <c r="AE61">
        <f>($AD61*P61)</f>
        <v>50.311250000000001</v>
      </c>
      <c r="AF61">
        <f>($AD61*Q61)</f>
        <v>57.136750000000006</v>
      </c>
      <c r="AG61">
        <f>($AD61*R61)</f>
        <v>6.2947500000000005</v>
      </c>
      <c r="AH61">
        <f>($AD61*S61)</f>
        <v>4.4467499999999998</v>
      </c>
      <c r="AI61" s="13">
        <f>SUM(AE61:AE64)</f>
        <v>439.16749999999996</v>
      </c>
      <c r="AJ61" s="13">
        <f>SUM(AF61:AF64)</f>
        <v>464.41999999999996</v>
      </c>
      <c r="AK61" s="13">
        <f>SUM(AG61:AG64)</f>
        <v>51.747500000000002</v>
      </c>
      <c r="AL61" s="13">
        <f>SUM(AH61:AH64)</f>
        <v>21.078749999999999</v>
      </c>
      <c r="AM61" s="10"/>
    </row>
    <row r="62" spans="1:39" x14ac:dyDescent="0.25">
      <c r="C62"/>
      <c r="D62" s="4">
        <v>241312</v>
      </c>
      <c r="E62" s="9">
        <v>10</v>
      </c>
      <c r="F62" s="20">
        <v>0.48395676691729328</v>
      </c>
      <c r="G62" s="19">
        <v>0.32953477443609025</v>
      </c>
      <c r="H62" s="23"/>
      <c r="O62" s="22"/>
      <c r="P62">
        <v>9.1024999999999991</v>
      </c>
      <c r="Q62">
        <v>9.6385000000000005</v>
      </c>
      <c r="R62">
        <v>1.052</v>
      </c>
      <c r="S62">
        <v>0.56600000000000006</v>
      </c>
      <c r="T62">
        <v>0.20799999999999999</v>
      </c>
      <c r="U62">
        <v>12</v>
      </c>
      <c r="V62">
        <f t="shared" si="4"/>
        <v>109.22999999999999</v>
      </c>
      <c r="W62">
        <f t="shared" si="4"/>
        <v>115.66200000000001</v>
      </c>
      <c r="X62">
        <f t="shared" si="4"/>
        <v>12.624000000000001</v>
      </c>
      <c r="Y62">
        <f t="shared" si="4"/>
        <v>6.7920000000000007</v>
      </c>
      <c r="Z62" s="13"/>
      <c r="AA62" s="13"/>
      <c r="AB62" s="13"/>
      <c r="AC62" s="13"/>
      <c r="AD62">
        <v>12</v>
      </c>
      <c r="AE62">
        <f t="shared" ref="AE62:AG64" si="13">($AD62*P62)</f>
        <v>109.22999999999999</v>
      </c>
      <c r="AF62">
        <f t="shared" si="13"/>
        <v>115.66200000000001</v>
      </c>
      <c r="AG62">
        <f t="shared" si="13"/>
        <v>12.624000000000001</v>
      </c>
      <c r="AH62">
        <f t="shared" si="12"/>
        <v>6.7920000000000007</v>
      </c>
      <c r="AI62" s="13"/>
      <c r="AJ62" s="13"/>
      <c r="AK62" s="13"/>
      <c r="AL62" s="10"/>
      <c r="AM62" s="10"/>
    </row>
    <row r="63" spans="1:39" x14ac:dyDescent="0.25">
      <c r="C63"/>
      <c r="D63" s="4">
        <v>241313</v>
      </c>
      <c r="E63" s="9">
        <v>25</v>
      </c>
      <c r="F63" s="20">
        <v>0.34836127819548879</v>
      </c>
      <c r="G63" s="19">
        <v>0.22171212406015037</v>
      </c>
      <c r="O63" s="22"/>
      <c r="P63">
        <v>8.6035000000000004</v>
      </c>
      <c r="Q63">
        <v>9.0719999999999992</v>
      </c>
      <c r="R63">
        <v>1.0055000000000001</v>
      </c>
      <c r="S63">
        <v>0.3795</v>
      </c>
      <c r="T63">
        <v>0.19600000000000001</v>
      </c>
      <c r="U63">
        <v>20</v>
      </c>
      <c r="V63">
        <f t="shared" si="4"/>
        <v>172.07</v>
      </c>
      <c r="W63">
        <f t="shared" si="4"/>
        <v>181.44</v>
      </c>
      <c r="X63">
        <f t="shared" si="4"/>
        <v>20.11</v>
      </c>
      <c r="Y63">
        <f t="shared" si="4"/>
        <v>7.59</v>
      </c>
      <c r="Z63" s="13"/>
      <c r="AA63" s="13"/>
      <c r="AB63" s="13"/>
      <c r="AC63" s="13"/>
      <c r="AD63">
        <v>20</v>
      </c>
      <c r="AE63">
        <f t="shared" si="13"/>
        <v>172.07</v>
      </c>
      <c r="AF63">
        <f t="shared" si="13"/>
        <v>181.44</v>
      </c>
      <c r="AG63">
        <f t="shared" si="13"/>
        <v>20.11</v>
      </c>
      <c r="AH63">
        <f t="shared" si="12"/>
        <v>7.59</v>
      </c>
      <c r="AI63" s="13"/>
      <c r="AJ63" s="13"/>
      <c r="AK63" s="13"/>
      <c r="AL63" s="10"/>
      <c r="AM63" s="10"/>
    </row>
    <row r="64" spans="1:39" x14ac:dyDescent="0.25">
      <c r="C64"/>
      <c r="D64" s="4">
        <v>241314</v>
      </c>
      <c r="E64" s="9">
        <v>50</v>
      </c>
      <c r="F64" s="20">
        <v>0.33399586466165415</v>
      </c>
      <c r="G64" s="19">
        <v>0.24942180451127824</v>
      </c>
      <c r="O64" s="22"/>
      <c r="P64">
        <v>8.6044999999999998</v>
      </c>
      <c r="Q64">
        <v>8.8145000000000007</v>
      </c>
      <c r="R64">
        <v>1.0175000000000001</v>
      </c>
      <c r="S64">
        <v>0.18</v>
      </c>
      <c r="T64">
        <v>0.19450000000000001</v>
      </c>
      <c r="U64">
        <v>35</v>
      </c>
      <c r="V64">
        <f t="shared" si="4"/>
        <v>301.15749999999997</v>
      </c>
      <c r="W64">
        <f t="shared" si="4"/>
        <v>308.50750000000005</v>
      </c>
      <c r="X64">
        <f t="shared" si="4"/>
        <v>35.612500000000004</v>
      </c>
      <c r="Y64">
        <f t="shared" si="4"/>
        <v>6.3</v>
      </c>
      <c r="Z64" s="13"/>
      <c r="AA64" s="13"/>
      <c r="AB64" s="13"/>
      <c r="AC64" s="13"/>
      <c r="AD64">
        <v>12.5</v>
      </c>
      <c r="AE64">
        <f t="shared" si="13"/>
        <v>107.55624999999999</v>
      </c>
      <c r="AF64">
        <f t="shared" si="13"/>
        <v>110.18125000000001</v>
      </c>
      <c r="AG64">
        <f t="shared" si="13"/>
        <v>12.71875</v>
      </c>
      <c r="AH64">
        <f t="shared" si="12"/>
        <v>2.25</v>
      </c>
      <c r="AI64" s="13"/>
      <c r="AJ64" s="13"/>
      <c r="AK64" s="13"/>
      <c r="AL64" s="10"/>
      <c r="AM64" s="10"/>
    </row>
    <row r="65" spans="3:39" x14ac:dyDescent="0.25">
      <c r="C65"/>
      <c r="D65" s="4">
        <v>241315</v>
      </c>
      <c r="E65" s="9">
        <v>95</v>
      </c>
      <c r="F65" s="20">
        <v>0.35195263157894741</v>
      </c>
      <c r="G65" s="19">
        <v>0.46270657894736827</v>
      </c>
      <c r="O65" s="22"/>
      <c r="P65">
        <v>9.0619999999999994</v>
      </c>
      <c r="Q65">
        <v>8.6959999999999997</v>
      </c>
      <c r="R65">
        <v>1.0880000000000001</v>
      </c>
      <c r="S65">
        <v>0.26750000000000002</v>
      </c>
      <c r="T65">
        <v>0.18099999999999999</v>
      </c>
      <c r="U65">
        <v>22.5</v>
      </c>
      <c r="V65">
        <f t="shared" si="4"/>
        <v>203.89499999999998</v>
      </c>
      <c r="W65">
        <f t="shared" si="4"/>
        <v>195.66</v>
      </c>
      <c r="X65">
        <f t="shared" si="4"/>
        <v>24.48</v>
      </c>
      <c r="Y65">
        <f t="shared" si="4"/>
        <v>6.0187500000000007</v>
      </c>
      <c r="Z65" s="13"/>
      <c r="AA65" s="13"/>
      <c r="AB65" s="13"/>
      <c r="AC65" s="13"/>
      <c r="AI65" s="13"/>
      <c r="AJ65" s="13"/>
      <c r="AK65" s="13"/>
      <c r="AM65" s="10"/>
    </row>
    <row r="66" spans="3:39" x14ac:dyDescent="0.25">
      <c r="C66"/>
      <c r="E66" s="9"/>
      <c r="G66" s="20"/>
      <c r="H66" s="23"/>
      <c r="O66" s="22"/>
      <c r="P66" s="20"/>
      <c r="Q66" s="20"/>
      <c r="R66" s="31"/>
      <c r="S66" s="20"/>
      <c r="T66" s="20"/>
      <c r="Z66" s="13"/>
      <c r="AA66" s="13"/>
      <c r="AB66" s="13"/>
      <c r="AC66" s="13"/>
      <c r="AI66" s="13"/>
      <c r="AJ66" s="13"/>
      <c r="AK66" s="13"/>
    </row>
    <row r="67" spans="3:39" x14ac:dyDescent="0.25">
      <c r="C67"/>
      <c r="E67" s="9"/>
      <c r="G67" s="20"/>
      <c r="O67" s="22"/>
      <c r="P67" s="20"/>
      <c r="Q67" s="20"/>
      <c r="R67" s="31"/>
      <c r="S67" s="20"/>
      <c r="T67" s="20"/>
      <c r="Z67" s="13"/>
      <c r="AA67" s="13"/>
      <c r="AB67" s="13"/>
      <c r="AC67" s="13"/>
      <c r="AI67" s="13"/>
      <c r="AJ67" s="13"/>
      <c r="AK67" s="13"/>
    </row>
    <row r="68" spans="3:39" x14ac:dyDescent="0.25">
      <c r="C68"/>
      <c r="E68" s="9"/>
      <c r="G68" s="20"/>
      <c r="O68" s="22"/>
      <c r="P68" s="20"/>
      <c r="Q68" s="20"/>
      <c r="R68" s="31"/>
      <c r="S68" s="20"/>
      <c r="T68" s="20"/>
      <c r="Z68" s="13"/>
      <c r="AA68" s="13"/>
      <c r="AB68" s="13"/>
      <c r="AC68" s="13"/>
      <c r="AI68" s="13"/>
      <c r="AJ68" s="13"/>
      <c r="AK68" s="13"/>
    </row>
    <row r="69" spans="3:39" x14ac:dyDescent="0.25">
      <c r="C69"/>
      <c r="E69" s="9"/>
      <c r="G69" s="20"/>
      <c r="O69" s="22"/>
      <c r="P69" s="20"/>
      <c r="Q69" s="20"/>
      <c r="R69" s="31"/>
      <c r="S69" s="20"/>
      <c r="T69" s="20"/>
      <c r="Z69" s="13"/>
      <c r="AA69" s="13"/>
      <c r="AB69" s="13"/>
      <c r="AC69" s="13"/>
      <c r="AI69" s="13"/>
      <c r="AJ69" s="13"/>
      <c r="AK69" s="13"/>
    </row>
    <row r="70" spans="3:39" x14ac:dyDescent="0.25">
      <c r="C70"/>
      <c r="E70" s="9"/>
      <c r="G70" s="20"/>
      <c r="O70" s="22"/>
      <c r="P70" s="20"/>
      <c r="Q70" s="20"/>
      <c r="R70" s="31"/>
      <c r="S70" s="20"/>
      <c r="T70" s="20"/>
      <c r="Z70" s="13"/>
      <c r="AA70" s="13"/>
      <c r="AB70" s="13"/>
      <c r="AC70" s="13"/>
      <c r="AI70" s="13"/>
      <c r="AJ70" s="13"/>
      <c r="AK70" s="13"/>
    </row>
    <row r="71" spans="3:39" x14ac:dyDescent="0.25">
      <c r="C71" s="11"/>
      <c r="D71" s="21"/>
      <c r="E71" s="9"/>
      <c r="G71" s="20"/>
      <c r="I71" s="40"/>
      <c r="O71" s="22"/>
      <c r="P71" s="20"/>
      <c r="Q71" s="20"/>
      <c r="R71" s="31"/>
      <c r="S71" s="20"/>
      <c r="T71" s="20"/>
      <c r="Y71" s="13"/>
      <c r="Z71" s="13"/>
      <c r="AA71" s="13"/>
      <c r="AF71" s="13"/>
      <c r="AG71" s="13"/>
      <c r="AH71" s="13"/>
    </row>
    <row r="72" spans="3:39" x14ac:dyDescent="0.25">
      <c r="C72"/>
      <c r="D72" s="21"/>
      <c r="E72" s="9"/>
      <c r="G72" s="20"/>
      <c r="I72" s="40"/>
      <c r="P72" s="20"/>
      <c r="Q72" s="20"/>
      <c r="R72" s="31"/>
      <c r="S72" s="20"/>
      <c r="T72" s="20"/>
      <c r="Y72" s="13"/>
      <c r="Z72" s="13"/>
      <c r="AA72" s="13"/>
      <c r="AF72" s="13"/>
      <c r="AG72" s="13"/>
      <c r="AH72" s="13"/>
    </row>
    <row r="73" spans="3:39" x14ac:dyDescent="0.25">
      <c r="C73"/>
      <c r="E73" s="9"/>
      <c r="G73" s="20"/>
      <c r="P73" s="20"/>
      <c r="Q73" s="20"/>
      <c r="R73" s="31"/>
      <c r="S73" s="20"/>
      <c r="T73" s="20"/>
      <c r="Y73" s="13"/>
      <c r="Z73" s="13"/>
      <c r="AA73" s="13"/>
      <c r="AF73" s="13"/>
      <c r="AG73" s="13"/>
      <c r="AH73" s="13"/>
    </row>
    <row r="74" spans="3:39" x14ac:dyDescent="0.25">
      <c r="C74"/>
      <c r="E74" s="9"/>
      <c r="G74" s="20"/>
      <c r="I74" s="40"/>
      <c r="J74" s="23"/>
      <c r="P74" s="20"/>
      <c r="Q74" s="20"/>
      <c r="R74" s="31"/>
      <c r="S74" s="20"/>
      <c r="T74" s="20"/>
      <c r="Y74" s="13"/>
      <c r="Z74" s="13"/>
      <c r="AA74" s="13"/>
      <c r="AF74" s="13"/>
      <c r="AG74" s="13"/>
      <c r="AH74" s="13"/>
    </row>
    <row r="75" spans="3:39" x14ac:dyDescent="0.25">
      <c r="C75"/>
      <c r="E75" s="9"/>
      <c r="G75" s="20"/>
      <c r="P75" s="20"/>
      <c r="Q75" s="20"/>
      <c r="R75" s="31"/>
      <c r="S75" s="20"/>
      <c r="T75" s="20"/>
      <c r="Y75" s="13"/>
      <c r="Z75" s="13"/>
      <c r="AA75" s="13"/>
      <c r="AF75" s="13"/>
      <c r="AG75" s="13"/>
      <c r="AH75" s="13"/>
    </row>
    <row r="76" spans="3:39" x14ac:dyDescent="0.25">
      <c r="C76" s="11"/>
      <c r="E76" s="9"/>
      <c r="G76" s="20"/>
      <c r="K76" s="40"/>
      <c r="O76" s="22"/>
      <c r="P76" s="20"/>
      <c r="Q76" s="20"/>
      <c r="R76" s="31"/>
      <c r="S76" s="20"/>
      <c r="T76" s="20"/>
      <c r="Y76" s="13"/>
      <c r="Z76" s="13"/>
      <c r="AA76" s="13"/>
      <c r="AF76" s="13"/>
      <c r="AG76" s="13"/>
      <c r="AH76" s="13"/>
    </row>
    <row r="77" spans="3:39" x14ac:dyDescent="0.25">
      <c r="C77"/>
      <c r="E77" s="9"/>
      <c r="G77" s="20"/>
      <c r="I77" s="40"/>
      <c r="K77" s="40"/>
      <c r="P77" s="20"/>
      <c r="Q77" s="20"/>
      <c r="R77" s="31"/>
      <c r="S77" s="20"/>
      <c r="T77" s="20"/>
      <c r="Y77" s="13"/>
      <c r="Z77" s="13"/>
      <c r="AA77" s="13"/>
      <c r="AF77" s="13"/>
      <c r="AG77" s="13"/>
      <c r="AH77" s="13"/>
    </row>
    <row r="78" spans="3:39" x14ac:dyDescent="0.25">
      <c r="C78"/>
      <c r="E78" s="9"/>
      <c r="G78" s="20"/>
      <c r="P78" s="20"/>
      <c r="Q78" s="20"/>
      <c r="R78" s="31"/>
      <c r="S78" s="20"/>
      <c r="T78" s="20"/>
      <c r="Y78" s="13"/>
      <c r="Z78" s="13"/>
      <c r="AA78" s="13"/>
      <c r="AF78" s="13"/>
      <c r="AG78" s="13"/>
      <c r="AH78" s="13"/>
    </row>
    <row r="79" spans="3:39" x14ac:dyDescent="0.25">
      <c r="C79"/>
      <c r="E79" s="9"/>
      <c r="G79" s="20"/>
      <c r="P79" s="20"/>
      <c r="Q79" s="20"/>
      <c r="R79" s="31"/>
      <c r="S79" s="20"/>
      <c r="T79" s="20"/>
      <c r="Y79" s="13"/>
      <c r="Z79" s="13"/>
      <c r="AA79" s="13"/>
      <c r="AF79" s="13"/>
      <c r="AG79" s="13"/>
      <c r="AH79" s="13"/>
    </row>
    <row r="80" spans="3:39" x14ac:dyDescent="0.25">
      <c r="C80"/>
      <c r="E80" s="9"/>
      <c r="G80" s="20"/>
      <c r="P80" s="20"/>
      <c r="Q80" s="20"/>
      <c r="R80" s="31"/>
      <c r="S80" s="20"/>
      <c r="T80" s="20"/>
      <c r="Y80" s="13"/>
      <c r="Z80" s="13"/>
      <c r="AA80" s="13"/>
      <c r="AF80" s="13"/>
      <c r="AG80" s="13"/>
      <c r="AH80" s="13"/>
    </row>
    <row r="81" spans="3:34" x14ac:dyDescent="0.25">
      <c r="C81" s="11"/>
      <c r="E81" s="9"/>
      <c r="G81" s="20"/>
      <c r="P81" s="20"/>
      <c r="Q81" s="20"/>
      <c r="R81" s="31"/>
      <c r="S81" s="20"/>
      <c r="T81" s="20"/>
      <c r="Y81" s="13"/>
      <c r="Z81" s="13"/>
      <c r="AA81" s="13"/>
      <c r="AF81" s="13"/>
      <c r="AG81" s="13"/>
      <c r="AH81" s="13"/>
    </row>
    <row r="82" spans="3:34" x14ac:dyDescent="0.25">
      <c r="C82"/>
      <c r="E82" s="9"/>
      <c r="G82" s="20"/>
      <c r="J82" s="23"/>
      <c r="P82" s="20"/>
      <c r="Q82" s="20"/>
      <c r="R82" s="31"/>
      <c r="S82" s="20"/>
      <c r="T82" s="20"/>
      <c r="Y82" s="13"/>
      <c r="Z82" s="13"/>
      <c r="AA82" s="13"/>
      <c r="AF82" s="13"/>
      <c r="AG82" s="13"/>
      <c r="AH82" s="13"/>
    </row>
    <row r="83" spans="3:34" x14ac:dyDescent="0.25">
      <c r="C83"/>
      <c r="E83" s="9"/>
      <c r="G83" s="20"/>
      <c r="J83" s="23"/>
      <c r="P83" s="20"/>
      <c r="Q83" s="20"/>
      <c r="R83" s="31"/>
      <c r="S83" s="20"/>
      <c r="T83" s="20"/>
      <c r="Y83" s="13"/>
      <c r="Z83" s="13"/>
      <c r="AA83" s="13"/>
      <c r="AF83" s="13"/>
      <c r="AG83" s="13"/>
      <c r="AH83" s="13"/>
    </row>
    <row r="84" spans="3:34" x14ac:dyDescent="0.25">
      <c r="C84"/>
      <c r="E84" s="9"/>
      <c r="G84" s="20"/>
      <c r="I84" s="40"/>
      <c r="J84" s="23"/>
      <c r="P84" s="20"/>
      <c r="Q84" s="20"/>
      <c r="R84" s="31"/>
      <c r="S84" s="20"/>
      <c r="T84" s="20"/>
      <c r="Y84" s="13"/>
      <c r="Z84" s="13"/>
      <c r="AA84" s="13"/>
      <c r="AF84" s="13"/>
      <c r="AG84" s="13"/>
      <c r="AH84" s="13"/>
    </row>
    <row r="85" spans="3:34" x14ac:dyDescent="0.25">
      <c r="C85"/>
      <c r="E85" s="9"/>
      <c r="G85" s="20"/>
      <c r="I85" s="40"/>
      <c r="P85" s="20"/>
      <c r="Q85" s="20"/>
      <c r="R85" s="31"/>
      <c r="S85" s="20"/>
      <c r="T85" s="20"/>
      <c r="Y85" s="13"/>
      <c r="Z85" s="13"/>
      <c r="AA85" s="13"/>
      <c r="AF85" s="13"/>
      <c r="AG85" s="13"/>
      <c r="AH85" s="13"/>
    </row>
    <row r="86" spans="3:34" x14ac:dyDescent="0.25">
      <c r="C86" s="11"/>
      <c r="E86" s="9"/>
      <c r="G86" s="20"/>
      <c r="P86" s="20"/>
      <c r="Q86" s="20"/>
      <c r="R86" s="31"/>
      <c r="S86" s="20"/>
      <c r="Y86" s="13"/>
      <c r="Z86" s="13"/>
      <c r="AA86" s="13"/>
      <c r="AF86" s="13"/>
      <c r="AG86" s="13"/>
      <c r="AH86" s="13"/>
    </row>
    <row r="87" spans="3:34" x14ac:dyDescent="0.25">
      <c r="C87"/>
      <c r="E87" s="9"/>
      <c r="G87" s="20"/>
      <c r="Y87" s="13"/>
      <c r="Z87" s="13"/>
      <c r="AA87" s="13"/>
      <c r="AF87" s="13"/>
      <c r="AG87" s="13"/>
      <c r="AH87" s="13"/>
    </row>
    <row r="88" spans="3:34" x14ac:dyDescent="0.25">
      <c r="C88"/>
      <c r="E88" s="9"/>
      <c r="G88" s="20"/>
      <c r="Y88" s="13"/>
      <c r="Z88" s="13"/>
      <c r="AA88" s="13"/>
      <c r="AF88" s="13"/>
      <c r="AG88" s="13"/>
      <c r="AH88" s="13"/>
    </row>
    <row r="89" spans="3:34" x14ac:dyDescent="0.25">
      <c r="C89"/>
      <c r="E89" s="9"/>
      <c r="G89" s="20"/>
      <c r="I89" s="40"/>
      <c r="Y89" s="13"/>
      <c r="Z89" s="13"/>
      <c r="AA89" s="13"/>
      <c r="AF89" s="13"/>
      <c r="AG89" s="13"/>
      <c r="AH89" s="13"/>
    </row>
    <row r="90" spans="3:34" x14ac:dyDescent="0.25">
      <c r="C90"/>
      <c r="E90" s="9"/>
      <c r="G90" s="20"/>
      <c r="Y90" s="13"/>
      <c r="Z90" s="13"/>
      <c r="AA90" s="13"/>
      <c r="AF90" s="13"/>
      <c r="AG90" s="13"/>
      <c r="AH90" s="13"/>
    </row>
    <row r="91" spans="3:34" x14ac:dyDescent="0.25">
      <c r="C91" s="11"/>
      <c r="E91" s="9"/>
      <c r="G91" s="20"/>
      <c r="Y91" s="13"/>
      <c r="Z91" s="13"/>
      <c r="AA91" s="13"/>
    </row>
    <row r="92" spans="3:34" x14ac:dyDescent="0.25">
      <c r="C92"/>
      <c r="E92" s="9"/>
      <c r="G92" s="20"/>
      <c r="J92" s="23"/>
      <c r="Y92" s="13"/>
      <c r="Z92" s="13"/>
      <c r="AA92" s="13"/>
    </row>
    <row r="93" spans="3:34" x14ac:dyDescent="0.25">
      <c r="C93"/>
      <c r="E93" s="9"/>
      <c r="G93" s="20"/>
      <c r="Y93" s="13"/>
      <c r="Z93" s="13"/>
      <c r="AA93" s="13"/>
    </row>
    <row r="94" spans="3:34" x14ac:dyDescent="0.25">
      <c r="C94"/>
      <c r="E94" s="9"/>
      <c r="G94" s="20"/>
      <c r="Y94" s="13"/>
      <c r="Z94" s="13"/>
      <c r="AA94" s="13"/>
    </row>
    <row r="95" spans="3:34" x14ac:dyDescent="0.25">
      <c r="C95"/>
      <c r="E95" s="9"/>
      <c r="G95" s="20"/>
      <c r="I95" s="40"/>
    </row>
    <row r="96" spans="3:34" x14ac:dyDescent="0.25">
      <c r="C96" s="11"/>
      <c r="E96" s="9"/>
      <c r="G96" s="20"/>
    </row>
    <row r="97" spans="3:10" x14ac:dyDescent="0.25">
      <c r="C97"/>
      <c r="E97" s="9"/>
      <c r="G97" s="20"/>
    </row>
    <row r="98" spans="3:10" x14ac:dyDescent="0.25">
      <c r="C98"/>
      <c r="E98" s="9"/>
      <c r="G98" s="20"/>
      <c r="J98" s="23"/>
    </row>
    <row r="99" spans="3:10" x14ac:dyDescent="0.25">
      <c r="C99"/>
      <c r="E99" s="9"/>
      <c r="G99" s="20"/>
    </row>
    <row r="100" spans="3:10" x14ac:dyDescent="0.25">
      <c r="C100"/>
      <c r="E100" s="9"/>
      <c r="G100" s="20"/>
    </row>
    <row r="101" spans="3:10" x14ac:dyDescent="0.25">
      <c r="C101" s="11"/>
      <c r="E101" s="9"/>
    </row>
    <row r="102" spans="3:10" x14ac:dyDescent="0.25">
      <c r="C102"/>
      <c r="E102" s="9"/>
    </row>
    <row r="103" spans="3:10" x14ac:dyDescent="0.25">
      <c r="C103"/>
      <c r="E103" s="9"/>
    </row>
    <row r="104" spans="3:10" x14ac:dyDescent="0.25">
      <c r="C104"/>
      <c r="E104" s="9"/>
    </row>
    <row r="105" spans="3:10" x14ac:dyDescent="0.25">
      <c r="C105"/>
      <c r="E105" s="9"/>
    </row>
    <row r="106" spans="3:10" x14ac:dyDescent="0.25">
      <c r="C106" s="11"/>
      <c r="E106" s="9"/>
    </row>
    <row r="107" spans="3:10" x14ac:dyDescent="0.25">
      <c r="C107" s="11"/>
      <c r="E107" s="9"/>
    </row>
    <row r="108" spans="3:10" x14ac:dyDescent="0.25">
      <c r="C108"/>
      <c r="E108" s="9"/>
    </row>
    <row r="109" spans="3:10" x14ac:dyDescent="0.25">
      <c r="C109"/>
      <c r="E109" s="9"/>
    </row>
    <row r="110" spans="3:10" x14ac:dyDescent="0.25">
      <c r="C110"/>
      <c r="E110" s="9"/>
    </row>
    <row r="111" spans="3:10" x14ac:dyDescent="0.25">
      <c r="C111"/>
      <c r="E111" s="9"/>
    </row>
    <row r="112" spans="3:10" x14ac:dyDescent="0.25">
      <c r="C112" s="11"/>
      <c r="E112" s="9"/>
    </row>
    <row r="113" spans="3:5" x14ac:dyDescent="0.25">
      <c r="C113"/>
      <c r="E113" s="9"/>
    </row>
    <row r="114" spans="3:5" x14ac:dyDescent="0.25">
      <c r="C114"/>
      <c r="E114" s="9"/>
    </row>
    <row r="115" spans="3:5" x14ac:dyDescent="0.25">
      <c r="C115"/>
      <c r="E115" s="9"/>
    </row>
    <row r="116" spans="3:5" x14ac:dyDescent="0.25">
      <c r="C116"/>
    </row>
    <row r="117" spans="3:5" x14ac:dyDescent="0.25">
      <c r="C117"/>
    </row>
    <row r="118" spans="3:5" x14ac:dyDescent="0.25">
      <c r="C118"/>
    </row>
    <row r="119" spans="3:5" x14ac:dyDescent="0.25">
      <c r="C119"/>
    </row>
    <row r="120" spans="3:5" x14ac:dyDescent="0.25">
      <c r="C120"/>
    </row>
    <row r="121" spans="3:5" x14ac:dyDescent="0.25">
      <c r="C121"/>
    </row>
    <row r="122" spans="3:5" x14ac:dyDescent="0.25">
      <c r="C122"/>
    </row>
    <row r="123" spans="3:5" x14ac:dyDescent="0.25">
      <c r="C123"/>
    </row>
    <row r="124" spans="3:5" x14ac:dyDescent="0.25">
      <c r="C124"/>
    </row>
    <row r="125" spans="3:5" x14ac:dyDescent="0.25">
      <c r="C125"/>
    </row>
    <row r="126" spans="3:5" x14ac:dyDescent="0.25">
      <c r="C126"/>
    </row>
    <row r="127" spans="3:5" x14ac:dyDescent="0.25">
      <c r="C127"/>
    </row>
    <row r="128" spans="3:5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32" spans="3:3" x14ac:dyDescent="0.25">
      <c r="C632"/>
    </row>
    <row r="633" spans="3:3" x14ac:dyDescent="0.25">
      <c r="C633"/>
    </row>
    <row r="634" spans="3:3" x14ac:dyDescent="0.25">
      <c r="C634"/>
    </row>
    <row r="635" spans="3:3" x14ac:dyDescent="0.25">
      <c r="C635"/>
    </row>
    <row r="636" spans="3:3" x14ac:dyDescent="0.25">
      <c r="C636"/>
    </row>
    <row r="637" spans="3:3" x14ac:dyDescent="0.25">
      <c r="C637"/>
    </row>
    <row r="638" spans="3:3" x14ac:dyDescent="0.25">
      <c r="C638"/>
    </row>
    <row r="639" spans="3:3" x14ac:dyDescent="0.25">
      <c r="C639"/>
    </row>
    <row r="640" spans="3:3" x14ac:dyDescent="0.25">
      <c r="C640"/>
    </row>
    <row r="641" spans="3:3" x14ac:dyDescent="0.25">
      <c r="C641"/>
    </row>
    <row r="642" spans="3:3" x14ac:dyDescent="0.25">
      <c r="C642"/>
    </row>
    <row r="643" spans="3:3" x14ac:dyDescent="0.25">
      <c r="C643"/>
    </row>
    <row r="644" spans="3:3" x14ac:dyDescent="0.25">
      <c r="C644"/>
    </row>
    <row r="645" spans="3:3" x14ac:dyDescent="0.25">
      <c r="C645"/>
    </row>
    <row r="646" spans="3:3" x14ac:dyDescent="0.25">
      <c r="C646"/>
    </row>
    <row r="647" spans="3:3" x14ac:dyDescent="0.25">
      <c r="C647"/>
    </row>
    <row r="648" spans="3:3" x14ac:dyDescent="0.25">
      <c r="C648"/>
    </row>
    <row r="649" spans="3:3" x14ac:dyDescent="0.25">
      <c r="C649"/>
    </row>
    <row r="650" spans="3:3" x14ac:dyDescent="0.25">
      <c r="C650"/>
    </row>
    <row r="651" spans="3:3" x14ac:dyDescent="0.25">
      <c r="C651"/>
    </row>
    <row r="652" spans="3:3" x14ac:dyDescent="0.25">
      <c r="C652"/>
    </row>
    <row r="653" spans="3:3" x14ac:dyDescent="0.25">
      <c r="C653"/>
    </row>
    <row r="654" spans="3:3" x14ac:dyDescent="0.25">
      <c r="C654"/>
    </row>
    <row r="655" spans="3:3" x14ac:dyDescent="0.25">
      <c r="C655"/>
    </row>
    <row r="65536" spans="2:2" x14ac:dyDescent="0.25">
      <c r="B65536" s="32" t="s">
        <v>48</v>
      </c>
    </row>
  </sheetData>
  <phoneticPr fontId="0" type="noConversion"/>
  <pageMargins left="0.75" right="0.75" top="1" bottom="1" header="0.5" footer="0.5"/>
  <pageSetup scale="8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zoomScale="75" workbookViewId="0">
      <selection activeCell="H8" sqref="H8"/>
    </sheetView>
  </sheetViews>
  <sheetFormatPr defaultRowHeight="13.2" x14ac:dyDescent="0.25"/>
  <cols>
    <col min="2" max="2" width="9.6640625" style="1" bestFit="1" customWidth="1"/>
    <col min="3" max="3" width="14.5546875" style="6" bestFit="1" customWidth="1"/>
    <col min="4" max="4" width="9.33203125" style="6" bestFit="1" customWidth="1"/>
    <col min="5" max="5" width="15.88671875" style="3" customWidth="1"/>
    <col min="6" max="6" width="10.109375" customWidth="1"/>
    <col min="7" max="7" width="12.109375" style="3" customWidth="1"/>
    <col min="8" max="8" width="14.33203125" style="4" customWidth="1"/>
  </cols>
  <sheetData>
    <row r="1" spans="1:8" x14ac:dyDescent="0.25">
      <c r="A1" t="s">
        <v>14</v>
      </c>
    </row>
    <row r="2" spans="1:8" s="4" customFormat="1" x14ac:dyDescent="0.25">
      <c r="A2" s="4" t="s">
        <v>15</v>
      </c>
      <c r="B2" s="5" t="s">
        <v>9</v>
      </c>
      <c r="C2" s="6" t="s">
        <v>10</v>
      </c>
      <c r="D2" s="6" t="s">
        <v>22</v>
      </c>
      <c r="E2" s="3" t="s">
        <v>11</v>
      </c>
      <c r="F2" s="4" t="s">
        <v>12</v>
      </c>
      <c r="G2" s="3" t="s">
        <v>13</v>
      </c>
      <c r="H2" s="4" t="s">
        <v>13</v>
      </c>
    </row>
    <row r="3" spans="1:8" x14ac:dyDescent="0.25">
      <c r="A3">
        <v>1</v>
      </c>
      <c r="B3" s="17">
        <v>37999</v>
      </c>
      <c r="C3" s="32">
        <v>102759</v>
      </c>
      <c r="D3" s="32">
        <v>142759</v>
      </c>
      <c r="E3" s="3" t="s">
        <v>52</v>
      </c>
      <c r="F3" t="s">
        <v>21</v>
      </c>
      <c r="H3" s="32" t="s">
        <v>56</v>
      </c>
    </row>
    <row r="4" spans="1:8" x14ac:dyDescent="0.25">
      <c r="A4">
        <v>2</v>
      </c>
      <c r="B4" s="17">
        <v>38034</v>
      </c>
      <c r="C4" s="32">
        <v>95700</v>
      </c>
      <c r="D4" s="32">
        <v>135700</v>
      </c>
      <c r="E4" s="3" t="s">
        <v>52</v>
      </c>
      <c r="F4" t="s">
        <v>21</v>
      </c>
      <c r="H4" s="32" t="s">
        <v>57</v>
      </c>
    </row>
    <row r="5" spans="1:8" x14ac:dyDescent="0.25">
      <c r="A5">
        <v>3</v>
      </c>
      <c r="B5" s="8">
        <v>38058</v>
      </c>
      <c r="C5" s="32">
        <v>143941</v>
      </c>
      <c r="D5" s="32">
        <v>173941</v>
      </c>
      <c r="E5" s="3" t="s">
        <v>52</v>
      </c>
      <c r="F5" t="s">
        <v>21</v>
      </c>
      <c r="H5" s="32" t="s">
        <v>58</v>
      </c>
    </row>
    <row r="6" spans="1:8" x14ac:dyDescent="0.25">
      <c r="A6">
        <v>4</v>
      </c>
      <c r="B6" s="8">
        <v>38091</v>
      </c>
      <c r="C6" s="37">
        <v>101115</v>
      </c>
      <c r="D6" s="37">
        <v>131115</v>
      </c>
      <c r="E6" s="3" t="s">
        <v>52</v>
      </c>
      <c r="F6" t="s">
        <v>21</v>
      </c>
      <c r="H6" s="32" t="s">
        <v>59</v>
      </c>
    </row>
    <row r="7" spans="1:8" x14ac:dyDescent="0.25">
      <c r="A7">
        <v>5</v>
      </c>
      <c r="B7" s="8">
        <v>38121</v>
      </c>
      <c r="C7" s="32">
        <v>102737</v>
      </c>
      <c r="D7" s="32">
        <v>132737</v>
      </c>
      <c r="E7" s="3" t="s">
        <v>52</v>
      </c>
      <c r="F7" t="s">
        <v>21</v>
      </c>
      <c r="H7" s="32" t="s">
        <v>60</v>
      </c>
    </row>
    <row r="8" spans="1:8" x14ac:dyDescent="0.25">
      <c r="A8">
        <v>6</v>
      </c>
      <c r="B8" s="8">
        <v>38152</v>
      </c>
      <c r="C8" s="32">
        <v>100747</v>
      </c>
      <c r="D8" s="32">
        <v>130847</v>
      </c>
      <c r="E8" s="3" t="s">
        <v>52</v>
      </c>
      <c r="F8" t="s">
        <v>21</v>
      </c>
      <c r="H8" s="32" t="s">
        <v>61</v>
      </c>
    </row>
    <row r="9" spans="1:8" x14ac:dyDescent="0.25">
      <c r="A9">
        <v>7</v>
      </c>
      <c r="B9" s="8">
        <v>38183</v>
      </c>
      <c r="C9" s="32">
        <v>135700</v>
      </c>
      <c r="D9" s="32">
        <v>165700</v>
      </c>
      <c r="E9" s="3" t="s">
        <v>52</v>
      </c>
      <c r="F9" t="s">
        <v>21</v>
      </c>
      <c r="H9" s="32" t="s">
        <v>62</v>
      </c>
    </row>
    <row r="10" spans="1:8" x14ac:dyDescent="0.25">
      <c r="A10">
        <v>8</v>
      </c>
      <c r="B10" s="8">
        <v>38215</v>
      </c>
      <c r="C10" s="32">
        <v>103332</v>
      </c>
      <c r="D10" s="32">
        <v>133332</v>
      </c>
      <c r="E10" s="3" t="s">
        <v>52</v>
      </c>
      <c r="F10" t="s">
        <v>21</v>
      </c>
      <c r="H10" s="32" t="s">
        <v>63</v>
      </c>
    </row>
    <row r="11" spans="1:8" x14ac:dyDescent="0.25">
      <c r="A11">
        <v>9</v>
      </c>
      <c r="B11" s="8">
        <v>38245</v>
      </c>
      <c r="C11" s="32">
        <v>102728</v>
      </c>
      <c r="D11" s="32">
        <v>132728</v>
      </c>
      <c r="E11" s="3" t="s">
        <v>52</v>
      </c>
      <c r="F11" t="s">
        <v>21</v>
      </c>
      <c r="H11" s="32" t="s">
        <v>64</v>
      </c>
    </row>
    <row r="12" spans="1:8" x14ac:dyDescent="0.25">
      <c r="A12">
        <v>10</v>
      </c>
      <c r="B12" s="8">
        <v>38275</v>
      </c>
      <c r="C12" s="32">
        <v>115721</v>
      </c>
      <c r="D12" s="32">
        <v>145721</v>
      </c>
      <c r="E12" s="3" t="s">
        <v>52</v>
      </c>
      <c r="F12" t="s">
        <v>21</v>
      </c>
      <c r="H12" s="32" t="s">
        <v>66</v>
      </c>
    </row>
    <row r="13" spans="1:8" x14ac:dyDescent="0.25">
      <c r="A13">
        <v>11</v>
      </c>
      <c r="B13" s="8">
        <v>38307</v>
      </c>
      <c r="C13" s="32">
        <v>102229</v>
      </c>
      <c r="D13" s="32">
        <v>142229</v>
      </c>
      <c r="E13" s="3" t="s">
        <v>52</v>
      </c>
      <c r="F13" t="s">
        <v>21</v>
      </c>
      <c r="H13" s="32" t="s">
        <v>67</v>
      </c>
    </row>
    <row r="14" spans="1:8" x14ac:dyDescent="0.25">
      <c r="A14">
        <v>12</v>
      </c>
      <c r="B14" s="8"/>
      <c r="C14" s="32"/>
      <c r="D14" s="32"/>
      <c r="E14" s="3" t="s">
        <v>52</v>
      </c>
      <c r="F14" t="s">
        <v>21</v>
      </c>
    </row>
    <row r="15" spans="1:8" x14ac:dyDescent="0.25">
      <c r="A15">
        <v>13</v>
      </c>
      <c r="B15" s="8"/>
      <c r="C15" s="32"/>
      <c r="D15" s="32"/>
      <c r="E15" s="3" t="s">
        <v>52</v>
      </c>
      <c r="F15" t="s">
        <v>21</v>
      </c>
    </row>
    <row r="16" spans="1:8" x14ac:dyDescent="0.25">
      <c r="A16">
        <v>14</v>
      </c>
      <c r="B16" s="8"/>
      <c r="C16" s="32"/>
      <c r="D16" s="32"/>
      <c r="E16" s="3" t="s">
        <v>52</v>
      </c>
      <c r="F16" t="s">
        <v>21</v>
      </c>
    </row>
    <row r="17" spans="1:8" x14ac:dyDescent="0.25">
      <c r="A17">
        <v>15</v>
      </c>
      <c r="B17" s="8"/>
      <c r="C17" s="32"/>
      <c r="D17" s="32"/>
      <c r="E17" s="3" t="s">
        <v>52</v>
      </c>
      <c r="F17" t="s">
        <v>21</v>
      </c>
    </row>
    <row r="18" spans="1:8" x14ac:dyDescent="0.25">
      <c r="A18">
        <v>16</v>
      </c>
      <c r="B18" s="8"/>
      <c r="C18" s="32"/>
      <c r="D18" s="32"/>
      <c r="E18" s="3" t="s">
        <v>52</v>
      </c>
      <c r="F18" t="s">
        <v>21</v>
      </c>
    </row>
    <row r="19" spans="1:8" x14ac:dyDescent="0.25">
      <c r="A19">
        <v>17</v>
      </c>
      <c r="B19" s="8"/>
      <c r="C19" s="32"/>
    </row>
    <row r="20" spans="1:8" x14ac:dyDescent="0.25">
      <c r="A20">
        <v>18</v>
      </c>
      <c r="B20" s="8"/>
      <c r="C20" s="32"/>
    </row>
    <row r="21" spans="1:8" x14ac:dyDescent="0.25">
      <c r="A21">
        <v>19</v>
      </c>
      <c r="B21" s="8"/>
      <c r="C21" s="32"/>
    </row>
    <row r="22" spans="1:8" x14ac:dyDescent="0.25">
      <c r="A22">
        <v>20</v>
      </c>
      <c r="C22" s="32"/>
    </row>
    <row r="23" spans="1:8" x14ac:dyDescent="0.25">
      <c r="A23">
        <v>21</v>
      </c>
      <c r="C23" s="32"/>
    </row>
    <row r="24" spans="1:8" x14ac:dyDescent="0.25">
      <c r="H24"/>
    </row>
    <row r="30" spans="1:8" x14ac:dyDescent="0.25">
      <c r="B30" s="8"/>
    </row>
    <row r="34" spans="2:2" x14ac:dyDescent="0.25">
      <c r="B34" s="8"/>
    </row>
    <row r="35" spans="2:2" x14ac:dyDescent="0.25">
      <c r="B35" s="8"/>
    </row>
    <row r="38" spans="2:2" x14ac:dyDescent="0.25">
      <c r="B38" s="8"/>
    </row>
    <row r="39" spans="2:2" x14ac:dyDescent="0.25">
      <c r="B39" s="8"/>
    </row>
    <row r="40" spans="2:2" x14ac:dyDescent="0.25">
      <c r="B40" s="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topLeftCell="A21" zoomScale="75" workbookViewId="0">
      <selection activeCell="N6" sqref="N6"/>
    </sheetView>
  </sheetViews>
  <sheetFormatPr defaultRowHeight="13.2" x14ac:dyDescent="0.25"/>
  <cols>
    <col min="1" max="1" width="12.5546875" customWidth="1"/>
    <col min="4" max="4" width="9.109375" style="10"/>
  </cols>
  <sheetData>
    <row r="1" spans="1:19" x14ac:dyDescent="0.25">
      <c r="A1" s="12" t="s">
        <v>54</v>
      </c>
      <c r="B1" s="2"/>
      <c r="C1" s="8"/>
      <c r="D1" s="22"/>
      <c r="F1" s="25"/>
      <c r="G1" s="26"/>
      <c r="H1" s="14"/>
      <c r="I1" s="7"/>
      <c r="J1" s="14">
        <v>1</v>
      </c>
      <c r="K1" s="7"/>
      <c r="N1" s="13"/>
      <c r="O1" s="20"/>
      <c r="P1" s="20"/>
      <c r="Q1" s="20"/>
      <c r="R1" s="20"/>
      <c r="S1" s="20"/>
    </row>
    <row r="2" spans="1:19" x14ac:dyDescent="0.25">
      <c r="A2" s="8" t="s">
        <v>49</v>
      </c>
      <c r="B2" s="2"/>
      <c r="C2" s="8"/>
      <c r="D2" s="22"/>
      <c r="F2" s="25"/>
      <c r="G2" s="26"/>
      <c r="H2" s="14"/>
      <c r="I2" s="7"/>
      <c r="J2" s="14"/>
      <c r="K2" s="7"/>
      <c r="M2" s="13"/>
      <c r="N2" s="13"/>
      <c r="O2" s="20"/>
      <c r="P2" s="20"/>
      <c r="Q2" s="20"/>
      <c r="R2" s="20"/>
      <c r="S2" s="20"/>
    </row>
    <row r="3" spans="1:19" x14ac:dyDescent="0.25">
      <c r="A3" s="8"/>
      <c r="B3" s="2"/>
      <c r="C3" s="8"/>
      <c r="D3" s="22"/>
      <c r="E3" s="20"/>
      <c r="F3" s="20" t="s">
        <v>26</v>
      </c>
      <c r="G3" s="20"/>
      <c r="H3" s="20"/>
      <c r="I3" s="20"/>
      <c r="J3" s="14"/>
      <c r="K3" s="7"/>
      <c r="N3" s="13"/>
      <c r="O3" s="20"/>
      <c r="P3" s="20"/>
      <c r="Q3" s="20"/>
      <c r="R3" s="20"/>
      <c r="S3" s="20"/>
    </row>
    <row r="4" spans="1:19" x14ac:dyDescent="0.25">
      <c r="A4" s="12" t="s">
        <v>4</v>
      </c>
      <c r="B4" s="21" t="s">
        <v>47</v>
      </c>
      <c r="D4" s="30"/>
      <c r="E4" s="20"/>
      <c r="F4" s="20" t="s">
        <v>30</v>
      </c>
      <c r="G4" s="20"/>
      <c r="H4" s="20"/>
      <c r="I4" s="20"/>
      <c r="J4" s="14" t="s">
        <v>51</v>
      </c>
      <c r="K4" s="7"/>
      <c r="M4" s="13"/>
      <c r="N4" s="13"/>
      <c r="O4" s="20"/>
      <c r="P4" s="20"/>
      <c r="Q4" s="20"/>
      <c r="R4" s="20"/>
      <c r="S4" s="20"/>
    </row>
    <row r="5" spans="1:19" x14ac:dyDescent="0.25">
      <c r="A5" s="12"/>
      <c r="B5" s="21" t="s">
        <v>5</v>
      </c>
      <c r="C5" s="13" t="s">
        <v>0</v>
      </c>
      <c r="D5" s="25" t="s">
        <v>6</v>
      </c>
      <c r="E5" s="20" t="s">
        <v>43</v>
      </c>
      <c r="F5" s="20" t="s">
        <v>34</v>
      </c>
      <c r="G5" s="20" t="s">
        <v>35</v>
      </c>
      <c r="H5" s="20" t="s">
        <v>42</v>
      </c>
      <c r="I5" s="20" t="s">
        <v>44</v>
      </c>
      <c r="J5" s="14" t="s">
        <v>43</v>
      </c>
      <c r="K5" s="14" t="s">
        <v>50</v>
      </c>
      <c r="L5" s="13"/>
      <c r="M5" s="13"/>
      <c r="N5" s="13"/>
      <c r="O5" s="20"/>
      <c r="P5" s="20"/>
      <c r="Q5" s="20"/>
      <c r="R5" s="20"/>
      <c r="S5" s="20"/>
    </row>
    <row r="6" spans="1:19" x14ac:dyDescent="0.25">
      <c r="A6" s="35">
        <v>37999</v>
      </c>
      <c r="B6" s="22">
        <v>240701</v>
      </c>
      <c r="C6" s="9">
        <v>1</v>
      </c>
      <c r="D6" s="20">
        <v>0.31243410852713177</v>
      </c>
      <c r="E6">
        <v>11.512499999999999</v>
      </c>
      <c r="F6">
        <v>10.4215</v>
      </c>
      <c r="G6">
        <v>0.90400000000000003</v>
      </c>
      <c r="H6">
        <v>0.64050000000000007</v>
      </c>
      <c r="I6">
        <v>0.1555</v>
      </c>
      <c r="J6" s="14">
        <v>0</v>
      </c>
      <c r="K6" s="16">
        <v>0</v>
      </c>
      <c r="L6" s="10"/>
      <c r="M6" s="10"/>
      <c r="N6" s="13"/>
      <c r="O6" s="20"/>
      <c r="P6" s="20"/>
      <c r="Q6" s="20"/>
      <c r="R6" s="20"/>
      <c r="S6" s="20"/>
    </row>
    <row r="7" spans="1:19" x14ac:dyDescent="0.25">
      <c r="A7" s="22"/>
      <c r="B7" s="22">
        <v>240702</v>
      </c>
      <c r="C7" s="9">
        <v>10</v>
      </c>
      <c r="D7" s="20">
        <v>0.24083462532299746</v>
      </c>
      <c r="E7">
        <v>11.233000000000001</v>
      </c>
      <c r="F7">
        <v>11.555</v>
      </c>
      <c r="G7">
        <v>2.5289999999999999</v>
      </c>
      <c r="H7">
        <v>0.58550000000000002</v>
      </c>
      <c r="I7">
        <v>0.1585</v>
      </c>
      <c r="J7" s="10"/>
      <c r="K7" s="10"/>
      <c r="L7" s="10"/>
      <c r="M7" s="10"/>
      <c r="N7" s="13"/>
      <c r="O7" s="20"/>
      <c r="P7" s="20"/>
      <c r="Q7" s="20"/>
      <c r="R7" s="20"/>
      <c r="S7" s="20"/>
    </row>
    <row r="8" spans="1:19" x14ac:dyDescent="0.25">
      <c r="A8" s="22"/>
      <c r="B8" s="22">
        <v>240703</v>
      </c>
      <c r="C8" s="9">
        <v>25</v>
      </c>
      <c r="D8" s="20">
        <v>0.24408914728682171</v>
      </c>
      <c r="E8">
        <v>10.718</v>
      </c>
      <c r="F8">
        <v>9.7940000000000005</v>
      </c>
      <c r="G8">
        <v>0.88</v>
      </c>
      <c r="H8">
        <v>0.43149999999999999</v>
      </c>
      <c r="I8">
        <v>0.1265</v>
      </c>
      <c r="J8" s="27">
        <f>(C8*(E9-$J$1)+C9*($J$1-E8))/(E9-E8)</f>
        <v>-1873.0468749999982</v>
      </c>
      <c r="K8" s="27">
        <f>(C8*(F9-$J$1)+C9*($J$1-F8))/(F9-F8)</f>
        <v>-8430.7692307692978</v>
      </c>
      <c r="L8" s="10"/>
      <c r="M8" s="10"/>
      <c r="N8" s="13"/>
      <c r="O8" s="20"/>
      <c r="P8" s="20"/>
      <c r="Q8" s="20"/>
      <c r="R8" s="20"/>
      <c r="S8" s="20"/>
    </row>
    <row r="9" spans="1:19" x14ac:dyDescent="0.25">
      <c r="A9" s="22"/>
      <c r="B9" s="22">
        <v>240704</v>
      </c>
      <c r="C9" s="9">
        <v>50</v>
      </c>
      <c r="D9" s="20">
        <v>0.21805297157622738</v>
      </c>
      <c r="E9">
        <v>10.846</v>
      </c>
      <c r="F9">
        <v>9.82</v>
      </c>
      <c r="G9">
        <v>0.92900000000000005</v>
      </c>
      <c r="H9">
        <v>0.27250000000000002</v>
      </c>
      <c r="I9">
        <v>0.11699999999999999</v>
      </c>
      <c r="J9" s="14"/>
      <c r="K9" s="16"/>
      <c r="L9" s="10"/>
      <c r="M9" s="10"/>
      <c r="N9" s="13"/>
      <c r="O9" s="20"/>
      <c r="P9" s="20"/>
      <c r="Q9" s="20"/>
      <c r="R9" s="20"/>
      <c r="S9" s="20"/>
    </row>
    <row r="10" spans="1:19" x14ac:dyDescent="0.25">
      <c r="A10" s="22"/>
      <c r="B10" s="22">
        <v>240705</v>
      </c>
      <c r="C10" s="9">
        <v>95</v>
      </c>
      <c r="D10" s="20">
        <v>0.13994444444444443</v>
      </c>
      <c r="E10">
        <v>10.095000000000001</v>
      </c>
      <c r="F10">
        <v>9.3249999999999993</v>
      </c>
      <c r="G10">
        <v>0.754</v>
      </c>
      <c r="H10">
        <v>0.3695</v>
      </c>
      <c r="I10">
        <v>0.113</v>
      </c>
      <c r="J10" s="14"/>
      <c r="K10" s="16"/>
      <c r="L10" s="10"/>
      <c r="M10" s="10"/>
      <c r="N10" s="13"/>
      <c r="O10" s="20"/>
      <c r="P10" s="20"/>
      <c r="Q10" s="20"/>
      <c r="R10" s="20"/>
      <c r="S10" s="20"/>
    </row>
    <row r="11" spans="1:19" x14ac:dyDescent="0.25">
      <c r="A11" s="35">
        <v>38034</v>
      </c>
      <c r="B11" s="4">
        <v>240706</v>
      </c>
      <c r="C11" s="9">
        <v>1</v>
      </c>
      <c r="D11" s="20">
        <v>0.31243410852713177</v>
      </c>
      <c r="E11">
        <v>10.262</v>
      </c>
      <c r="F11">
        <v>9.65</v>
      </c>
      <c r="G11">
        <v>0.9355</v>
      </c>
      <c r="H11">
        <v>0.66549999999999998</v>
      </c>
      <c r="I11">
        <v>0.1105</v>
      </c>
      <c r="J11" s="14">
        <v>0</v>
      </c>
      <c r="K11" s="16">
        <v>0</v>
      </c>
      <c r="N11" s="13"/>
      <c r="O11" s="20"/>
      <c r="P11" s="20"/>
      <c r="Q11" s="20"/>
      <c r="R11" s="20"/>
      <c r="S11" s="20"/>
    </row>
    <row r="12" spans="1:19" x14ac:dyDescent="0.25">
      <c r="A12" s="36"/>
      <c r="B12" s="4">
        <v>240707</v>
      </c>
      <c r="C12" s="9">
        <v>10</v>
      </c>
      <c r="D12" s="20">
        <v>0.2505981912144703</v>
      </c>
      <c r="E12">
        <v>10.4785</v>
      </c>
      <c r="F12">
        <v>9.7170000000000005</v>
      </c>
      <c r="G12">
        <v>0.91649999999999998</v>
      </c>
      <c r="H12">
        <v>0.48949999999999999</v>
      </c>
      <c r="I12">
        <v>0.105</v>
      </c>
      <c r="J12" s="14"/>
      <c r="K12" s="7"/>
      <c r="N12" s="13"/>
      <c r="O12" s="20"/>
      <c r="P12" s="20"/>
      <c r="Q12" s="20"/>
      <c r="R12" s="20"/>
      <c r="S12" s="20"/>
    </row>
    <row r="13" spans="1:19" x14ac:dyDescent="0.25">
      <c r="A13" s="36"/>
      <c r="B13" s="4">
        <v>240708</v>
      </c>
      <c r="C13" s="9">
        <v>25</v>
      </c>
      <c r="D13" s="20">
        <v>0.27988888888888891</v>
      </c>
      <c r="E13">
        <v>10.406500000000001</v>
      </c>
      <c r="F13">
        <v>9.6735000000000007</v>
      </c>
      <c r="G13">
        <v>0.92399999999999993</v>
      </c>
      <c r="H13">
        <v>0.4415</v>
      </c>
      <c r="I13">
        <v>0.11</v>
      </c>
      <c r="J13" s="14"/>
      <c r="K13" s="7"/>
      <c r="N13" s="13"/>
      <c r="O13" s="20"/>
      <c r="P13" s="20"/>
      <c r="Q13" s="20"/>
      <c r="R13" s="20"/>
      <c r="S13" s="20"/>
    </row>
    <row r="14" spans="1:19" x14ac:dyDescent="0.25">
      <c r="A14" s="36"/>
      <c r="B14" s="4">
        <v>240709</v>
      </c>
      <c r="C14" s="9">
        <v>50</v>
      </c>
      <c r="D14" s="20">
        <v>0.28314341085271316</v>
      </c>
      <c r="E14">
        <v>10.005000000000001</v>
      </c>
      <c r="F14">
        <v>9.0515000000000008</v>
      </c>
      <c r="G14">
        <v>0.90249999999999997</v>
      </c>
      <c r="H14">
        <v>0.51049999999999995</v>
      </c>
      <c r="I14">
        <v>0.1125</v>
      </c>
      <c r="J14" s="14"/>
      <c r="K14" s="7"/>
      <c r="N14" s="13"/>
      <c r="O14" s="20"/>
      <c r="P14" s="20"/>
      <c r="Q14" s="20"/>
      <c r="R14" s="20"/>
      <c r="S14" s="20"/>
    </row>
    <row r="15" spans="1:19" x14ac:dyDescent="0.25">
      <c r="A15" s="36"/>
      <c r="B15" s="4">
        <v>240710</v>
      </c>
      <c r="C15" s="9">
        <v>95</v>
      </c>
      <c r="D15" s="20">
        <v>0.2798888888888888</v>
      </c>
      <c r="E15">
        <v>10.899000000000001</v>
      </c>
      <c r="F15">
        <v>9.5745000000000005</v>
      </c>
      <c r="G15">
        <v>1.2649999999999999</v>
      </c>
      <c r="H15">
        <v>0.44599999999999995</v>
      </c>
      <c r="I15">
        <v>0.11550000000000001</v>
      </c>
      <c r="J15" s="14"/>
      <c r="K15" s="7"/>
      <c r="N15" s="13"/>
      <c r="O15" s="20"/>
      <c r="P15" s="20"/>
      <c r="Q15" s="20"/>
      <c r="R15" s="20"/>
      <c r="S15" s="20"/>
    </row>
    <row r="16" spans="1:19" x14ac:dyDescent="0.25">
      <c r="A16" s="36">
        <v>38058</v>
      </c>
      <c r="B16" s="4">
        <v>240711</v>
      </c>
      <c r="C16" s="9">
        <v>1</v>
      </c>
      <c r="D16" s="20">
        <v>0.50770542635658911</v>
      </c>
      <c r="E16">
        <v>10.169</v>
      </c>
      <c r="F16">
        <v>9.8290000000000006</v>
      </c>
      <c r="G16">
        <v>0.9305000000000001</v>
      </c>
      <c r="H16">
        <v>0.61599999999999999</v>
      </c>
      <c r="I16">
        <v>0.123</v>
      </c>
      <c r="J16" s="14">
        <v>0</v>
      </c>
      <c r="K16" s="16">
        <v>0</v>
      </c>
    </row>
    <row r="17" spans="1:11" x14ac:dyDescent="0.25">
      <c r="A17" s="36"/>
      <c r="B17" s="4">
        <v>240712</v>
      </c>
      <c r="C17" s="9">
        <v>10</v>
      </c>
      <c r="D17" s="20">
        <v>0.55001421188630484</v>
      </c>
      <c r="E17">
        <v>9.93</v>
      </c>
      <c r="F17">
        <v>9.9975000000000005</v>
      </c>
      <c r="G17">
        <v>0.91450000000000009</v>
      </c>
      <c r="H17">
        <v>0.57050000000000001</v>
      </c>
      <c r="I17">
        <v>0.12</v>
      </c>
      <c r="J17" s="14"/>
      <c r="K17" s="7"/>
    </row>
    <row r="18" spans="1:11" x14ac:dyDescent="0.25">
      <c r="A18" s="36"/>
      <c r="B18" s="4">
        <v>240713</v>
      </c>
      <c r="C18" s="9">
        <v>25</v>
      </c>
      <c r="D18" s="20">
        <v>0.32870671834625326</v>
      </c>
      <c r="E18">
        <v>10.43</v>
      </c>
      <c r="F18">
        <v>9.8725000000000005</v>
      </c>
      <c r="G18">
        <v>0.9464999999999999</v>
      </c>
      <c r="H18">
        <v>0.496</v>
      </c>
      <c r="I18">
        <v>0.1195</v>
      </c>
      <c r="J18" s="14"/>
      <c r="K18" s="7"/>
    </row>
    <row r="19" spans="1:11" x14ac:dyDescent="0.25">
      <c r="A19" s="36"/>
      <c r="B19" s="4">
        <v>240714</v>
      </c>
      <c r="C19" s="9">
        <v>50</v>
      </c>
      <c r="D19" s="20">
        <v>0.32870671834625315</v>
      </c>
      <c r="E19">
        <v>10.243</v>
      </c>
      <c r="F19">
        <v>9.6135000000000002</v>
      </c>
      <c r="G19">
        <v>0.9285000000000001</v>
      </c>
      <c r="H19">
        <v>0.50749999999999995</v>
      </c>
      <c r="I19">
        <v>0.1125</v>
      </c>
      <c r="J19" s="14"/>
      <c r="K19" s="7"/>
    </row>
    <row r="20" spans="1:11" x14ac:dyDescent="0.25">
      <c r="A20" s="36"/>
      <c r="B20" s="4">
        <v>240715</v>
      </c>
      <c r="C20" s="9">
        <v>95</v>
      </c>
      <c r="D20" s="20">
        <v>0.25385271317829455</v>
      </c>
      <c r="E20">
        <v>10.035</v>
      </c>
      <c r="F20">
        <v>9.3960000000000008</v>
      </c>
      <c r="G20">
        <v>0.94199999999999995</v>
      </c>
      <c r="H20">
        <v>0.41300000000000003</v>
      </c>
      <c r="I20">
        <v>0.1225</v>
      </c>
      <c r="J20" s="14"/>
      <c r="K20" s="7"/>
    </row>
    <row r="21" spans="1:11" x14ac:dyDescent="0.25">
      <c r="A21" s="36">
        <v>38092</v>
      </c>
      <c r="B21" s="4">
        <v>240716</v>
      </c>
      <c r="C21" s="9">
        <v>1</v>
      </c>
      <c r="D21" s="20">
        <v>3.7417534883720927</v>
      </c>
      <c r="E21">
        <v>7.0789999999999997</v>
      </c>
      <c r="F21">
        <v>7.6315</v>
      </c>
      <c r="G21">
        <v>1.0385</v>
      </c>
      <c r="H21">
        <v>0.91549999999999998</v>
      </c>
      <c r="I21">
        <v>0.16700000000000001</v>
      </c>
      <c r="J21" s="14">
        <v>0</v>
      </c>
      <c r="K21" s="16">
        <v>0</v>
      </c>
    </row>
    <row r="22" spans="1:11" x14ac:dyDescent="0.25">
      <c r="A22" s="36"/>
      <c r="B22" s="4">
        <v>240717</v>
      </c>
      <c r="C22" s="9">
        <v>10</v>
      </c>
      <c r="D22" s="20">
        <v>3.7763993540051679</v>
      </c>
      <c r="E22">
        <v>7.3724999999999996</v>
      </c>
      <c r="F22">
        <v>7.7435</v>
      </c>
      <c r="G22">
        <v>0.78200000000000003</v>
      </c>
      <c r="H22">
        <v>0.73799999999999999</v>
      </c>
      <c r="I22">
        <v>0.17049999999999998</v>
      </c>
      <c r="J22" s="14"/>
      <c r="K22" s="7"/>
    </row>
    <row r="23" spans="1:11" x14ac:dyDescent="0.25">
      <c r="A23" s="36"/>
      <c r="B23" s="4">
        <v>240718</v>
      </c>
      <c r="C23" s="9">
        <v>25</v>
      </c>
      <c r="D23" s="20">
        <v>4.2614414728682171</v>
      </c>
      <c r="E23">
        <v>7.1464999999999996</v>
      </c>
      <c r="F23">
        <v>7.2645</v>
      </c>
      <c r="G23">
        <v>0.80500000000000005</v>
      </c>
      <c r="H23">
        <v>0.754</v>
      </c>
      <c r="I23">
        <v>0.182</v>
      </c>
      <c r="J23" s="14"/>
      <c r="K23" s="7"/>
    </row>
    <row r="24" spans="1:11" x14ac:dyDescent="0.25">
      <c r="A24" s="36"/>
      <c r="B24" s="4">
        <v>240719</v>
      </c>
      <c r="C24" s="9">
        <v>50</v>
      </c>
      <c r="D24" s="20">
        <v>4.1575038759689926</v>
      </c>
      <c r="E24">
        <v>7.0865</v>
      </c>
      <c r="F24">
        <v>7.242</v>
      </c>
      <c r="G24">
        <v>0.79150000000000009</v>
      </c>
      <c r="H24">
        <v>0.68599999999999994</v>
      </c>
      <c r="I24">
        <v>0.16750000000000001</v>
      </c>
      <c r="J24" s="14"/>
      <c r="K24" s="7"/>
    </row>
    <row r="25" spans="1:11" x14ac:dyDescent="0.25">
      <c r="A25" s="8"/>
      <c r="B25" s="4">
        <v>240720</v>
      </c>
      <c r="C25" s="9">
        <v>95</v>
      </c>
      <c r="D25" s="20">
        <v>2.4252105943152453</v>
      </c>
      <c r="E25">
        <v>6.6905000000000001</v>
      </c>
      <c r="F25">
        <v>6.33</v>
      </c>
      <c r="G25">
        <v>0.75350000000000006</v>
      </c>
      <c r="H25">
        <v>0.74449999999999994</v>
      </c>
      <c r="I25">
        <v>0.16250000000000001</v>
      </c>
      <c r="J25" s="14"/>
      <c r="K25" s="7"/>
    </row>
    <row r="26" spans="1:11" x14ac:dyDescent="0.25">
      <c r="A26" s="8">
        <v>38121</v>
      </c>
      <c r="B26" s="4">
        <v>240721</v>
      </c>
      <c r="C26" s="9">
        <v>1</v>
      </c>
      <c r="D26" s="20">
        <v>1.0989928940568474</v>
      </c>
      <c r="E26">
        <v>4.0694999999999997</v>
      </c>
      <c r="F26">
        <v>3.3170000000000002</v>
      </c>
      <c r="G26">
        <v>0.66249999999999998</v>
      </c>
      <c r="H26">
        <v>1.3574999999999999</v>
      </c>
      <c r="I26">
        <v>0.161</v>
      </c>
      <c r="J26" s="14">
        <v>0</v>
      </c>
      <c r="K26" s="16">
        <v>0</v>
      </c>
    </row>
    <row r="27" spans="1:11" x14ac:dyDescent="0.25">
      <c r="A27" s="8"/>
      <c r="B27" s="4">
        <v>240722</v>
      </c>
      <c r="C27" s="9">
        <v>10</v>
      </c>
      <c r="D27" s="20">
        <v>2.0823023255813951</v>
      </c>
      <c r="E27">
        <v>3.4950000000000001</v>
      </c>
      <c r="F27">
        <v>2.786</v>
      </c>
      <c r="G27">
        <v>0.58750000000000002</v>
      </c>
      <c r="H27">
        <v>0.96250000000000002</v>
      </c>
      <c r="I27">
        <v>0.14200000000000002</v>
      </c>
      <c r="J27" s="14"/>
      <c r="K27" s="7"/>
    </row>
    <row r="28" spans="1:11" x14ac:dyDescent="0.25">
      <c r="A28" s="8"/>
      <c r="B28" s="4">
        <v>240723</v>
      </c>
      <c r="C28" s="9">
        <v>25</v>
      </c>
      <c r="D28" s="20">
        <v>1.5732950904392764</v>
      </c>
      <c r="E28">
        <v>3.8014999999999999</v>
      </c>
      <c r="F28">
        <v>3.0310000000000001</v>
      </c>
      <c r="G28">
        <v>0.60850000000000004</v>
      </c>
      <c r="H28">
        <v>0.89799999999999991</v>
      </c>
      <c r="I28">
        <v>0.14300000000000002</v>
      </c>
      <c r="J28" s="14"/>
      <c r="K28" s="7"/>
    </row>
    <row r="29" spans="1:11" x14ac:dyDescent="0.25">
      <c r="A29" s="8"/>
      <c r="B29" s="4">
        <v>240724</v>
      </c>
      <c r="C29" s="9">
        <v>50</v>
      </c>
      <c r="D29" s="20">
        <v>1.5848634366925063</v>
      </c>
      <c r="E29">
        <v>4.4444999999999997</v>
      </c>
      <c r="F29">
        <v>3.5105</v>
      </c>
      <c r="G29">
        <v>0.64749999999999996</v>
      </c>
      <c r="H29">
        <v>0.879</v>
      </c>
      <c r="I29">
        <v>0.1525</v>
      </c>
      <c r="J29" s="14"/>
      <c r="K29" s="7"/>
    </row>
    <row r="30" spans="1:11" x14ac:dyDescent="0.25">
      <c r="A30" s="8"/>
      <c r="B30" s="4">
        <v>240725</v>
      </c>
      <c r="C30" s="9">
        <v>95</v>
      </c>
      <c r="D30" s="20">
        <v>1.376633204134367</v>
      </c>
      <c r="E30">
        <v>6.0735000000000001</v>
      </c>
      <c r="F30">
        <v>4.9870000000000001</v>
      </c>
      <c r="G30">
        <v>0.76</v>
      </c>
      <c r="H30">
        <v>0.98449999999999993</v>
      </c>
      <c r="I30">
        <v>0.17549999999999999</v>
      </c>
      <c r="J30" s="14"/>
      <c r="K30" s="7"/>
    </row>
    <row r="31" spans="1:11" x14ac:dyDescent="0.25">
      <c r="A31" s="8">
        <v>38152</v>
      </c>
      <c r="B31" s="4">
        <v>240726</v>
      </c>
      <c r="C31" s="9">
        <v>1</v>
      </c>
      <c r="D31" s="20">
        <v>1.2493813953488371</v>
      </c>
      <c r="E31">
        <v>5.5465</v>
      </c>
      <c r="F31">
        <v>4.7919999999999998</v>
      </c>
      <c r="G31">
        <v>0.82450000000000001</v>
      </c>
      <c r="H31">
        <v>2.0245000000000002</v>
      </c>
      <c r="I31">
        <v>0.20849999999999999</v>
      </c>
      <c r="J31" s="14">
        <v>0</v>
      </c>
      <c r="K31" s="16">
        <v>0</v>
      </c>
    </row>
    <row r="32" spans="1:11" x14ac:dyDescent="0.25">
      <c r="A32" s="8"/>
      <c r="B32" s="4">
        <v>240727</v>
      </c>
      <c r="C32" s="9">
        <v>10</v>
      </c>
      <c r="D32" s="20">
        <v>1.1799713178294573</v>
      </c>
      <c r="E32">
        <v>4.9930000000000003</v>
      </c>
      <c r="F32">
        <v>4.3609999999999998</v>
      </c>
      <c r="G32">
        <v>0.70100000000000007</v>
      </c>
      <c r="H32">
        <v>1.1975</v>
      </c>
      <c r="I32">
        <v>0.1885</v>
      </c>
      <c r="J32" s="14"/>
      <c r="K32" s="7"/>
    </row>
    <row r="33" spans="1:11" x14ac:dyDescent="0.25">
      <c r="A33" s="8"/>
      <c r="B33" s="4">
        <v>240728</v>
      </c>
      <c r="C33" s="9">
        <v>25</v>
      </c>
      <c r="D33" s="20">
        <v>1.0989928940568474</v>
      </c>
      <c r="E33">
        <v>5.0679999999999996</v>
      </c>
      <c r="F33">
        <v>4.4569999999999999</v>
      </c>
      <c r="G33">
        <v>0.71049999999999991</v>
      </c>
      <c r="H33">
        <v>1.3395000000000001</v>
      </c>
      <c r="I33">
        <v>0.19450000000000001</v>
      </c>
      <c r="J33" s="14"/>
      <c r="K33" s="7"/>
    </row>
    <row r="34" spans="1:11" x14ac:dyDescent="0.25">
      <c r="A34" s="8"/>
      <c r="B34" s="4">
        <v>240729</v>
      </c>
      <c r="C34" s="9">
        <v>50</v>
      </c>
      <c r="D34" s="20">
        <v>1.0295828165374676</v>
      </c>
      <c r="E34">
        <v>5.1219999999999999</v>
      </c>
      <c r="F34">
        <v>4.5995000000000008</v>
      </c>
      <c r="G34">
        <v>0.70900000000000007</v>
      </c>
      <c r="H34">
        <v>1.5349999999999999</v>
      </c>
      <c r="I34">
        <v>0.19900000000000001</v>
      </c>
      <c r="J34" s="14"/>
      <c r="K34" s="7"/>
    </row>
    <row r="35" spans="1:11" x14ac:dyDescent="0.25">
      <c r="A35" s="8"/>
      <c r="B35" s="4">
        <v>240730</v>
      </c>
      <c r="C35" s="9">
        <v>95</v>
      </c>
      <c r="D35" s="20">
        <v>0.2408346253229974</v>
      </c>
      <c r="E35">
        <v>6.4370000000000003</v>
      </c>
      <c r="F35">
        <v>5.3710000000000004</v>
      </c>
      <c r="G35">
        <v>0.83149999999999991</v>
      </c>
      <c r="H35">
        <v>1.6019999999999999</v>
      </c>
      <c r="I35">
        <v>0.23350000000000001</v>
      </c>
      <c r="J35" s="14"/>
      <c r="K35" s="7"/>
    </row>
    <row r="36" spans="1:11" x14ac:dyDescent="0.25">
      <c r="A36" s="8">
        <v>38183</v>
      </c>
      <c r="B36" s="4">
        <v>240731</v>
      </c>
      <c r="C36" s="9">
        <v>1</v>
      </c>
      <c r="D36" s="20">
        <v>2.4062160206718346</v>
      </c>
      <c r="E36">
        <v>3.375</v>
      </c>
      <c r="F36">
        <v>2.5874999999999999</v>
      </c>
      <c r="G36">
        <v>0.63249999999999995</v>
      </c>
      <c r="H36">
        <v>1.3654999999999999</v>
      </c>
      <c r="I36">
        <v>0.2</v>
      </c>
      <c r="J36" s="14">
        <v>0</v>
      </c>
      <c r="K36" s="16">
        <v>0</v>
      </c>
    </row>
    <row r="37" spans="1:11" x14ac:dyDescent="0.25">
      <c r="A37" s="8"/>
      <c r="B37" s="4">
        <v>240732</v>
      </c>
      <c r="C37" s="9">
        <v>10</v>
      </c>
      <c r="D37" s="20">
        <v>2.5218994832041344</v>
      </c>
      <c r="E37">
        <v>3.1150000000000002</v>
      </c>
      <c r="F37">
        <v>2.5499999999999998</v>
      </c>
      <c r="G37">
        <v>0.58899999999999997</v>
      </c>
      <c r="H37">
        <v>0.9910000000000001</v>
      </c>
      <c r="I37">
        <v>0.1925</v>
      </c>
      <c r="J37" s="14"/>
      <c r="K37" s="7"/>
    </row>
    <row r="38" spans="1:11" x14ac:dyDescent="0.25">
      <c r="A38" s="8"/>
      <c r="B38" s="4">
        <v>240733</v>
      </c>
      <c r="C38" s="9">
        <v>25</v>
      </c>
      <c r="D38" s="20">
        <v>1.9666188630490957</v>
      </c>
      <c r="E38">
        <v>3.6829999999999998</v>
      </c>
      <c r="F38">
        <v>2.9504999999999999</v>
      </c>
      <c r="G38">
        <v>0.63149999999999995</v>
      </c>
      <c r="H38">
        <v>1.9140000000000001</v>
      </c>
      <c r="I38">
        <v>0.20899999999999999</v>
      </c>
      <c r="J38" s="14"/>
      <c r="K38" s="7"/>
    </row>
    <row r="39" spans="1:11" x14ac:dyDescent="0.25">
      <c r="A39" s="8"/>
      <c r="B39" s="4">
        <v>240734</v>
      </c>
      <c r="C39" s="9">
        <v>50</v>
      </c>
      <c r="D39" s="20">
        <v>1.4576116279069768</v>
      </c>
      <c r="E39">
        <v>4.4785000000000004</v>
      </c>
      <c r="F39">
        <v>3.43</v>
      </c>
      <c r="G39">
        <v>0.6805000000000001</v>
      </c>
      <c r="H39">
        <v>1.4535</v>
      </c>
      <c r="I39">
        <v>0.23699999999999999</v>
      </c>
      <c r="J39" s="14"/>
      <c r="K39" s="7"/>
    </row>
    <row r="40" spans="1:11" x14ac:dyDescent="0.25">
      <c r="A40" s="8"/>
      <c r="B40" s="4">
        <v>240735</v>
      </c>
      <c r="C40" s="9">
        <v>95</v>
      </c>
      <c r="D40" s="20">
        <v>0.52057558139534876</v>
      </c>
      <c r="E40">
        <v>7.4625000000000004</v>
      </c>
      <c r="F40">
        <v>5.8209999999999997</v>
      </c>
      <c r="G40">
        <v>0.875</v>
      </c>
      <c r="H40">
        <v>1.1355</v>
      </c>
      <c r="I40">
        <v>0.2205</v>
      </c>
      <c r="J40" s="14"/>
      <c r="K40" s="7"/>
    </row>
    <row r="41" spans="1:11" x14ac:dyDescent="0.25">
      <c r="A41" s="8">
        <v>38215</v>
      </c>
      <c r="B41" s="4">
        <v>240736</v>
      </c>
      <c r="C41" s="9">
        <v>1</v>
      </c>
      <c r="D41" s="20">
        <v>2.7995397932816544</v>
      </c>
      <c r="E41">
        <v>1.4395</v>
      </c>
      <c r="F41">
        <v>4.0679999999999996</v>
      </c>
      <c r="G41">
        <v>0.61450000000000005</v>
      </c>
      <c r="H41">
        <v>1.4075</v>
      </c>
      <c r="I41">
        <v>0.19850000000000001</v>
      </c>
      <c r="J41" s="14">
        <v>0</v>
      </c>
      <c r="K41" s="16">
        <v>0</v>
      </c>
    </row>
    <row r="42" spans="1:11" x14ac:dyDescent="0.25">
      <c r="A42" s="8"/>
      <c r="B42" s="4">
        <v>240737</v>
      </c>
      <c r="C42" s="9">
        <v>10</v>
      </c>
      <c r="D42" s="20">
        <v>1.469179974160207</v>
      </c>
      <c r="E42">
        <v>2.4740000000000002</v>
      </c>
      <c r="F42">
        <v>3.5979999999999999</v>
      </c>
      <c r="G42">
        <v>0.54849999999999999</v>
      </c>
      <c r="H42">
        <v>0.73599999999999999</v>
      </c>
      <c r="I42">
        <v>0.22750000000000001</v>
      </c>
      <c r="J42" s="14"/>
      <c r="K42" s="7"/>
    </row>
    <row r="43" spans="1:11" x14ac:dyDescent="0.25">
      <c r="A43" s="8"/>
      <c r="B43" s="4">
        <v>240738</v>
      </c>
      <c r="C43" s="9">
        <v>25</v>
      </c>
      <c r="D43" s="20">
        <v>1.2725180878552971</v>
      </c>
      <c r="E43">
        <v>4.2469999999999999</v>
      </c>
      <c r="F43">
        <v>4.9039999999999999</v>
      </c>
      <c r="G43">
        <v>0.6885</v>
      </c>
      <c r="H43">
        <v>1.234</v>
      </c>
      <c r="I43">
        <v>0.27700000000000002</v>
      </c>
      <c r="J43" s="14"/>
      <c r="K43" s="7"/>
    </row>
    <row r="44" spans="1:11" x14ac:dyDescent="0.25">
      <c r="A44" s="8"/>
      <c r="B44" s="4">
        <v>240739</v>
      </c>
      <c r="C44" s="9">
        <v>50</v>
      </c>
      <c r="D44" s="20">
        <v>1.2725180878552973</v>
      </c>
      <c r="E44">
        <v>4.4800000000000004</v>
      </c>
      <c r="F44">
        <v>4.9220000000000006</v>
      </c>
      <c r="G44">
        <v>0.71649999999999991</v>
      </c>
      <c r="H44">
        <v>1.1294999999999999</v>
      </c>
      <c r="I44">
        <v>0.27400000000000002</v>
      </c>
      <c r="J44" s="14"/>
      <c r="K44" s="7"/>
    </row>
    <row r="45" spans="1:11" x14ac:dyDescent="0.25">
      <c r="A45" s="8"/>
      <c r="B45" s="4">
        <v>240740</v>
      </c>
      <c r="C45" s="9">
        <v>95</v>
      </c>
      <c r="D45" s="20">
        <v>0.43959715762273904</v>
      </c>
      <c r="E45">
        <v>6.1944999999999997</v>
      </c>
      <c r="F45">
        <v>5.4290000000000003</v>
      </c>
      <c r="G45">
        <v>0.80800000000000005</v>
      </c>
      <c r="H45">
        <v>0.94199999999999995</v>
      </c>
      <c r="I45">
        <v>0.30349999999999999</v>
      </c>
      <c r="J45" s="14"/>
      <c r="K45" s="7"/>
    </row>
    <row r="46" spans="1:11" x14ac:dyDescent="0.25">
      <c r="A46" s="8"/>
      <c r="B46" s="4"/>
      <c r="C46" s="9"/>
      <c r="D46" s="31"/>
      <c r="E46" s="20"/>
      <c r="F46" s="20"/>
      <c r="G46" s="20"/>
      <c r="H46" s="20"/>
      <c r="I46" s="20"/>
      <c r="J46" s="14">
        <v>0</v>
      </c>
      <c r="K46" s="16">
        <v>0</v>
      </c>
    </row>
    <row r="47" spans="1:11" x14ac:dyDescent="0.25">
      <c r="A47" s="8"/>
      <c r="B47" s="4"/>
      <c r="C47" s="9"/>
      <c r="D47" s="31"/>
      <c r="E47" s="20"/>
      <c r="F47" s="20"/>
      <c r="G47" s="20"/>
      <c r="H47" s="20"/>
      <c r="I47" s="20"/>
      <c r="J47" s="14"/>
      <c r="K47" s="7"/>
    </row>
    <row r="48" spans="1:11" x14ac:dyDescent="0.25">
      <c r="A48" s="8"/>
      <c r="B48" s="4"/>
      <c r="C48" s="9"/>
      <c r="D48" s="31"/>
      <c r="E48" s="20"/>
      <c r="F48" s="20"/>
      <c r="G48" s="20"/>
      <c r="H48" s="20"/>
      <c r="I48" s="20"/>
      <c r="J48" s="14"/>
      <c r="K48" s="7"/>
    </row>
    <row r="49" spans="1:11" x14ac:dyDescent="0.25">
      <c r="A49" s="8"/>
      <c r="B49" s="4"/>
      <c r="C49" s="9"/>
      <c r="D49" s="31"/>
      <c r="E49" s="20"/>
      <c r="F49" s="20"/>
      <c r="G49" s="20"/>
      <c r="H49" s="20"/>
      <c r="I49" s="20"/>
      <c r="J49" s="14"/>
      <c r="K49" s="7"/>
    </row>
    <row r="50" spans="1:11" x14ac:dyDescent="0.25">
      <c r="A50" s="8"/>
      <c r="B50" s="4"/>
      <c r="C50" s="9"/>
      <c r="D50" s="31"/>
      <c r="E50" s="20"/>
      <c r="F50" s="20"/>
      <c r="G50" s="20"/>
      <c r="H50" s="20"/>
      <c r="I50" s="20"/>
      <c r="J50" s="14"/>
      <c r="K50" s="7"/>
    </row>
    <row r="51" spans="1:11" x14ac:dyDescent="0.25">
      <c r="A51" s="8"/>
      <c r="B51" s="4"/>
      <c r="C51" s="9"/>
      <c r="D51" s="31"/>
      <c r="E51" s="20"/>
      <c r="F51" s="20"/>
      <c r="G51" s="20"/>
      <c r="H51" s="20"/>
      <c r="I51" s="20"/>
      <c r="J51" s="14">
        <v>0</v>
      </c>
      <c r="K51" s="16">
        <v>0</v>
      </c>
    </row>
    <row r="52" spans="1:11" x14ac:dyDescent="0.25">
      <c r="A52" s="8"/>
      <c r="B52" s="4"/>
      <c r="C52" s="9"/>
      <c r="D52" s="31"/>
      <c r="E52" s="20"/>
      <c r="F52" s="20"/>
      <c r="G52" s="20"/>
      <c r="H52" s="20"/>
      <c r="I52" s="20"/>
      <c r="J52" s="14"/>
      <c r="K52" s="7"/>
    </row>
    <row r="53" spans="1:11" x14ac:dyDescent="0.25">
      <c r="A53" s="8"/>
      <c r="B53" s="4"/>
      <c r="C53" s="9"/>
      <c r="D53" s="31"/>
      <c r="E53" s="20"/>
      <c r="F53" s="20"/>
      <c r="G53" s="20"/>
      <c r="H53" s="20"/>
      <c r="I53" s="20"/>
      <c r="J53" s="14"/>
      <c r="K53" s="7"/>
    </row>
    <row r="54" spans="1:11" x14ac:dyDescent="0.25">
      <c r="A54" s="8"/>
      <c r="B54" s="4"/>
      <c r="C54" s="9"/>
      <c r="D54" s="31"/>
      <c r="E54" s="20"/>
      <c r="F54" s="20"/>
      <c r="G54" s="20"/>
      <c r="H54" s="20"/>
      <c r="I54" s="20"/>
      <c r="J54" s="14"/>
      <c r="K54" s="7"/>
    </row>
    <row r="55" spans="1:11" x14ac:dyDescent="0.25">
      <c r="A55" s="8"/>
      <c r="B55" s="4"/>
      <c r="C55" s="9"/>
      <c r="D55" s="31"/>
      <c r="E55" s="20"/>
      <c r="F55" s="20"/>
      <c r="G55" s="20"/>
      <c r="H55" s="20"/>
      <c r="I55" s="20"/>
      <c r="J55" s="14"/>
      <c r="K55" s="7"/>
    </row>
    <row r="56" spans="1:11" x14ac:dyDescent="0.25">
      <c r="A56" s="8"/>
      <c r="B56" s="4"/>
      <c r="C56" s="9"/>
      <c r="D56" s="31"/>
      <c r="E56" s="20"/>
      <c r="F56" s="20"/>
      <c r="G56" s="20"/>
      <c r="H56" s="20"/>
      <c r="I56" s="20"/>
      <c r="J56" s="14">
        <v>0</v>
      </c>
      <c r="K56" s="16">
        <v>0</v>
      </c>
    </row>
    <row r="57" spans="1:11" x14ac:dyDescent="0.25">
      <c r="A57" s="8"/>
      <c r="B57" s="4"/>
      <c r="C57" s="9"/>
      <c r="D57" s="31"/>
      <c r="E57" s="20"/>
      <c r="F57" s="20"/>
      <c r="G57" s="20"/>
      <c r="H57" s="20"/>
      <c r="I57" s="20"/>
      <c r="J57" s="14"/>
      <c r="K57" s="7"/>
    </row>
    <row r="58" spans="1:11" x14ac:dyDescent="0.25">
      <c r="A58" s="8"/>
      <c r="B58" s="4"/>
      <c r="C58" s="9"/>
      <c r="D58" s="31"/>
      <c r="E58" s="20"/>
      <c r="F58" s="20"/>
      <c r="G58" s="20"/>
      <c r="H58" s="20"/>
      <c r="I58" s="20"/>
      <c r="J58" s="14"/>
      <c r="K58" s="7"/>
    </row>
    <row r="59" spans="1:11" x14ac:dyDescent="0.25">
      <c r="A59" s="8"/>
      <c r="B59" s="4"/>
      <c r="C59" s="9"/>
      <c r="D59" s="31"/>
      <c r="E59" s="20"/>
      <c r="F59" s="20"/>
      <c r="G59" s="20"/>
      <c r="H59" s="20"/>
      <c r="I59" s="20"/>
      <c r="J59" s="14"/>
      <c r="K59" s="7"/>
    </row>
    <row r="60" spans="1:11" x14ac:dyDescent="0.25">
      <c r="A60" s="8"/>
      <c r="B60" s="4"/>
      <c r="C60" s="9"/>
      <c r="D60" s="31"/>
      <c r="E60" s="20"/>
      <c r="F60" s="20"/>
      <c r="G60" s="20"/>
      <c r="H60" s="20"/>
      <c r="I60" s="20"/>
      <c r="J60" s="14"/>
      <c r="K60" s="7"/>
    </row>
    <row r="61" spans="1:11" x14ac:dyDescent="0.25">
      <c r="A61" s="8"/>
      <c r="B61" s="4"/>
      <c r="C61" s="9"/>
      <c r="D61" s="31"/>
      <c r="E61" s="20"/>
      <c r="F61" s="20"/>
      <c r="G61" s="20"/>
      <c r="H61" s="20"/>
      <c r="I61" s="20"/>
      <c r="J61" s="14">
        <v>0</v>
      </c>
      <c r="K61" s="16">
        <v>0</v>
      </c>
    </row>
    <row r="62" spans="1:11" x14ac:dyDescent="0.25">
      <c r="A62" s="8"/>
      <c r="B62" s="4"/>
      <c r="C62" s="9"/>
      <c r="D62" s="31"/>
      <c r="E62" s="20"/>
      <c r="F62" s="20"/>
      <c r="G62" s="20"/>
      <c r="H62" s="20"/>
      <c r="I62" s="20"/>
      <c r="J62" s="14"/>
      <c r="K62" s="7"/>
    </row>
    <row r="63" spans="1:11" x14ac:dyDescent="0.25">
      <c r="A63" s="8"/>
      <c r="B63" s="4"/>
      <c r="C63" s="9"/>
      <c r="D63" s="31"/>
      <c r="E63" s="20"/>
      <c r="F63" s="20"/>
      <c r="G63" s="20"/>
      <c r="H63" s="20"/>
      <c r="I63" s="20"/>
      <c r="J63" s="14"/>
      <c r="K63" s="7"/>
    </row>
    <row r="64" spans="1:11" x14ac:dyDescent="0.25">
      <c r="A64" s="8"/>
      <c r="B64" s="4"/>
      <c r="C64" s="9"/>
      <c r="D64" s="31"/>
      <c r="E64" s="20"/>
      <c r="F64" s="20"/>
      <c r="G64" s="20"/>
      <c r="H64" s="20"/>
      <c r="I64" s="20"/>
      <c r="J64" s="14"/>
      <c r="K64" s="7"/>
    </row>
    <row r="65" spans="1:11" x14ac:dyDescent="0.25">
      <c r="A65" s="8"/>
      <c r="B65" s="4"/>
      <c r="C65" s="9"/>
      <c r="D65" s="31"/>
      <c r="E65" s="20"/>
      <c r="F65" s="20"/>
      <c r="G65" s="20"/>
      <c r="H65" s="20"/>
      <c r="I65" s="20"/>
      <c r="J65" s="14"/>
      <c r="K65" s="7"/>
    </row>
    <row r="66" spans="1:11" x14ac:dyDescent="0.25">
      <c r="A66" s="8"/>
      <c r="B66" s="4"/>
      <c r="C66" s="9"/>
      <c r="D66" s="31"/>
      <c r="E66" s="20"/>
      <c r="F66" s="20"/>
      <c r="G66" s="20"/>
      <c r="H66" s="20"/>
      <c r="I66" s="20"/>
      <c r="J66" s="14">
        <v>0</v>
      </c>
      <c r="K66" s="16">
        <v>0</v>
      </c>
    </row>
    <row r="67" spans="1:11" x14ac:dyDescent="0.25">
      <c r="A67" s="8"/>
      <c r="B67" s="4"/>
      <c r="C67" s="9"/>
      <c r="D67" s="31"/>
      <c r="E67" s="20"/>
      <c r="F67" s="20"/>
      <c r="G67" s="20"/>
      <c r="H67" s="20"/>
      <c r="I67" s="20"/>
      <c r="J67" s="14"/>
      <c r="K67" s="7"/>
    </row>
    <row r="68" spans="1:11" x14ac:dyDescent="0.25">
      <c r="A68" s="8"/>
      <c r="B68" s="4"/>
      <c r="C68" s="9"/>
      <c r="D68" s="31"/>
      <c r="E68" s="20"/>
      <c r="F68" s="20"/>
      <c r="G68" s="20"/>
      <c r="H68" s="20"/>
      <c r="I68" s="20"/>
      <c r="J68" s="14"/>
      <c r="K68" s="7"/>
    </row>
    <row r="69" spans="1:11" x14ac:dyDescent="0.25">
      <c r="A69" s="8"/>
      <c r="B69" s="4"/>
      <c r="C69" s="9"/>
      <c r="D69" s="31"/>
      <c r="E69" s="20"/>
      <c r="F69" s="20"/>
      <c r="G69" s="20"/>
      <c r="H69" s="20"/>
      <c r="I69" s="20"/>
      <c r="J69" s="14"/>
      <c r="K69" s="7"/>
    </row>
    <row r="70" spans="1:11" x14ac:dyDescent="0.25">
      <c r="A70" s="8"/>
      <c r="B70" s="4"/>
      <c r="C70" s="9"/>
      <c r="D70" s="31"/>
      <c r="E70" s="20"/>
      <c r="F70" s="20"/>
      <c r="G70" s="20"/>
      <c r="H70" s="20"/>
      <c r="I70" s="20"/>
      <c r="J70" s="14"/>
      <c r="K70" s="7"/>
    </row>
    <row r="71" spans="1:11" x14ac:dyDescent="0.25">
      <c r="A71" s="8"/>
      <c r="B71" s="21"/>
      <c r="C71" s="9"/>
      <c r="D71" s="31"/>
      <c r="E71" s="20"/>
      <c r="F71" s="20"/>
      <c r="G71" s="20"/>
      <c r="H71" s="20"/>
      <c r="I71" s="20"/>
      <c r="J71" s="14">
        <v>0</v>
      </c>
      <c r="K71" s="16">
        <v>0</v>
      </c>
    </row>
    <row r="72" spans="1:11" x14ac:dyDescent="0.25">
      <c r="A72" s="8"/>
      <c r="B72" s="21"/>
      <c r="C72" s="9"/>
      <c r="D72" s="31"/>
      <c r="E72" s="20"/>
      <c r="F72" s="20"/>
      <c r="G72" s="20"/>
      <c r="H72" s="20"/>
      <c r="I72" s="20"/>
      <c r="J72" s="14"/>
      <c r="K72" s="7"/>
    </row>
    <row r="73" spans="1:11" x14ac:dyDescent="0.25">
      <c r="A73" s="8"/>
      <c r="B73" s="4"/>
      <c r="C73" s="9"/>
      <c r="D73" s="31"/>
      <c r="E73" s="20"/>
      <c r="F73" s="20"/>
      <c r="G73" s="20"/>
      <c r="H73" s="20"/>
      <c r="I73" s="20"/>
      <c r="J73" s="14"/>
      <c r="K73" s="7"/>
    </row>
    <row r="74" spans="1:11" x14ac:dyDescent="0.25">
      <c r="A74" s="8"/>
      <c r="B74" s="4"/>
      <c r="C74" s="9"/>
      <c r="D74" s="31"/>
      <c r="E74" s="20"/>
      <c r="F74" s="20"/>
      <c r="G74" s="20"/>
      <c r="H74" s="20"/>
      <c r="I74" s="20"/>
      <c r="J74" s="14"/>
      <c r="K74" s="7"/>
    </row>
    <row r="75" spans="1:11" x14ac:dyDescent="0.25">
      <c r="A75" s="8"/>
      <c r="B75" s="4"/>
      <c r="C75" s="9"/>
      <c r="D75" s="31"/>
      <c r="E75" s="20"/>
      <c r="F75" s="20"/>
      <c r="G75" s="20"/>
      <c r="H75" s="20"/>
      <c r="I75" s="20"/>
      <c r="J75" s="14"/>
      <c r="K75" s="7"/>
    </row>
    <row r="76" spans="1:11" x14ac:dyDescent="0.25">
      <c r="A76" s="8"/>
      <c r="B76" s="4"/>
      <c r="C76" s="9"/>
      <c r="D76" s="31"/>
      <c r="E76" s="20"/>
      <c r="F76" s="20"/>
      <c r="G76" s="20"/>
      <c r="H76" s="20"/>
      <c r="I76" s="20"/>
      <c r="J76" s="14">
        <v>0</v>
      </c>
      <c r="K76" s="16">
        <v>0</v>
      </c>
    </row>
    <row r="77" spans="1:11" x14ac:dyDescent="0.25">
      <c r="A77" s="8"/>
      <c r="B77" s="4"/>
      <c r="C77" s="9"/>
      <c r="D77" s="31"/>
      <c r="E77" s="20"/>
      <c r="F77" s="20"/>
      <c r="G77" s="20"/>
      <c r="H77" s="20"/>
      <c r="I77" s="20"/>
      <c r="J77" s="14"/>
      <c r="K77" s="7"/>
    </row>
    <row r="78" spans="1:11" x14ac:dyDescent="0.25">
      <c r="A78" s="8"/>
      <c r="B78" s="4"/>
      <c r="C78" s="9"/>
      <c r="D78" s="31"/>
      <c r="E78" s="20"/>
      <c r="F78" s="20"/>
      <c r="G78" s="20"/>
      <c r="H78" s="20"/>
      <c r="I78" s="20"/>
      <c r="J78" s="14"/>
      <c r="K78" s="7"/>
    </row>
    <row r="79" spans="1:11" x14ac:dyDescent="0.25">
      <c r="A79" s="8"/>
      <c r="B79" s="4"/>
      <c r="C79" s="9"/>
      <c r="D79" s="31"/>
      <c r="E79" s="20"/>
      <c r="F79" s="20"/>
      <c r="G79" s="20"/>
      <c r="H79" s="20"/>
      <c r="I79" s="20"/>
      <c r="J79" s="14"/>
      <c r="K79" s="7"/>
    </row>
    <row r="80" spans="1:11" x14ac:dyDescent="0.25">
      <c r="A80" s="8"/>
      <c r="B80" s="4"/>
      <c r="C80" s="9"/>
      <c r="D80" s="31"/>
      <c r="E80" s="20"/>
      <c r="F80" s="20"/>
      <c r="G80" s="20"/>
      <c r="H80" s="20"/>
      <c r="I80" s="20"/>
      <c r="J80" s="14"/>
      <c r="K80" s="7"/>
    </row>
    <row r="81" spans="1:11" x14ac:dyDescent="0.25">
      <c r="A81" s="8"/>
      <c r="B81" s="4"/>
      <c r="C81" s="9"/>
      <c r="D81" s="31"/>
      <c r="E81" s="20"/>
      <c r="F81" s="20"/>
      <c r="G81" s="20"/>
      <c r="H81" s="20"/>
      <c r="I81" s="20"/>
      <c r="J81" s="14">
        <v>0</v>
      </c>
      <c r="K81" s="16">
        <v>0</v>
      </c>
    </row>
    <row r="82" spans="1:11" x14ac:dyDescent="0.25">
      <c r="A82" s="8"/>
      <c r="B82" s="4"/>
      <c r="C82" s="9"/>
      <c r="D82" s="31"/>
      <c r="E82" s="20"/>
      <c r="F82" s="20"/>
      <c r="G82" s="20"/>
      <c r="H82" s="20"/>
      <c r="I82" s="20"/>
      <c r="J82" s="14"/>
      <c r="K82" s="7"/>
    </row>
    <row r="83" spans="1:11" x14ac:dyDescent="0.25">
      <c r="A83" s="8"/>
      <c r="B83" s="4"/>
      <c r="C83" s="9"/>
      <c r="D83" s="31"/>
      <c r="E83" s="20"/>
      <c r="F83" s="20"/>
      <c r="G83" s="20"/>
      <c r="H83" s="20"/>
      <c r="I83" s="20"/>
      <c r="J83" s="14"/>
      <c r="K83" s="7"/>
    </row>
    <row r="84" spans="1:11" x14ac:dyDescent="0.25">
      <c r="A84" s="8"/>
      <c r="B84" s="4"/>
      <c r="C84" s="9"/>
      <c r="D84" s="31"/>
      <c r="E84" s="20"/>
      <c r="F84" s="20"/>
      <c r="G84" s="20"/>
      <c r="H84" s="20"/>
      <c r="I84" s="20"/>
      <c r="J84" s="14"/>
      <c r="K84" s="7"/>
    </row>
    <row r="85" spans="1:11" x14ac:dyDescent="0.25">
      <c r="A85" s="8"/>
      <c r="B85" s="4"/>
      <c r="C85" s="9"/>
      <c r="D85" s="31"/>
      <c r="E85" s="20"/>
      <c r="F85" s="20"/>
      <c r="G85" s="20"/>
      <c r="H85" s="20"/>
      <c r="I85" s="20"/>
      <c r="J85" s="14"/>
      <c r="K85" s="7"/>
    </row>
    <row r="86" spans="1:11" x14ac:dyDescent="0.25">
      <c r="A86" s="8"/>
    </row>
    <row r="87" spans="1:11" x14ac:dyDescent="0.25">
      <c r="A87" s="8"/>
    </row>
    <row r="88" spans="1:11" x14ac:dyDescent="0.25">
      <c r="A88" s="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G16" sqref="G16"/>
    </sheetView>
  </sheetViews>
  <sheetFormatPr defaultRowHeight="13.2" x14ac:dyDescent="0.25"/>
  <cols>
    <col min="2" max="2" width="13.33203125" style="4" customWidth="1"/>
    <col min="3" max="3" width="4.5546875" customWidth="1"/>
    <col min="4" max="4" width="9.109375" style="20"/>
    <col min="5" max="5" width="9.109375" style="19"/>
    <col min="6" max="6" width="12.6640625" customWidth="1"/>
    <col min="7" max="7" width="11.88671875" customWidth="1"/>
    <col min="8" max="8" width="10.44140625" style="13" customWidth="1"/>
    <col min="9" max="10" width="9.109375" style="13"/>
    <col min="11" max="11" width="9.33203125" style="10" customWidth="1"/>
    <col min="12" max="13" width="9.109375" style="13"/>
  </cols>
  <sheetData>
    <row r="1" spans="1:13" x14ac:dyDescent="0.25">
      <c r="A1" t="s">
        <v>69</v>
      </c>
      <c r="B1" s="21" t="s">
        <v>71</v>
      </c>
      <c r="C1" s="13" t="s">
        <v>70</v>
      </c>
      <c r="D1" s="20" t="s">
        <v>6</v>
      </c>
      <c r="E1" s="20" t="s">
        <v>7</v>
      </c>
      <c r="F1" s="13" t="s">
        <v>72</v>
      </c>
      <c r="G1" s="13" t="s">
        <v>73</v>
      </c>
      <c r="H1" s="13" t="s">
        <v>74</v>
      </c>
      <c r="I1" s="20" t="s">
        <v>75</v>
      </c>
      <c r="J1" s="20" t="s">
        <v>76</v>
      </c>
      <c r="K1" s="20" t="s">
        <v>77</v>
      </c>
      <c r="L1" s="20" t="s">
        <v>78</v>
      </c>
      <c r="M1" s="20" t="s">
        <v>79</v>
      </c>
    </row>
    <row r="2" spans="1:13" s="10" customFormat="1" x14ac:dyDescent="0.25">
      <c r="A2" s="10">
        <v>2004669</v>
      </c>
      <c r="B2" s="22">
        <v>240701</v>
      </c>
      <c r="C2" s="9">
        <v>1</v>
      </c>
      <c r="D2" s="20">
        <v>0.31243410852713177</v>
      </c>
      <c r="E2" s="19">
        <v>0.20039825581395351</v>
      </c>
      <c r="I2">
        <v>11.512499999999999</v>
      </c>
      <c r="J2">
        <v>10.4215</v>
      </c>
      <c r="K2">
        <v>0.90400000000000003</v>
      </c>
      <c r="L2">
        <v>0.64050000000000007</v>
      </c>
      <c r="M2">
        <v>0.1555</v>
      </c>
    </row>
    <row r="3" spans="1:13" s="10" customFormat="1" x14ac:dyDescent="0.25">
      <c r="A3" s="10">
        <v>2004669</v>
      </c>
      <c r="B3" s="22">
        <v>240702</v>
      </c>
      <c r="C3" s="9">
        <v>10</v>
      </c>
      <c r="D3" s="20">
        <v>0.24083462532299746</v>
      </c>
      <c r="E3" s="19">
        <v>0.1841220930232558</v>
      </c>
      <c r="I3">
        <v>11.233000000000001</v>
      </c>
      <c r="J3">
        <v>11.555</v>
      </c>
      <c r="K3">
        <v>2.5289999999999999</v>
      </c>
      <c r="L3">
        <v>0.58550000000000002</v>
      </c>
      <c r="M3">
        <v>0.1585</v>
      </c>
    </row>
    <row r="4" spans="1:13" s="10" customFormat="1" x14ac:dyDescent="0.25">
      <c r="A4" s="10">
        <v>2004669</v>
      </c>
      <c r="B4" s="22">
        <v>240703</v>
      </c>
      <c r="C4" s="9">
        <v>25</v>
      </c>
      <c r="D4" s="20">
        <v>0.24408914728682171</v>
      </c>
      <c r="E4" s="19">
        <v>0.17267441860465116</v>
      </c>
      <c r="I4">
        <v>10.718</v>
      </c>
      <c r="J4">
        <v>9.7940000000000005</v>
      </c>
      <c r="K4">
        <v>0.88</v>
      </c>
      <c r="L4">
        <v>0.43149999999999999</v>
      </c>
      <c r="M4">
        <v>0.1265</v>
      </c>
    </row>
    <row r="5" spans="1:13" s="10" customFormat="1" x14ac:dyDescent="0.25">
      <c r="A5" s="10">
        <v>2004669</v>
      </c>
      <c r="B5" s="22">
        <v>240704</v>
      </c>
      <c r="C5" s="9">
        <v>50</v>
      </c>
      <c r="D5" s="20">
        <v>0.21805297157622738</v>
      </c>
      <c r="E5" s="19">
        <v>0.20650581395348835</v>
      </c>
      <c r="I5">
        <v>10.846</v>
      </c>
      <c r="J5">
        <v>9.82</v>
      </c>
      <c r="K5">
        <v>0.92900000000000005</v>
      </c>
      <c r="L5">
        <v>0.27250000000000002</v>
      </c>
      <c r="M5">
        <v>0.11699999999999999</v>
      </c>
    </row>
    <row r="6" spans="1:13" s="10" customFormat="1" x14ac:dyDescent="0.25">
      <c r="A6" s="10">
        <v>2004669</v>
      </c>
      <c r="B6" s="22">
        <v>240705</v>
      </c>
      <c r="C6" s="9">
        <v>95</v>
      </c>
      <c r="D6" s="20">
        <v>0.13994444444444443</v>
      </c>
      <c r="E6" s="19">
        <v>0.12237500000000001</v>
      </c>
      <c r="I6">
        <v>10.095000000000001</v>
      </c>
      <c r="J6">
        <v>9.3249999999999993</v>
      </c>
      <c r="K6">
        <v>0.754</v>
      </c>
      <c r="L6">
        <v>0.3695</v>
      </c>
      <c r="M6">
        <v>0.113</v>
      </c>
    </row>
    <row r="7" spans="1:13" x14ac:dyDescent="0.25">
      <c r="A7" s="10">
        <v>2004669</v>
      </c>
      <c r="B7" s="4">
        <v>240706</v>
      </c>
      <c r="C7" s="9">
        <v>1</v>
      </c>
      <c r="D7" s="20">
        <v>0.31243410852713177</v>
      </c>
      <c r="E7" s="19">
        <v>0.17564825581395349</v>
      </c>
      <c r="H7"/>
      <c r="I7">
        <v>10.262</v>
      </c>
      <c r="J7">
        <v>9.65</v>
      </c>
      <c r="K7">
        <v>0.9355</v>
      </c>
      <c r="L7">
        <v>0.66549999999999998</v>
      </c>
      <c r="M7">
        <v>0.1105</v>
      </c>
    </row>
    <row r="8" spans="1:13" x14ac:dyDescent="0.25">
      <c r="A8" s="10">
        <v>2004669</v>
      </c>
      <c r="B8" s="4">
        <v>240707</v>
      </c>
      <c r="C8" s="9">
        <v>10</v>
      </c>
      <c r="D8" s="20">
        <v>0.2505981912144703</v>
      </c>
      <c r="E8" s="19">
        <v>0.16627906976744186</v>
      </c>
      <c r="H8" s="10"/>
      <c r="I8">
        <v>10.4785</v>
      </c>
      <c r="J8">
        <v>9.7170000000000005</v>
      </c>
      <c r="K8">
        <v>0.91649999999999998</v>
      </c>
      <c r="L8">
        <v>0.48949999999999999</v>
      </c>
      <c r="M8">
        <v>0.105</v>
      </c>
    </row>
    <row r="9" spans="1:13" x14ac:dyDescent="0.25">
      <c r="A9" s="10">
        <v>2004669</v>
      </c>
      <c r="B9" s="4">
        <v>240708</v>
      </c>
      <c r="C9" s="9">
        <v>25</v>
      </c>
      <c r="D9" s="20">
        <v>0.27988888888888891</v>
      </c>
      <c r="E9" s="19">
        <v>0.16637500000000002</v>
      </c>
      <c r="H9" s="10"/>
      <c r="I9">
        <v>10.406500000000001</v>
      </c>
      <c r="J9">
        <v>9.6735000000000007</v>
      </c>
      <c r="K9">
        <v>0.92399999999999993</v>
      </c>
      <c r="L9">
        <v>0.4415</v>
      </c>
      <c r="M9">
        <v>0.11</v>
      </c>
    </row>
    <row r="10" spans="1:13" x14ac:dyDescent="0.25">
      <c r="A10" s="10">
        <v>2004669</v>
      </c>
      <c r="B10" s="4">
        <v>240709</v>
      </c>
      <c r="C10" s="9">
        <v>50</v>
      </c>
      <c r="D10" s="20">
        <v>0.28314341085271316</v>
      </c>
      <c r="E10" s="19">
        <v>0.18380232558139534</v>
      </c>
      <c r="H10" s="10"/>
      <c r="I10">
        <v>10.005000000000001</v>
      </c>
      <c r="J10">
        <v>9.0515000000000008</v>
      </c>
      <c r="K10">
        <v>0.90249999999999997</v>
      </c>
      <c r="L10">
        <v>0.51049999999999995</v>
      </c>
      <c r="M10">
        <v>0.1125</v>
      </c>
    </row>
    <row r="11" spans="1:13" x14ac:dyDescent="0.25">
      <c r="A11" s="10">
        <v>2004669</v>
      </c>
      <c r="B11" s="4">
        <v>240710</v>
      </c>
      <c r="C11" s="9">
        <v>95</v>
      </c>
      <c r="D11" s="20">
        <v>0.2798888888888888</v>
      </c>
      <c r="E11" s="19">
        <v>0.17462500000000003</v>
      </c>
      <c r="H11" s="10"/>
      <c r="I11">
        <v>10.899000000000001</v>
      </c>
      <c r="J11">
        <v>9.5745000000000005</v>
      </c>
      <c r="K11">
        <v>1.2649999999999999</v>
      </c>
      <c r="L11">
        <v>0.44599999999999995</v>
      </c>
      <c r="M11">
        <v>0.11550000000000001</v>
      </c>
    </row>
    <row r="12" spans="1:13" x14ac:dyDescent="0.25">
      <c r="A12" s="10">
        <v>2004669</v>
      </c>
      <c r="B12" s="4">
        <v>240711</v>
      </c>
      <c r="C12" s="9">
        <v>1</v>
      </c>
      <c r="D12" s="20">
        <v>0.50770542635658911</v>
      </c>
      <c r="E12" s="19">
        <v>0.20653779069767444</v>
      </c>
      <c r="H12"/>
      <c r="I12">
        <v>10.169</v>
      </c>
      <c r="J12">
        <v>9.8290000000000006</v>
      </c>
      <c r="K12">
        <v>0.9305000000000001</v>
      </c>
      <c r="L12">
        <v>0.61599999999999999</v>
      </c>
      <c r="M12">
        <v>0.123</v>
      </c>
    </row>
    <row r="13" spans="1:13" x14ac:dyDescent="0.25">
      <c r="A13" s="10">
        <v>2004669</v>
      </c>
      <c r="B13" s="4">
        <v>240712</v>
      </c>
      <c r="C13" s="9">
        <v>10</v>
      </c>
      <c r="D13" s="20">
        <v>0.55001421188630484</v>
      </c>
      <c r="E13" s="19">
        <v>0.21034302325581408</v>
      </c>
      <c r="H13" s="10"/>
      <c r="I13">
        <v>9.93</v>
      </c>
      <c r="J13">
        <v>9.9975000000000005</v>
      </c>
      <c r="K13">
        <v>0.91450000000000009</v>
      </c>
      <c r="L13">
        <v>0.57050000000000001</v>
      </c>
      <c r="M13">
        <v>0.12</v>
      </c>
    </row>
    <row r="14" spans="1:13" x14ac:dyDescent="0.25">
      <c r="A14" s="10">
        <v>2004669</v>
      </c>
      <c r="B14" s="4">
        <v>240713</v>
      </c>
      <c r="C14" s="9">
        <v>25</v>
      </c>
      <c r="D14" s="20">
        <v>0.32870671834625326</v>
      </c>
      <c r="E14" s="19">
        <v>0.19265988372093013</v>
      </c>
      <c r="H14" s="10"/>
      <c r="I14">
        <v>10.43</v>
      </c>
      <c r="J14">
        <v>9.8725000000000005</v>
      </c>
      <c r="K14">
        <v>0.9464999999999999</v>
      </c>
      <c r="L14">
        <v>0.496</v>
      </c>
      <c r="M14">
        <v>0.1195</v>
      </c>
    </row>
    <row r="15" spans="1:13" x14ac:dyDescent="0.25">
      <c r="A15" s="10">
        <v>2004669</v>
      </c>
      <c r="B15" s="4">
        <v>240714</v>
      </c>
      <c r="C15" s="9">
        <v>50</v>
      </c>
      <c r="D15" s="20">
        <v>0.32870671834625315</v>
      </c>
      <c r="E15" s="19">
        <v>0.19678488372093025</v>
      </c>
      <c r="H15" s="10"/>
      <c r="I15">
        <v>10.243</v>
      </c>
      <c r="J15">
        <v>9.6135000000000002</v>
      </c>
      <c r="K15">
        <v>0.9285000000000001</v>
      </c>
      <c r="L15">
        <v>0.50749999999999995</v>
      </c>
      <c r="M15">
        <v>0.1125</v>
      </c>
    </row>
    <row r="16" spans="1:13" x14ac:dyDescent="0.25">
      <c r="A16" s="10">
        <v>2004669</v>
      </c>
      <c r="B16" s="4">
        <v>240715</v>
      </c>
      <c r="C16" s="9">
        <v>95</v>
      </c>
      <c r="D16" s="20">
        <v>0.25385271317829455</v>
      </c>
      <c r="E16" s="19">
        <v>0.15070639534883715</v>
      </c>
      <c r="H16" s="10"/>
      <c r="I16">
        <v>10.035</v>
      </c>
      <c r="J16">
        <v>9.3960000000000008</v>
      </c>
      <c r="K16">
        <v>0.94199999999999995</v>
      </c>
      <c r="L16">
        <v>0.41300000000000003</v>
      </c>
      <c r="M16">
        <v>0.1225</v>
      </c>
    </row>
    <row r="17" spans="1:13" x14ac:dyDescent="0.25">
      <c r="A17" s="10">
        <v>2004669</v>
      </c>
      <c r="B17" s="4">
        <v>240716</v>
      </c>
      <c r="C17" s="9">
        <v>1</v>
      </c>
      <c r="D17" s="20">
        <v>3.7417534883720927</v>
      </c>
      <c r="E17" s="19">
        <v>0.97832965116279069</v>
      </c>
      <c r="H17"/>
      <c r="I17">
        <v>7.0789999999999997</v>
      </c>
      <c r="J17">
        <v>7.6315</v>
      </c>
      <c r="K17">
        <v>1.0385</v>
      </c>
      <c r="L17">
        <v>0.91549999999999998</v>
      </c>
      <c r="M17">
        <v>0.16700000000000001</v>
      </c>
    </row>
    <row r="18" spans="1:13" x14ac:dyDescent="0.25">
      <c r="A18" s="10">
        <v>2004669</v>
      </c>
      <c r="B18" s="4">
        <v>240717</v>
      </c>
      <c r="C18" s="9">
        <v>10</v>
      </c>
      <c r="D18" s="20">
        <v>3.7763993540051679</v>
      </c>
      <c r="E18" s="19">
        <v>0.68081395348837181</v>
      </c>
      <c r="H18" s="10"/>
      <c r="I18">
        <v>7.3724999999999996</v>
      </c>
      <c r="J18">
        <v>7.7435</v>
      </c>
      <c r="K18">
        <v>0.78200000000000003</v>
      </c>
      <c r="L18">
        <v>0.73799999999999999</v>
      </c>
      <c r="M18">
        <v>0.17049999999999998</v>
      </c>
    </row>
    <row r="19" spans="1:13" x14ac:dyDescent="0.25">
      <c r="A19" s="10">
        <v>2004669</v>
      </c>
      <c r="B19" s="4">
        <v>240718</v>
      </c>
      <c r="C19" s="9">
        <v>25</v>
      </c>
      <c r="D19" s="20">
        <v>4.2614414728682171</v>
      </c>
      <c r="E19" s="19">
        <v>0.99466918604651144</v>
      </c>
      <c r="H19" s="10"/>
      <c r="I19">
        <v>7.1464999999999996</v>
      </c>
      <c r="J19">
        <v>7.2645</v>
      </c>
      <c r="K19">
        <v>0.80500000000000005</v>
      </c>
      <c r="L19">
        <v>0.754</v>
      </c>
      <c r="M19">
        <v>0.182</v>
      </c>
    </row>
    <row r="20" spans="1:13" x14ac:dyDescent="0.25">
      <c r="A20" s="10">
        <v>2004669</v>
      </c>
      <c r="B20" s="4">
        <v>240719</v>
      </c>
      <c r="C20" s="9">
        <v>50</v>
      </c>
      <c r="D20" s="20">
        <v>4.1575038759689926</v>
      </c>
      <c r="E20" s="19">
        <v>0.70157877906976651</v>
      </c>
      <c r="H20" s="10"/>
      <c r="I20">
        <v>7.0865</v>
      </c>
      <c r="J20">
        <v>7.242</v>
      </c>
      <c r="K20">
        <v>0.79150000000000009</v>
      </c>
      <c r="L20">
        <v>0.68599999999999994</v>
      </c>
      <c r="M20">
        <v>0.16750000000000001</v>
      </c>
    </row>
    <row r="21" spans="1:13" x14ac:dyDescent="0.25">
      <c r="A21" s="10">
        <v>2004669</v>
      </c>
      <c r="B21" s="4">
        <v>240720</v>
      </c>
      <c r="C21" s="9">
        <v>95</v>
      </c>
      <c r="D21" s="20">
        <v>2.4252105943152453</v>
      </c>
      <c r="E21" s="19">
        <v>0.47146366279069812</v>
      </c>
      <c r="H21" s="10"/>
      <c r="I21">
        <v>6.6905000000000001</v>
      </c>
      <c r="J21">
        <v>6.33</v>
      </c>
      <c r="K21">
        <v>0.75350000000000006</v>
      </c>
      <c r="L21">
        <v>0.74449999999999994</v>
      </c>
      <c r="M21">
        <v>0.16250000000000001</v>
      </c>
    </row>
    <row r="22" spans="1:13" x14ac:dyDescent="0.25">
      <c r="A22" s="10">
        <v>2004669</v>
      </c>
      <c r="B22" s="4">
        <v>240721</v>
      </c>
      <c r="C22" s="9">
        <v>1</v>
      </c>
      <c r="D22" s="20">
        <v>1.0989928940568474</v>
      </c>
      <c r="E22" s="19">
        <v>0.51841598837209302</v>
      </c>
      <c r="H22"/>
      <c r="I22">
        <v>4.0694999999999997</v>
      </c>
      <c r="J22">
        <v>3.3170000000000002</v>
      </c>
      <c r="K22">
        <v>0.66249999999999998</v>
      </c>
      <c r="L22">
        <v>1.3574999999999999</v>
      </c>
      <c r="M22">
        <v>0.161</v>
      </c>
    </row>
    <row r="23" spans="1:13" x14ac:dyDescent="0.25">
      <c r="A23" s="10">
        <v>2004669</v>
      </c>
      <c r="B23" s="4">
        <v>240722</v>
      </c>
      <c r="C23" s="9">
        <v>10</v>
      </c>
      <c r="D23" s="20">
        <v>2.0823023255813951</v>
      </c>
      <c r="E23" s="19">
        <v>0.66663226744186022</v>
      </c>
      <c r="H23" s="10"/>
      <c r="I23">
        <v>3.4950000000000001</v>
      </c>
      <c r="J23">
        <v>2.786</v>
      </c>
      <c r="K23">
        <v>0.58750000000000002</v>
      </c>
      <c r="L23">
        <v>0.96250000000000002</v>
      </c>
      <c r="M23">
        <v>0.14200000000000002</v>
      </c>
    </row>
    <row r="24" spans="1:13" x14ac:dyDescent="0.25">
      <c r="A24" s="10">
        <v>2004669</v>
      </c>
      <c r="B24" s="4">
        <v>240723</v>
      </c>
      <c r="C24" s="9">
        <v>25</v>
      </c>
      <c r="D24" s="20">
        <v>1.5732950904392764</v>
      </c>
      <c r="E24" s="19">
        <v>0.65356104651162772</v>
      </c>
      <c r="H24" s="10"/>
      <c r="I24">
        <v>3.8014999999999999</v>
      </c>
      <c r="J24">
        <v>3.0310000000000001</v>
      </c>
      <c r="K24">
        <v>0.60850000000000004</v>
      </c>
      <c r="L24">
        <v>0.89799999999999991</v>
      </c>
      <c r="M24">
        <v>0.14300000000000002</v>
      </c>
    </row>
    <row r="25" spans="1:13" x14ac:dyDescent="0.25">
      <c r="A25" s="10">
        <v>2004669</v>
      </c>
      <c r="B25" s="4">
        <v>240724</v>
      </c>
      <c r="C25" s="9">
        <v>50</v>
      </c>
      <c r="D25" s="20">
        <v>1.5848634366925063</v>
      </c>
      <c r="E25" s="19">
        <v>0.61286976744186028</v>
      </c>
      <c r="H25" s="10"/>
      <c r="I25">
        <v>4.4444999999999997</v>
      </c>
      <c r="J25">
        <v>3.5105</v>
      </c>
      <c r="K25">
        <v>0.64749999999999996</v>
      </c>
      <c r="L25">
        <v>0.879</v>
      </c>
      <c r="M25">
        <v>0.1525</v>
      </c>
    </row>
    <row r="26" spans="1:13" x14ac:dyDescent="0.25">
      <c r="A26" s="10">
        <v>2004669</v>
      </c>
      <c r="B26" s="4">
        <v>240725</v>
      </c>
      <c r="C26" s="9">
        <v>95</v>
      </c>
      <c r="D26" s="20">
        <v>1.376633204134367</v>
      </c>
      <c r="E26" s="19">
        <v>0.74415029069767424</v>
      </c>
      <c r="H26" s="10"/>
      <c r="I26">
        <v>6.0735000000000001</v>
      </c>
      <c r="J26">
        <v>4.9870000000000001</v>
      </c>
      <c r="K26">
        <v>0.76</v>
      </c>
      <c r="L26">
        <v>0.98449999999999993</v>
      </c>
      <c r="M26">
        <v>0.17549999999999999</v>
      </c>
    </row>
    <row r="27" spans="1:13" x14ac:dyDescent="0.25">
      <c r="A27" s="10">
        <v>2004669</v>
      </c>
      <c r="B27" s="4">
        <v>240726</v>
      </c>
      <c r="C27" s="9">
        <v>1</v>
      </c>
      <c r="D27" s="20">
        <v>1.2493813953488371</v>
      </c>
      <c r="E27" s="19">
        <v>0.28267936046511632</v>
      </c>
      <c r="F27" s="7">
        <v>111.3</v>
      </c>
      <c r="G27" s="7">
        <v>7.9349999999999996</v>
      </c>
      <c r="H27" s="38">
        <v>354</v>
      </c>
      <c r="I27">
        <v>5.5465</v>
      </c>
      <c r="J27">
        <v>4.7919999999999998</v>
      </c>
      <c r="K27">
        <v>0.82450000000000001</v>
      </c>
      <c r="L27">
        <v>2.0245000000000002</v>
      </c>
      <c r="M27">
        <v>0.20849999999999999</v>
      </c>
    </row>
    <row r="28" spans="1:13" x14ac:dyDescent="0.25">
      <c r="A28" s="10">
        <v>2004669</v>
      </c>
      <c r="B28" s="4">
        <v>240727</v>
      </c>
      <c r="C28" s="9">
        <v>10</v>
      </c>
      <c r="D28" s="20">
        <v>1.1799713178294573</v>
      </c>
      <c r="E28" s="19">
        <v>0.32155203488372092</v>
      </c>
      <c r="H28" s="10"/>
      <c r="I28">
        <v>4.9930000000000003</v>
      </c>
      <c r="J28">
        <v>4.3609999999999998</v>
      </c>
      <c r="K28">
        <v>0.70100000000000007</v>
      </c>
      <c r="L28">
        <v>1.1975</v>
      </c>
      <c r="M28">
        <v>0.1885</v>
      </c>
    </row>
    <row r="29" spans="1:13" x14ac:dyDescent="0.25">
      <c r="A29" s="10">
        <v>2004669</v>
      </c>
      <c r="B29" s="4">
        <v>240728</v>
      </c>
      <c r="C29" s="9">
        <v>25</v>
      </c>
      <c r="D29" s="20">
        <v>1.0989928940568474</v>
      </c>
      <c r="E29" s="19">
        <v>0.34246598837209302</v>
      </c>
      <c r="H29" s="10"/>
      <c r="I29">
        <v>5.0679999999999996</v>
      </c>
      <c r="J29">
        <v>4.4569999999999999</v>
      </c>
      <c r="K29">
        <v>0.71049999999999991</v>
      </c>
      <c r="L29">
        <v>1.3395000000000001</v>
      </c>
      <c r="M29">
        <v>0.19450000000000001</v>
      </c>
    </row>
    <row r="30" spans="1:13" x14ac:dyDescent="0.25">
      <c r="A30" s="10">
        <v>2004669</v>
      </c>
      <c r="B30" s="4">
        <v>240729</v>
      </c>
      <c r="C30" s="9">
        <v>50</v>
      </c>
      <c r="D30" s="20">
        <v>1.0295828165374676</v>
      </c>
      <c r="E30" s="19">
        <v>0.3520136627906974</v>
      </c>
      <c r="H30" s="10"/>
      <c r="I30">
        <v>5.1219999999999999</v>
      </c>
      <c r="J30">
        <v>4.5995000000000008</v>
      </c>
      <c r="K30">
        <v>0.70900000000000007</v>
      </c>
      <c r="L30">
        <v>1.5349999999999999</v>
      </c>
      <c r="M30">
        <v>0.19900000000000001</v>
      </c>
    </row>
    <row r="31" spans="1:13" x14ac:dyDescent="0.25">
      <c r="A31" s="10">
        <v>2004669</v>
      </c>
      <c r="B31" s="4">
        <v>240730</v>
      </c>
      <c r="C31" s="9">
        <v>95</v>
      </c>
      <c r="D31" s="20">
        <v>0.2408346253229974</v>
      </c>
      <c r="E31" s="19">
        <v>0.22537209302325581</v>
      </c>
      <c r="H31" s="10"/>
      <c r="I31">
        <v>6.4370000000000003</v>
      </c>
      <c r="J31">
        <v>5.3710000000000004</v>
      </c>
      <c r="K31">
        <v>0.83149999999999991</v>
      </c>
      <c r="L31">
        <v>1.6019999999999999</v>
      </c>
      <c r="M31">
        <v>0.23350000000000001</v>
      </c>
    </row>
    <row r="32" spans="1:13" x14ac:dyDescent="0.25">
      <c r="A32" s="10">
        <v>2004669</v>
      </c>
      <c r="B32" s="4">
        <v>240731</v>
      </c>
      <c r="C32" s="9">
        <v>1</v>
      </c>
      <c r="D32" s="20">
        <v>2.4062160206718346</v>
      </c>
      <c r="E32" s="19">
        <v>0.7442639534883716</v>
      </c>
      <c r="H32"/>
      <c r="I32">
        <v>3.375</v>
      </c>
      <c r="J32">
        <v>2.5874999999999999</v>
      </c>
      <c r="K32">
        <v>0.63249999999999995</v>
      </c>
      <c r="L32">
        <v>1.3654999999999999</v>
      </c>
      <c r="M32">
        <v>0.2</v>
      </c>
    </row>
    <row r="33" spans="1:13" x14ac:dyDescent="0.25">
      <c r="A33" s="10">
        <v>2004669</v>
      </c>
      <c r="B33" s="4">
        <v>240732</v>
      </c>
      <c r="C33" s="9">
        <v>10</v>
      </c>
      <c r="D33" s="20">
        <v>2.5218994832041344</v>
      </c>
      <c r="E33" s="19">
        <v>0.74790116279069785</v>
      </c>
      <c r="H33" s="10"/>
      <c r="I33">
        <v>3.1150000000000002</v>
      </c>
      <c r="J33">
        <v>2.5499999999999998</v>
      </c>
      <c r="K33">
        <v>0.58899999999999997</v>
      </c>
      <c r="L33">
        <v>0.9910000000000001</v>
      </c>
      <c r="M33">
        <v>0.1925</v>
      </c>
    </row>
    <row r="34" spans="1:13" x14ac:dyDescent="0.25">
      <c r="A34" s="10">
        <v>2004669</v>
      </c>
      <c r="B34" s="4">
        <v>240733</v>
      </c>
      <c r="C34" s="9">
        <v>25</v>
      </c>
      <c r="D34" s="20">
        <v>1.9666188630490957</v>
      </c>
      <c r="E34" s="19">
        <v>0.80962005813953508</v>
      </c>
      <c r="H34" s="10"/>
      <c r="I34">
        <v>3.6829999999999998</v>
      </c>
      <c r="J34">
        <v>2.9504999999999999</v>
      </c>
      <c r="K34">
        <v>0.63149999999999995</v>
      </c>
      <c r="L34">
        <v>1.9140000000000001</v>
      </c>
      <c r="M34">
        <v>0.20899999999999999</v>
      </c>
    </row>
    <row r="35" spans="1:13" x14ac:dyDescent="0.25">
      <c r="A35" s="10">
        <v>2004669</v>
      </c>
      <c r="B35" s="4">
        <v>240734</v>
      </c>
      <c r="C35" s="9">
        <v>50</v>
      </c>
      <c r="D35" s="20">
        <v>1.4576116279069768</v>
      </c>
      <c r="E35" s="19">
        <v>0.67924883720930251</v>
      </c>
      <c r="H35" s="10"/>
      <c r="I35">
        <v>4.4785000000000004</v>
      </c>
      <c r="J35">
        <v>3.43</v>
      </c>
      <c r="K35">
        <v>0.6805000000000001</v>
      </c>
      <c r="L35">
        <v>1.4535</v>
      </c>
      <c r="M35">
        <v>0.23699999999999999</v>
      </c>
    </row>
    <row r="36" spans="1:13" x14ac:dyDescent="0.25">
      <c r="A36" s="10">
        <v>2004669</v>
      </c>
      <c r="B36" s="4">
        <v>240735</v>
      </c>
      <c r="C36" s="9">
        <v>95</v>
      </c>
      <c r="D36" s="20">
        <v>0.52057558139534876</v>
      </c>
      <c r="E36" s="19">
        <v>0.57354244186046521</v>
      </c>
      <c r="H36" s="10"/>
      <c r="I36">
        <v>7.4625000000000004</v>
      </c>
      <c r="J36">
        <v>5.8209999999999997</v>
      </c>
      <c r="K36">
        <v>0.875</v>
      </c>
      <c r="L36">
        <v>1.1355</v>
      </c>
      <c r="M36">
        <v>0.2205</v>
      </c>
    </row>
    <row r="37" spans="1:13" x14ac:dyDescent="0.25">
      <c r="A37" s="10">
        <v>2004669</v>
      </c>
      <c r="B37" s="4">
        <v>240736</v>
      </c>
      <c r="C37" s="9">
        <v>1</v>
      </c>
      <c r="D37" s="20">
        <v>2.7995397932816544</v>
      </c>
      <c r="E37" s="19">
        <v>0.75369796511627918</v>
      </c>
      <c r="F37" s="7">
        <v>114.1</v>
      </c>
      <c r="G37" s="7">
        <v>7.2</v>
      </c>
      <c r="H37" s="38">
        <v>322</v>
      </c>
      <c r="I37">
        <v>1.4395</v>
      </c>
      <c r="J37">
        <v>4.0679999999999996</v>
      </c>
      <c r="K37">
        <v>0.61450000000000005</v>
      </c>
      <c r="L37">
        <v>1.4075</v>
      </c>
      <c r="M37">
        <v>0.19850000000000001</v>
      </c>
    </row>
    <row r="38" spans="1:13" x14ac:dyDescent="0.25">
      <c r="A38" s="10">
        <v>2004669</v>
      </c>
      <c r="B38" s="4">
        <v>240737</v>
      </c>
      <c r="C38" s="9">
        <v>10</v>
      </c>
      <c r="D38" s="20">
        <v>1.469179974160207</v>
      </c>
      <c r="E38" s="19">
        <v>0.90248255813953493</v>
      </c>
      <c r="H38" s="10"/>
      <c r="I38">
        <v>2.4740000000000002</v>
      </c>
      <c r="J38">
        <v>3.5979999999999999</v>
      </c>
      <c r="K38">
        <v>0.54849999999999999</v>
      </c>
      <c r="L38">
        <v>0.73599999999999999</v>
      </c>
      <c r="M38">
        <v>0.22750000000000001</v>
      </c>
    </row>
    <row r="39" spans="1:13" x14ac:dyDescent="0.25">
      <c r="A39" s="10">
        <v>2004669</v>
      </c>
      <c r="B39" s="4">
        <v>240738</v>
      </c>
      <c r="C39" s="9">
        <v>25</v>
      </c>
      <c r="D39" s="20">
        <v>1.2725180878552971</v>
      </c>
      <c r="E39" s="19">
        <v>0.69982180232558144</v>
      </c>
      <c r="H39" s="10"/>
      <c r="I39">
        <v>4.2469999999999999</v>
      </c>
      <c r="J39">
        <v>4.9039999999999999</v>
      </c>
      <c r="K39">
        <v>0.6885</v>
      </c>
      <c r="L39">
        <v>1.234</v>
      </c>
      <c r="M39">
        <v>0.27700000000000002</v>
      </c>
    </row>
    <row r="40" spans="1:13" x14ac:dyDescent="0.25">
      <c r="A40" s="10">
        <v>2004669</v>
      </c>
      <c r="B40" s="4">
        <v>240739</v>
      </c>
      <c r="C40" s="9">
        <v>50</v>
      </c>
      <c r="D40" s="20">
        <v>1.2725180878552973</v>
      </c>
      <c r="E40" s="19">
        <v>0.6704968023255814</v>
      </c>
      <c r="H40" s="10"/>
      <c r="I40">
        <v>4.4800000000000004</v>
      </c>
      <c r="J40">
        <v>4.9220000000000006</v>
      </c>
      <c r="K40">
        <v>0.71649999999999991</v>
      </c>
      <c r="L40">
        <v>1.1294999999999999</v>
      </c>
      <c r="M40">
        <v>0.27400000000000002</v>
      </c>
    </row>
    <row r="41" spans="1:13" x14ac:dyDescent="0.25">
      <c r="A41" s="10">
        <v>2004669</v>
      </c>
      <c r="B41" s="4">
        <v>240740</v>
      </c>
      <c r="C41" s="9">
        <v>95</v>
      </c>
      <c r="D41" s="20">
        <v>0.43959715762273904</v>
      </c>
      <c r="E41" s="19">
        <v>0.40384389534883719</v>
      </c>
      <c r="H41" s="10"/>
      <c r="I41">
        <v>6.1944999999999997</v>
      </c>
      <c r="J41">
        <v>5.4290000000000003</v>
      </c>
      <c r="K41">
        <v>0.80800000000000005</v>
      </c>
      <c r="L41">
        <v>0.94199999999999995</v>
      </c>
      <c r="M41">
        <v>0.30349999999999999</v>
      </c>
    </row>
    <row r="42" spans="1:13" x14ac:dyDescent="0.25">
      <c r="A42" s="10">
        <v>2004669</v>
      </c>
      <c r="B42" s="4">
        <v>240741</v>
      </c>
      <c r="C42" s="9">
        <v>1</v>
      </c>
      <c r="D42" s="20">
        <v>4.0535662790697673</v>
      </c>
      <c r="E42" s="19">
        <v>1.1110883720930234</v>
      </c>
      <c r="F42">
        <v>94.2</v>
      </c>
      <c r="G42">
        <v>5.9349999999999996</v>
      </c>
      <c r="H42" s="10">
        <v>265</v>
      </c>
      <c r="I42" s="20"/>
      <c r="J42" s="20"/>
      <c r="K42" s="31"/>
      <c r="L42" s="20"/>
      <c r="M42" s="20"/>
    </row>
    <row r="43" spans="1:13" x14ac:dyDescent="0.25">
      <c r="A43" s="10">
        <v>2004669</v>
      </c>
      <c r="B43" s="4">
        <v>240742</v>
      </c>
      <c r="C43" s="9">
        <v>10</v>
      </c>
      <c r="D43" s="20">
        <v>2.8063151162790692</v>
      </c>
      <c r="E43" s="19">
        <v>0.75570348837209311</v>
      </c>
      <c r="H43" s="10"/>
      <c r="I43" s="20"/>
      <c r="J43" s="20"/>
      <c r="K43" s="31"/>
      <c r="L43" s="20"/>
      <c r="M43" s="20"/>
    </row>
    <row r="44" spans="1:13" x14ac:dyDescent="0.25">
      <c r="A44" s="10">
        <v>2004669</v>
      </c>
      <c r="B44" s="4">
        <v>240743</v>
      </c>
      <c r="C44" s="9">
        <v>25</v>
      </c>
      <c r="D44" s="20">
        <v>2.2173354005167956</v>
      </c>
      <c r="E44" s="19">
        <v>0.50005784883720916</v>
      </c>
      <c r="H44" s="10"/>
      <c r="I44" s="20"/>
      <c r="J44" s="20"/>
      <c r="K44" s="31"/>
      <c r="L44" s="20"/>
      <c r="M44" s="20"/>
    </row>
    <row r="45" spans="1:13" x14ac:dyDescent="0.25">
      <c r="A45" s="10">
        <v>2004669</v>
      </c>
      <c r="B45" s="4">
        <v>240744</v>
      </c>
      <c r="C45" s="9">
        <v>50</v>
      </c>
      <c r="D45" s="20">
        <v>2.1480436692506455</v>
      </c>
      <c r="E45" s="19">
        <v>0.56813924418604644</v>
      </c>
      <c r="H45" s="10"/>
      <c r="I45" s="20"/>
      <c r="J45" s="20"/>
      <c r="K45" s="31"/>
      <c r="L45" s="20"/>
      <c r="M45" s="20"/>
    </row>
    <row r="46" spans="1:13" x14ac:dyDescent="0.25">
      <c r="A46" s="10">
        <v>2004669</v>
      </c>
      <c r="B46" s="4">
        <v>240745</v>
      </c>
      <c r="C46" s="9">
        <v>95</v>
      </c>
      <c r="D46" s="20">
        <v>1.8362308785529715</v>
      </c>
      <c r="E46" s="19">
        <v>0.61103052325581364</v>
      </c>
      <c r="H46" s="10"/>
      <c r="I46" s="20"/>
      <c r="J46" s="20"/>
      <c r="K46" s="31"/>
      <c r="L46" s="20"/>
      <c r="M46" s="20"/>
    </row>
    <row r="47" spans="1:13" x14ac:dyDescent="0.25">
      <c r="A47" s="10">
        <v>2004669</v>
      </c>
      <c r="B47" s="4">
        <v>241301</v>
      </c>
      <c r="C47" s="9">
        <v>1</v>
      </c>
      <c r="D47" s="20">
        <v>1.2725180878552973</v>
      </c>
      <c r="E47" s="19">
        <v>0.58252180232558126</v>
      </c>
      <c r="H47" s="10"/>
      <c r="I47" s="20"/>
      <c r="J47" s="20"/>
      <c r="K47" s="31"/>
      <c r="L47" s="20"/>
      <c r="M47" s="20"/>
    </row>
    <row r="48" spans="1:13" x14ac:dyDescent="0.25">
      <c r="A48" s="10">
        <v>2004669</v>
      </c>
      <c r="B48" s="4">
        <v>241302</v>
      </c>
      <c r="C48" s="9">
        <v>10</v>
      </c>
      <c r="D48" s="20">
        <v>1.1105612403100775</v>
      </c>
      <c r="E48" s="19">
        <v>0.59502470930232565</v>
      </c>
      <c r="H48" s="10"/>
      <c r="I48" s="20"/>
      <c r="J48" s="20"/>
      <c r="K48" s="31"/>
      <c r="L48" s="20"/>
      <c r="M48" s="20"/>
    </row>
    <row r="49" spans="1:13" x14ac:dyDescent="0.25">
      <c r="A49" s="10">
        <v>2004669</v>
      </c>
      <c r="B49" s="4">
        <v>241303</v>
      </c>
      <c r="C49" s="9">
        <v>25</v>
      </c>
      <c r="D49" s="20">
        <v>0.99487777777777764</v>
      </c>
      <c r="E49" s="19">
        <v>0.62071250000000011</v>
      </c>
      <c r="H49" s="10"/>
      <c r="I49" s="20"/>
      <c r="J49" s="20"/>
      <c r="K49" s="31"/>
      <c r="L49" s="20"/>
      <c r="M49" s="20"/>
    </row>
    <row r="50" spans="1:13" x14ac:dyDescent="0.25">
      <c r="A50" s="10">
        <v>2004669</v>
      </c>
      <c r="B50" s="4">
        <v>241304</v>
      </c>
      <c r="C50" s="9">
        <v>50</v>
      </c>
      <c r="D50" s="20">
        <v>0.92546770025839786</v>
      </c>
      <c r="E50" s="19">
        <v>0.8355351744186047</v>
      </c>
      <c r="H50" s="10"/>
      <c r="I50" s="20"/>
      <c r="J50" s="20"/>
      <c r="K50" s="31"/>
      <c r="L50" s="20"/>
      <c r="M50" s="20"/>
    </row>
    <row r="51" spans="1:13" x14ac:dyDescent="0.25">
      <c r="A51" s="10">
        <v>2004669</v>
      </c>
      <c r="B51" s="4">
        <v>241305</v>
      </c>
      <c r="C51" s="9">
        <v>95</v>
      </c>
      <c r="D51" s="20">
        <v>0.91389935400516809</v>
      </c>
      <c r="E51" s="19">
        <v>0.68561395348837217</v>
      </c>
      <c r="H51" s="10"/>
      <c r="I51" s="20"/>
      <c r="J51" s="20"/>
      <c r="K51" s="31"/>
      <c r="L51" s="20"/>
      <c r="M51" s="20"/>
    </row>
    <row r="52" spans="1:13" x14ac:dyDescent="0.25">
      <c r="A52" s="10">
        <v>2004669</v>
      </c>
      <c r="B52" s="4">
        <v>241306</v>
      </c>
      <c r="C52" s="9">
        <v>1</v>
      </c>
      <c r="D52" s="20">
        <v>0.63625904392764854</v>
      </c>
      <c r="E52" s="19">
        <v>0.28392965116279084</v>
      </c>
      <c r="H52" s="10"/>
      <c r="I52" s="20"/>
      <c r="J52" s="20"/>
      <c r="K52" s="31"/>
      <c r="L52" s="20"/>
      <c r="M52" s="20"/>
    </row>
    <row r="53" spans="1:13" x14ac:dyDescent="0.25">
      <c r="A53" s="10">
        <v>2004669</v>
      </c>
      <c r="B53" s="4">
        <v>241307</v>
      </c>
      <c r="C53" s="9">
        <v>10</v>
      </c>
      <c r="D53" s="20">
        <v>0.61312235142118865</v>
      </c>
      <c r="E53" s="19">
        <v>0.29199970930232566</v>
      </c>
      <c r="H53" s="10"/>
      <c r="I53" s="20"/>
      <c r="J53" s="20"/>
      <c r="K53" s="31"/>
      <c r="L53" s="20"/>
      <c r="M53" s="20"/>
    </row>
    <row r="54" spans="1:13" x14ac:dyDescent="0.25">
      <c r="A54" s="10">
        <v>2004669</v>
      </c>
      <c r="B54" s="4">
        <v>241308</v>
      </c>
      <c r="C54" s="9">
        <v>25</v>
      </c>
      <c r="D54" s="20">
        <v>0.61312235142118865</v>
      </c>
      <c r="E54" s="19">
        <v>0.27733720930232558</v>
      </c>
      <c r="H54" s="10"/>
      <c r="I54" s="20"/>
      <c r="J54" s="20"/>
      <c r="K54" s="31"/>
      <c r="L54" s="20"/>
      <c r="M54" s="20"/>
    </row>
    <row r="55" spans="1:13" x14ac:dyDescent="0.25">
      <c r="A55" s="10">
        <v>2004669</v>
      </c>
      <c r="B55" s="4">
        <v>241309</v>
      </c>
      <c r="C55" s="9">
        <v>50</v>
      </c>
      <c r="D55" s="20">
        <v>0.58998565891472865</v>
      </c>
      <c r="E55" s="19">
        <v>0.34405726744186066</v>
      </c>
      <c r="H55" s="10"/>
      <c r="I55" s="20"/>
      <c r="J55" s="20"/>
      <c r="K55" s="31"/>
      <c r="L55" s="20"/>
      <c r="M55" s="20"/>
    </row>
    <row r="56" spans="1:13" x14ac:dyDescent="0.25">
      <c r="A56" s="10">
        <v>2004669</v>
      </c>
      <c r="B56" s="4">
        <v>241310</v>
      </c>
      <c r="C56" s="9">
        <v>95</v>
      </c>
      <c r="D56" s="20">
        <v>0.57841731266149854</v>
      </c>
      <c r="E56" s="19">
        <v>0.34076104651162803</v>
      </c>
      <c r="H56" s="10"/>
      <c r="I56" s="20"/>
      <c r="J56" s="20"/>
      <c r="K56" s="31"/>
      <c r="L56" s="20"/>
      <c r="M56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abSelected="1" workbookViewId="0">
      <selection activeCell="L5" sqref="L5"/>
    </sheetView>
  </sheetViews>
  <sheetFormatPr defaultRowHeight="13.2" x14ac:dyDescent="0.25"/>
  <cols>
    <col min="1" max="1" width="9.77734375" bestFit="1" customWidth="1"/>
    <col min="21" max="21" width="13.44140625" bestFit="1" customWidth="1"/>
  </cols>
  <sheetData>
    <row r="1" spans="1:21" x14ac:dyDescent="0.25">
      <c r="A1" s="41" t="s">
        <v>86</v>
      </c>
      <c r="B1" s="42" t="s">
        <v>87</v>
      </c>
      <c r="C1" s="10" t="s">
        <v>88</v>
      </c>
      <c r="D1" s="43" t="s">
        <v>89</v>
      </c>
      <c r="E1" s="43" t="s">
        <v>90</v>
      </c>
      <c r="F1" s="44" t="s">
        <v>91</v>
      </c>
      <c r="G1" s="45" t="s">
        <v>92</v>
      </c>
      <c r="H1" s="31" t="s">
        <v>93</v>
      </c>
      <c r="I1" s="10" t="s">
        <v>94</v>
      </c>
      <c r="J1" s="31" t="s">
        <v>95</v>
      </c>
      <c r="K1" s="10" t="s">
        <v>96</v>
      </c>
      <c r="L1" s="10" t="s">
        <v>97</v>
      </c>
      <c r="M1" s="46" t="s">
        <v>98</v>
      </c>
      <c r="N1" s="47" t="s">
        <v>99</v>
      </c>
      <c r="O1" s="46" t="s">
        <v>100</v>
      </c>
      <c r="P1" s="51" t="s">
        <v>123</v>
      </c>
      <c r="Q1" s="47" t="s">
        <v>101</v>
      </c>
      <c r="R1" s="48" t="s">
        <v>102</v>
      </c>
      <c r="S1" s="48" t="s">
        <v>103</v>
      </c>
      <c r="T1" s="48" t="s">
        <v>104</v>
      </c>
      <c r="U1" s="48" t="s">
        <v>116</v>
      </c>
    </row>
    <row r="2" spans="1:21" x14ac:dyDescent="0.25">
      <c r="A2" s="35">
        <v>37999</v>
      </c>
      <c r="B2" s="34">
        <v>142759</v>
      </c>
      <c r="C2" s="18" t="s">
        <v>21</v>
      </c>
      <c r="D2" s="22">
        <v>240701</v>
      </c>
      <c r="E2" s="9">
        <v>1</v>
      </c>
      <c r="F2" s="20">
        <v>0.31243410852713177</v>
      </c>
      <c r="G2" s="19">
        <v>0.20039825581395351</v>
      </c>
      <c r="H2" s="20">
        <v>20.270790051679587</v>
      </c>
      <c r="I2" s="19">
        <v>16.746284883720929</v>
      </c>
      <c r="J2" s="31">
        <v>12.215848191214469</v>
      </c>
      <c r="K2" s="31">
        <v>9.3464665697674416</v>
      </c>
      <c r="L2" s="10">
        <v>13</v>
      </c>
      <c r="M2" s="22" t="s">
        <v>65</v>
      </c>
      <c r="N2" s="22" t="s">
        <v>65</v>
      </c>
      <c r="O2" s="22" t="s">
        <v>65</v>
      </c>
      <c r="P2">
        <v>11.512499999999999</v>
      </c>
      <c r="Q2">
        <v>10.4215</v>
      </c>
      <c r="R2">
        <v>0.90400000000000003</v>
      </c>
      <c r="S2">
        <v>0.64050000000000007</v>
      </c>
      <c r="T2">
        <v>0.1555</v>
      </c>
      <c r="U2">
        <v>32.424079999999996</v>
      </c>
    </row>
    <row r="3" spans="1:21" x14ac:dyDescent="0.25">
      <c r="A3" s="22"/>
      <c r="B3" s="34"/>
      <c r="C3" s="10"/>
      <c r="D3" s="22">
        <v>240702</v>
      </c>
      <c r="E3" s="9">
        <v>10</v>
      </c>
      <c r="F3" s="20">
        <v>0.24083462532299746</v>
      </c>
      <c r="G3" s="19">
        <v>0.1841220930232558</v>
      </c>
      <c r="H3" s="20"/>
      <c r="I3" s="31"/>
      <c r="J3" s="31"/>
      <c r="K3" s="31"/>
      <c r="L3" s="10"/>
      <c r="M3" s="22"/>
      <c r="N3" s="22"/>
      <c r="O3" s="22"/>
      <c r="P3">
        <v>11.233000000000001</v>
      </c>
      <c r="Q3">
        <v>11.555</v>
      </c>
      <c r="R3">
        <v>2.5289999999999999</v>
      </c>
      <c r="S3">
        <v>0.58550000000000002</v>
      </c>
      <c r="T3">
        <v>0.1585</v>
      </c>
    </row>
    <row r="4" spans="1:21" x14ac:dyDescent="0.25">
      <c r="A4" s="22"/>
      <c r="B4" s="34"/>
      <c r="C4" s="10"/>
      <c r="D4" s="22">
        <v>240703</v>
      </c>
      <c r="E4" s="9">
        <v>25</v>
      </c>
      <c r="F4" s="20">
        <v>0.24408914728682171</v>
      </c>
      <c r="G4" s="19">
        <v>0.17267441860465116</v>
      </c>
      <c r="H4" s="31"/>
      <c r="I4" s="31"/>
      <c r="J4" s="31"/>
      <c r="K4" s="31"/>
      <c r="L4" s="10"/>
      <c r="M4" s="22"/>
      <c r="N4" s="22"/>
      <c r="O4" s="22"/>
      <c r="P4">
        <v>10.718</v>
      </c>
      <c r="Q4">
        <v>9.7940000000000005</v>
      </c>
      <c r="R4">
        <v>0.88</v>
      </c>
      <c r="S4">
        <v>0.43149999999999999</v>
      </c>
      <c r="T4">
        <v>0.1265</v>
      </c>
    </row>
    <row r="5" spans="1:21" x14ac:dyDescent="0.25">
      <c r="A5" s="22"/>
      <c r="B5" s="34"/>
      <c r="C5" s="10"/>
      <c r="D5" s="22">
        <v>240704</v>
      </c>
      <c r="E5" s="9">
        <v>50</v>
      </c>
      <c r="F5" s="20">
        <v>0.21805297157622738</v>
      </c>
      <c r="G5" s="19">
        <v>0.20650581395348835</v>
      </c>
      <c r="H5" s="20"/>
      <c r="I5" s="31"/>
      <c r="J5" s="20"/>
      <c r="K5" s="31"/>
      <c r="L5" s="10"/>
      <c r="M5" s="22"/>
      <c r="N5" s="22"/>
      <c r="O5" s="22"/>
      <c r="P5">
        <v>10.846</v>
      </c>
      <c r="Q5">
        <v>9.82</v>
      </c>
      <c r="R5">
        <v>0.92900000000000005</v>
      </c>
      <c r="S5">
        <v>0.27250000000000002</v>
      </c>
      <c r="T5">
        <v>0.11699999999999999</v>
      </c>
    </row>
    <row r="6" spans="1:21" x14ac:dyDescent="0.25">
      <c r="A6" s="22"/>
      <c r="B6" s="34"/>
      <c r="C6" s="10"/>
      <c r="D6" s="22">
        <v>240705</v>
      </c>
      <c r="E6" s="9">
        <v>95</v>
      </c>
      <c r="F6" s="20">
        <v>0.13994444444444443</v>
      </c>
      <c r="G6" s="19">
        <v>0.12237500000000001</v>
      </c>
      <c r="H6" s="20"/>
      <c r="I6" s="31"/>
      <c r="J6" s="20"/>
      <c r="K6" s="31"/>
      <c r="L6" s="10"/>
      <c r="M6" s="22"/>
      <c r="N6" s="22"/>
      <c r="O6" s="22"/>
      <c r="P6">
        <v>10.095000000000001</v>
      </c>
      <c r="Q6">
        <v>9.3249999999999993</v>
      </c>
      <c r="R6">
        <v>0.754</v>
      </c>
      <c r="S6">
        <v>0.3695</v>
      </c>
      <c r="T6">
        <v>0.113</v>
      </c>
      <c r="U6">
        <v>32.637909999999998</v>
      </c>
    </row>
    <row r="7" spans="1:21" x14ac:dyDescent="0.25">
      <c r="A7" s="35">
        <v>38034</v>
      </c>
      <c r="B7" s="34">
        <v>135700</v>
      </c>
      <c r="C7" s="18" t="s">
        <v>21</v>
      </c>
      <c r="D7" s="4">
        <v>240706</v>
      </c>
      <c r="E7" s="9">
        <v>1</v>
      </c>
      <c r="F7" s="20">
        <v>0.31243410852713177</v>
      </c>
      <c r="G7" s="19">
        <v>0.17564825581395349</v>
      </c>
      <c r="H7" s="20">
        <v>26.530863049095608</v>
      </c>
      <c r="I7" s="31">
        <v>16.651058139534886</v>
      </c>
      <c r="J7" s="31">
        <v>13.862636304909561</v>
      </c>
      <c r="K7" s="31">
        <v>8.5864433139534881</v>
      </c>
      <c r="L7">
        <v>48</v>
      </c>
      <c r="M7" s="4" t="s">
        <v>65</v>
      </c>
      <c r="N7" s="4" t="s">
        <v>65</v>
      </c>
      <c r="O7" s="4" t="s">
        <v>65</v>
      </c>
      <c r="P7">
        <v>10.262</v>
      </c>
      <c r="Q7">
        <v>9.65</v>
      </c>
      <c r="R7">
        <v>0.9355</v>
      </c>
      <c r="S7">
        <v>0.66549999999999998</v>
      </c>
      <c r="T7">
        <v>0.1105</v>
      </c>
      <c r="U7">
        <v>32.618630000000003</v>
      </c>
    </row>
    <row r="8" spans="1:21" x14ac:dyDescent="0.25">
      <c r="A8" s="36"/>
      <c r="B8" s="32"/>
      <c r="C8" s="17"/>
      <c r="D8" s="4">
        <v>240707</v>
      </c>
      <c r="E8" s="9">
        <v>10</v>
      </c>
      <c r="F8" s="20">
        <v>0.2505981912144703</v>
      </c>
      <c r="G8" s="19">
        <v>0.16627906976744186</v>
      </c>
      <c r="H8" s="31"/>
      <c r="I8" s="31"/>
      <c r="J8" s="20"/>
      <c r="K8" s="19"/>
      <c r="M8" s="4"/>
      <c r="N8" s="4"/>
      <c r="O8" s="22"/>
      <c r="P8">
        <v>10.4785</v>
      </c>
      <c r="Q8">
        <v>9.7170000000000005</v>
      </c>
      <c r="R8">
        <v>0.91649999999999998</v>
      </c>
      <c r="S8">
        <v>0.48949999999999999</v>
      </c>
      <c r="T8">
        <v>0.105</v>
      </c>
    </row>
    <row r="9" spans="1:21" x14ac:dyDescent="0.25">
      <c r="A9" s="36"/>
      <c r="B9" s="32"/>
      <c r="C9" s="17"/>
      <c r="D9" s="4">
        <v>240708</v>
      </c>
      <c r="E9" s="9">
        <v>25</v>
      </c>
      <c r="F9" s="20">
        <v>0.27988888888888891</v>
      </c>
      <c r="G9" s="19">
        <v>0.16637500000000002</v>
      </c>
      <c r="H9" s="20"/>
      <c r="I9" s="19"/>
      <c r="J9" s="20"/>
      <c r="K9" s="19"/>
      <c r="M9" s="4"/>
      <c r="N9" s="4"/>
      <c r="O9" s="22"/>
      <c r="P9">
        <v>10.406500000000001</v>
      </c>
      <c r="Q9">
        <v>9.6735000000000007</v>
      </c>
      <c r="R9">
        <v>0.92399999999999993</v>
      </c>
      <c r="S9">
        <v>0.4415</v>
      </c>
      <c r="T9">
        <v>0.11</v>
      </c>
    </row>
    <row r="10" spans="1:21" x14ac:dyDescent="0.25">
      <c r="A10" s="36"/>
      <c r="B10" s="32"/>
      <c r="C10" s="17"/>
      <c r="D10" s="4">
        <v>240709</v>
      </c>
      <c r="E10" s="9">
        <v>50</v>
      </c>
      <c r="F10" s="20">
        <v>0.28314341085271316</v>
      </c>
      <c r="G10" s="19">
        <v>0.18380232558139534</v>
      </c>
      <c r="H10" s="20"/>
      <c r="I10" s="19"/>
      <c r="J10" s="20"/>
      <c r="K10" s="19"/>
      <c r="M10" s="4"/>
      <c r="N10" s="4"/>
      <c r="O10" s="22"/>
      <c r="P10">
        <v>10.005000000000001</v>
      </c>
      <c r="Q10">
        <v>9.0515000000000008</v>
      </c>
      <c r="R10">
        <v>0.90249999999999997</v>
      </c>
      <c r="S10">
        <v>0.51049999999999995</v>
      </c>
      <c r="T10">
        <v>0.1125</v>
      </c>
    </row>
    <row r="11" spans="1:21" x14ac:dyDescent="0.25">
      <c r="A11" s="36"/>
      <c r="B11" s="32"/>
      <c r="C11" s="17"/>
      <c r="D11" s="4">
        <v>240710</v>
      </c>
      <c r="E11" s="9">
        <v>95</v>
      </c>
      <c r="F11" s="20">
        <v>0.2798888888888888</v>
      </c>
      <c r="G11" s="19">
        <v>0.17462500000000003</v>
      </c>
      <c r="H11" s="20"/>
      <c r="I11" s="19"/>
      <c r="J11" s="20"/>
      <c r="K11" s="19"/>
      <c r="M11" s="4"/>
      <c r="N11" s="4"/>
      <c r="O11" s="22"/>
      <c r="P11">
        <v>10.899000000000001</v>
      </c>
      <c r="Q11">
        <v>9.5745000000000005</v>
      </c>
      <c r="R11">
        <v>1.2649999999999999</v>
      </c>
      <c r="S11">
        <v>0.44599999999999995</v>
      </c>
      <c r="T11">
        <v>0.11550000000000001</v>
      </c>
      <c r="U11">
        <v>32.631480000000003</v>
      </c>
    </row>
    <row r="12" spans="1:21" x14ac:dyDescent="0.25">
      <c r="A12" s="36">
        <v>38058</v>
      </c>
      <c r="B12" s="32">
        <v>173941</v>
      </c>
      <c r="C12" s="18" t="s">
        <v>21</v>
      </c>
      <c r="D12" s="4">
        <v>240711</v>
      </c>
      <c r="E12" s="9">
        <v>1</v>
      </c>
      <c r="F12" s="20">
        <v>0.50770542635658911</v>
      </c>
      <c r="G12" s="19">
        <v>0.20653779069767444</v>
      </c>
      <c r="H12" s="20">
        <v>33.183105943152455</v>
      </c>
      <c r="I12" s="31">
        <v>17.791636627906975</v>
      </c>
      <c r="J12" s="31">
        <v>20.075518733850128</v>
      </c>
      <c r="K12" s="19">
        <v>9.9730828488372083</v>
      </c>
      <c r="L12">
        <v>72</v>
      </c>
      <c r="M12" s="4" t="s">
        <v>65</v>
      </c>
      <c r="N12" s="4" t="s">
        <v>65</v>
      </c>
      <c r="O12" s="4" t="s">
        <v>65</v>
      </c>
      <c r="P12">
        <v>10.169</v>
      </c>
      <c r="Q12">
        <v>9.8290000000000006</v>
      </c>
      <c r="R12">
        <v>0.9305000000000001</v>
      </c>
      <c r="S12">
        <v>0.61599999999999999</v>
      </c>
      <c r="T12">
        <v>0.123</v>
      </c>
      <c r="U12">
        <v>32.345140000000001</v>
      </c>
    </row>
    <row r="13" spans="1:21" x14ac:dyDescent="0.25">
      <c r="A13" s="36"/>
      <c r="B13" s="32"/>
      <c r="C13" s="8"/>
      <c r="D13" s="4">
        <v>240712</v>
      </c>
      <c r="E13" s="9">
        <v>10</v>
      </c>
      <c r="F13" s="20">
        <v>0.55001421188630484</v>
      </c>
      <c r="G13" s="19">
        <v>0.21034302325581408</v>
      </c>
      <c r="H13" s="20"/>
      <c r="I13" s="19"/>
      <c r="J13" s="31"/>
      <c r="K13" s="19"/>
      <c r="M13" s="4"/>
      <c r="N13" s="4"/>
      <c r="O13" s="22"/>
      <c r="P13">
        <v>9.93</v>
      </c>
      <c r="Q13">
        <v>9.9975000000000005</v>
      </c>
      <c r="R13">
        <v>0.91450000000000009</v>
      </c>
      <c r="S13">
        <v>0.57050000000000001</v>
      </c>
      <c r="T13">
        <v>0.12</v>
      </c>
    </row>
    <row r="14" spans="1:21" x14ac:dyDescent="0.25">
      <c r="A14" s="36"/>
      <c r="B14" s="32"/>
      <c r="C14" s="8"/>
      <c r="D14" s="4">
        <v>240713</v>
      </c>
      <c r="E14" s="9">
        <v>25</v>
      </c>
      <c r="F14" s="20">
        <v>0.32870671834625326</v>
      </c>
      <c r="G14" s="19">
        <v>0.19265988372093013</v>
      </c>
      <c r="H14" s="20"/>
      <c r="I14" s="19"/>
      <c r="J14" s="31"/>
      <c r="K14" s="19"/>
      <c r="M14" s="4"/>
      <c r="N14" s="4"/>
      <c r="O14" s="22"/>
      <c r="P14">
        <v>10.43</v>
      </c>
      <c r="Q14">
        <v>9.8725000000000005</v>
      </c>
      <c r="R14">
        <v>0.9464999999999999</v>
      </c>
      <c r="S14">
        <v>0.496</v>
      </c>
      <c r="T14">
        <v>0.1195</v>
      </c>
    </row>
    <row r="15" spans="1:21" x14ac:dyDescent="0.25">
      <c r="A15" s="36"/>
      <c r="B15" s="32"/>
      <c r="C15" s="8"/>
      <c r="D15" s="4">
        <v>240714</v>
      </c>
      <c r="E15" s="9">
        <v>50</v>
      </c>
      <c r="F15" s="20">
        <v>0.32870671834625315</v>
      </c>
      <c r="G15" s="19">
        <v>0.19678488372093025</v>
      </c>
      <c r="H15" s="20"/>
      <c r="I15" s="19"/>
      <c r="J15" s="31"/>
      <c r="K15" s="19"/>
      <c r="M15" s="4"/>
      <c r="N15" s="4"/>
      <c r="O15" s="22"/>
      <c r="P15">
        <v>10.243</v>
      </c>
      <c r="Q15">
        <v>9.6135000000000002</v>
      </c>
      <c r="R15">
        <v>0.9285000000000001</v>
      </c>
      <c r="S15">
        <v>0.50749999999999995</v>
      </c>
      <c r="T15">
        <v>0.1125</v>
      </c>
    </row>
    <row r="16" spans="1:21" x14ac:dyDescent="0.25">
      <c r="A16" s="36"/>
      <c r="B16" s="32"/>
      <c r="C16" s="8"/>
      <c r="D16" s="4">
        <v>240715</v>
      </c>
      <c r="E16" s="9">
        <v>95</v>
      </c>
      <c r="F16" s="20">
        <v>0.25385271317829455</v>
      </c>
      <c r="G16" s="19">
        <v>0.15070639534883715</v>
      </c>
      <c r="H16" s="20"/>
      <c r="I16" s="19"/>
      <c r="J16" s="31"/>
      <c r="K16" s="19"/>
      <c r="M16" s="4"/>
      <c r="N16" s="4"/>
      <c r="O16" s="22"/>
      <c r="P16">
        <v>10.035</v>
      </c>
      <c r="Q16">
        <v>9.3960000000000008</v>
      </c>
      <c r="R16">
        <v>0.94199999999999995</v>
      </c>
      <c r="S16">
        <v>0.41300000000000003</v>
      </c>
      <c r="T16">
        <v>0.1225</v>
      </c>
      <c r="U16">
        <v>32.4373</v>
      </c>
    </row>
    <row r="17" spans="1:21" x14ac:dyDescent="0.25">
      <c r="A17" s="36">
        <v>38092</v>
      </c>
      <c r="B17" s="32">
        <v>131115</v>
      </c>
      <c r="C17" s="18" t="s">
        <v>21</v>
      </c>
      <c r="D17" s="4">
        <v>240716</v>
      </c>
      <c r="E17" s="9">
        <v>1</v>
      </c>
      <c r="F17" s="20">
        <v>3.7417534883720927</v>
      </c>
      <c r="G17" s="19">
        <v>0.97832965116279069</v>
      </c>
      <c r="H17" s="20">
        <v>351.20513992248061</v>
      </c>
      <c r="I17" s="19">
        <v>68.607153924418569</v>
      </c>
      <c r="J17" s="31">
        <v>203.09406434108524</v>
      </c>
      <c r="K17" s="19">
        <v>42.213698982558114</v>
      </c>
      <c r="L17">
        <v>106</v>
      </c>
      <c r="M17" s="4" t="s">
        <v>65</v>
      </c>
      <c r="N17" s="4" t="s">
        <v>65</v>
      </c>
      <c r="O17" s="4" t="s">
        <v>65</v>
      </c>
      <c r="P17">
        <v>7.0789999999999997</v>
      </c>
      <c r="Q17">
        <v>7.6315</v>
      </c>
      <c r="R17">
        <v>1.0385</v>
      </c>
      <c r="S17">
        <v>0.91549999999999998</v>
      </c>
      <c r="T17">
        <v>0.16700000000000001</v>
      </c>
      <c r="U17">
        <v>31.64648</v>
      </c>
    </row>
    <row r="18" spans="1:21" x14ac:dyDescent="0.25">
      <c r="A18" s="36"/>
      <c r="B18" s="32"/>
      <c r="D18" s="4">
        <v>240717</v>
      </c>
      <c r="E18" s="9">
        <v>10</v>
      </c>
      <c r="F18" s="20">
        <v>3.7763993540051679</v>
      </c>
      <c r="G18" s="19">
        <v>0.68081395348837181</v>
      </c>
      <c r="H18" s="20"/>
      <c r="I18" s="19"/>
      <c r="J18" s="31"/>
      <c r="K18" s="19"/>
      <c r="M18" s="4"/>
      <c r="N18" s="4"/>
      <c r="O18" s="22"/>
      <c r="P18">
        <v>7.3724999999999996</v>
      </c>
      <c r="Q18">
        <v>7.7435</v>
      </c>
      <c r="R18">
        <v>0.78200000000000003</v>
      </c>
      <c r="S18">
        <v>0.73799999999999999</v>
      </c>
      <c r="T18">
        <v>0.17049999999999998</v>
      </c>
    </row>
    <row r="19" spans="1:21" x14ac:dyDescent="0.25">
      <c r="A19" s="36"/>
      <c r="B19" s="32"/>
      <c r="D19" s="4">
        <v>240718</v>
      </c>
      <c r="E19" s="9">
        <v>25</v>
      </c>
      <c r="F19" s="20">
        <v>4.2614414728682171</v>
      </c>
      <c r="G19" s="19">
        <v>0.99466918604651144</v>
      </c>
      <c r="H19" s="20"/>
      <c r="I19" s="19"/>
      <c r="J19" s="31"/>
      <c r="K19" s="19"/>
      <c r="M19" s="4"/>
      <c r="N19" s="4"/>
      <c r="O19" s="22"/>
      <c r="P19">
        <v>7.1464999999999996</v>
      </c>
      <c r="Q19">
        <v>7.2645</v>
      </c>
      <c r="R19">
        <v>0.80500000000000005</v>
      </c>
      <c r="S19">
        <v>0.754</v>
      </c>
      <c r="T19">
        <v>0.182</v>
      </c>
    </row>
    <row r="20" spans="1:21" x14ac:dyDescent="0.25">
      <c r="A20" s="36"/>
      <c r="B20" s="32"/>
      <c r="D20" s="4">
        <v>240719</v>
      </c>
      <c r="E20" s="9">
        <v>50</v>
      </c>
      <c r="F20" s="20">
        <v>4.1575038759689926</v>
      </c>
      <c r="G20" s="19">
        <v>0.70157877906976651</v>
      </c>
      <c r="H20" s="20"/>
      <c r="I20" s="19"/>
      <c r="J20" s="31"/>
      <c r="K20" s="19"/>
      <c r="M20" s="4"/>
      <c r="N20" s="4"/>
      <c r="O20" s="22"/>
      <c r="P20">
        <v>7.0865</v>
      </c>
      <c r="Q20">
        <v>7.242</v>
      </c>
      <c r="R20">
        <v>0.79150000000000009</v>
      </c>
      <c r="S20">
        <v>0.68599999999999994</v>
      </c>
      <c r="T20">
        <v>0.16750000000000001</v>
      </c>
    </row>
    <row r="21" spans="1:21" x14ac:dyDescent="0.25">
      <c r="A21" s="8"/>
      <c r="B21" s="32"/>
      <c r="D21" s="4">
        <v>240720</v>
      </c>
      <c r="E21" s="9">
        <v>95</v>
      </c>
      <c r="F21" s="20">
        <v>2.4252105943152453</v>
      </c>
      <c r="G21" s="19">
        <v>0.47146366279069812</v>
      </c>
      <c r="H21" s="20"/>
      <c r="I21" s="19"/>
      <c r="J21" s="31"/>
      <c r="K21" s="19"/>
      <c r="M21" s="4"/>
      <c r="N21" s="4"/>
      <c r="O21" s="22"/>
      <c r="P21">
        <v>6.6905000000000001</v>
      </c>
      <c r="Q21">
        <v>6.33</v>
      </c>
      <c r="R21">
        <v>0.75350000000000006</v>
      </c>
      <c r="S21">
        <v>0.74449999999999994</v>
      </c>
      <c r="T21">
        <v>0.16250000000000001</v>
      </c>
      <c r="U21">
        <v>32.037439999999997</v>
      </c>
    </row>
    <row r="22" spans="1:21" x14ac:dyDescent="0.25">
      <c r="A22" s="8">
        <v>38121</v>
      </c>
      <c r="B22" s="32">
        <v>132737</v>
      </c>
      <c r="C22" s="18" t="s">
        <v>21</v>
      </c>
      <c r="D22" s="4">
        <v>240721</v>
      </c>
      <c r="E22" s="9">
        <v>1</v>
      </c>
      <c r="F22" s="20">
        <v>1.0989928940568474</v>
      </c>
      <c r="G22" s="19">
        <v>0.51841598837209302</v>
      </c>
      <c r="H22" s="20">
        <v>148.94245801033591</v>
      </c>
      <c r="I22" s="19">
        <v>62.115919476744168</v>
      </c>
      <c r="J22" s="31">
        <v>82.30878359173127</v>
      </c>
      <c r="K22" s="19">
        <v>31.582968168604641</v>
      </c>
      <c r="L22">
        <v>135</v>
      </c>
      <c r="M22" s="4" t="s">
        <v>65</v>
      </c>
      <c r="N22" s="4" t="s">
        <v>65</v>
      </c>
      <c r="O22" s="4" t="s">
        <v>65</v>
      </c>
      <c r="P22">
        <v>4.0694999999999997</v>
      </c>
      <c r="Q22">
        <v>3.3170000000000002</v>
      </c>
      <c r="R22">
        <v>0.66249999999999998</v>
      </c>
      <c r="S22">
        <v>1.3574999999999999</v>
      </c>
      <c r="T22">
        <v>0.161</v>
      </c>
      <c r="U22">
        <v>32.02017</v>
      </c>
    </row>
    <row r="23" spans="1:21" x14ac:dyDescent="0.25">
      <c r="A23" s="8"/>
      <c r="B23" s="32"/>
      <c r="C23" s="8"/>
      <c r="D23" s="4">
        <v>240722</v>
      </c>
      <c r="E23" s="9">
        <v>10</v>
      </c>
      <c r="F23" s="20">
        <v>2.0823023255813951</v>
      </c>
      <c r="G23" s="19">
        <v>0.66663226744186022</v>
      </c>
      <c r="H23" s="20"/>
      <c r="I23" s="19"/>
      <c r="J23" s="31"/>
      <c r="K23" s="19"/>
      <c r="M23" s="4"/>
      <c r="N23" s="4"/>
      <c r="O23" s="22"/>
      <c r="P23">
        <v>3.4950000000000001</v>
      </c>
      <c r="Q23">
        <v>2.786</v>
      </c>
      <c r="R23">
        <v>0.58750000000000002</v>
      </c>
      <c r="S23">
        <v>0.96250000000000002</v>
      </c>
      <c r="T23">
        <v>0.14200000000000002</v>
      </c>
    </row>
    <row r="24" spans="1:21" x14ac:dyDescent="0.25">
      <c r="A24" s="8"/>
      <c r="B24" s="32"/>
      <c r="D24" s="4">
        <v>240723</v>
      </c>
      <c r="E24" s="9">
        <v>25</v>
      </c>
      <c r="F24" s="20">
        <v>1.5732950904392764</v>
      </c>
      <c r="G24" s="19">
        <v>0.65356104651162772</v>
      </c>
      <c r="H24" s="20"/>
      <c r="I24" s="19"/>
      <c r="J24" s="20"/>
      <c r="K24" s="19"/>
      <c r="M24" s="4"/>
      <c r="N24" s="4"/>
      <c r="O24" s="22"/>
      <c r="P24">
        <v>3.8014999999999999</v>
      </c>
      <c r="Q24">
        <v>3.0310000000000001</v>
      </c>
      <c r="R24">
        <v>0.60850000000000004</v>
      </c>
      <c r="S24">
        <v>0.89799999999999991</v>
      </c>
      <c r="T24">
        <v>0.14300000000000002</v>
      </c>
    </row>
    <row r="25" spans="1:21" x14ac:dyDescent="0.25">
      <c r="A25" s="8"/>
      <c r="B25" s="32"/>
      <c r="D25" s="4">
        <v>240724</v>
      </c>
      <c r="E25" s="9">
        <v>50</v>
      </c>
      <c r="F25" s="20">
        <v>1.5848634366925063</v>
      </c>
      <c r="G25" s="19">
        <v>0.61286976744186028</v>
      </c>
      <c r="H25" s="20"/>
      <c r="I25" s="19"/>
      <c r="J25" s="20"/>
      <c r="K25" s="19"/>
      <c r="M25" s="4"/>
      <c r="N25" s="4"/>
      <c r="O25" s="22"/>
      <c r="P25">
        <v>4.4444999999999997</v>
      </c>
      <c r="Q25">
        <v>3.5105</v>
      </c>
      <c r="R25">
        <v>0.64749999999999996</v>
      </c>
      <c r="S25">
        <v>0.879</v>
      </c>
      <c r="T25">
        <v>0.1525</v>
      </c>
    </row>
    <row r="26" spans="1:21" x14ac:dyDescent="0.25">
      <c r="A26" s="8"/>
      <c r="B26" s="32"/>
      <c r="D26" s="4">
        <v>240725</v>
      </c>
      <c r="E26" s="9">
        <v>95</v>
      </c>
      <c r="F26" s="20">
        <v>1.376633204134367</v>
      </c>
      <c r="G26" s="19">
        <v>0.74415029069767424</v>
      </c>
      <c r="H26" s="20"/>
      <c r="I26" s="19"/>
      <c r="J26" s="20"/>
      <c r="K26" s="19"/>
      <c r="M26" s="4"/>
      <c r="N26" s="4"/>
      <c r="O26" s="22"/>
      <c r="P26">
        <v>6.0735000000000001</v>
      </c>
      <c r="Q26">
        <v>4.9870000000000001</v>
      </c>
      <c r="R26">
        <v>0.76</v>
      </c>
      <c r="S26">
        <v>0.98449999999999993</v>
      </c>
      <c r="T26">
        <v>0.17549999999999999</v>
      </c>
    </row>
    <row r="27" spans="1:21" x14ac:dyDescent="0.25">
      <c r="A27" s="8">
        <v>38152</v>
      </c>
      <c r="B27" s="32">
        <v>130747</v>
      </c>
      <c r="C27" s="18" t="s">
        <v>21</v>
      </c>
      <c r="D27" s="4">
        <v>240726</v>
      </c>
      <c r="E27" s="9">
        <v>1</v>
      </c>
      <c r="F27" s="20">
        <v>1.2493813953488371</v>
      </c>
      <c r="G27" s="19">
        <v>0.28267936046511632</v>
      </c>
      <c r="H27" s="20">
        <v>84.465289018087844</v>
      </c>
      <c r="I27" s="19">
        <v>29.654030959302318</v>
      </c>
      <c r="J27" s="31">
        <v>55.880896576227386</v>
      </c>
      <c r="K27" s="19">
        <v>16.662851453488368</v>
      </c>
      <c r="L27">
        <v>166</v>
      </c>
      <c r="M27" s="19">
        <v>111.3</v>
      </c>
      <c r="N27" s="19">
        <v>7.9349999999999996</v>
      </c>
      <c r="O27" s="49">
        <v>354</v>
      </c>
      <c r="P27">
        <v>5.5465</v>
      </c>
      <c r="Q27">
        <v>4.7919999999999998</v>
      </c>
      <c r="R27">
        <v>0.82450000000000001</v>
      </c>
      <c r="S27">
        <v>2.0245000000000002</v>
      </c>
      <c r="T27">
        <v>0.20849999999999999</v>
      </c>
      <c r="U27">
        <v>31.538969999999999</v>
      </c>
    </row>
    <row r="28" spans="1:21" x14ac:dyDescent="0.25">
      <c r="A28" s="8"/>
      <c r="B28" s="32"/>
      <c r="D28" s="4">
        <v>240727</v>
      </c>
      <c r="E28" s="9">
        <v>10</v>
      </c>
      <c r="F28" s="20">
        <v>1.1799713178294573</v>
      </c>
      <c r="G28" s="19">
        <v>0.32155203488372092</v>
      </c>
      <c r="H28" s="20"/>
      <c r="I28" s="19"/>
      <c r="J28" s="31"/>
      <c r="K28" s="19"/>
      <c r="M28" s="4"/>
      <c r="N28" s="4"/>
      <c r="O28" s="22"/>
      <c r="P28">
        <v>4.9930000000000003</v>
      </c>
      <c r="Q28">
        <v>4.3609999999999998</v>
      </c>
      <c r="R28">
        <v>0.70100000000000007</v>
      </c>
      <c r="S28">
        <v>1.1975</v>
      </c>
      <c r="T28">
        <v>0.1885</v>
      </c>
    </row>
    <row r="29" spans="1:21" x14ac:dyDescent="0.25">
      <c r="A29" s="8"/>
      <c r="B29" s="32"/>
      <c r="D29" s="4">
        <v>240728</v>
      </c>
      <c r="E29" s="9">
        <v>25</v>
      </c>
      <c r="F29" s="20">
        <v>1.0989928940568474</v>
      </c>
      <c r="G29" s="19">
        <v>0.34246598837209302</v>
      </c>
      <c r="H29" s="20"/>
      <c r="I29" s="19"/>
      <c r="J29" s="31"/>
      <c r="K29" s="19"/>
      <c r="M29" s="4"/>
      <c r="N29" s="4"/>
      <c r="O29" s="22"/>
      <c r="P29">
        <v>5.0679999999999996</v>
      </c>
      <c r="Q29">
        <v>4.4569999999999999</v>
      </c>
      <c r="R29">
        <v>0.71049999999999991</v>
      </c>
      <c r="S29">
        <v>1.3395000000000001</v>
      </c>
      <c r="T29">
        <v>0.19450000000000001</v>
      </c>
    </row>
    <row r="30" spans="1:21" x14ac:dyDescent="0.25">
      <c r="A30" s="8"/>
      <c r="B30" s="32"/>
      <c r="D30" s="4">
        <v>240729</v>
      </c>
      <c r="E30" s="9">
        <v>50</v>
      </c>
      <c r="F30" s="20">
        <v>1.0295828165374676</v>
      </c>
      <c r="G30" s="19">
        <v>0.3520136627906974</v>
      </c>
      <c r="H30" s="20"/>
      <c r="I30" s="19"/>
      <c r="J30" s="31"/>
      <c r="K30" s="19"/>
      <c r="M30" s="4"/>
      <c r="N30" s="4"/>
      <c r="O30" s="22"/>
      <c r="P30">
        <v>5.1219999999999999</v>
      </c>
      <c r="Q30">
        <v>4.5995000000000008</v>
      </c>
      <c r="R30">
        <v>0.70900000000000007</v>
      </c>
      <c r="S30">
        <v>1.5349999999999999</v>
      </c>
      <c r="T30">
        <v>0.19900000000000001</v>
      </c>
    </row>
    <row r="31" spans="1:21" x14ac:dyDescent="0.25">
      <c r="A31" s="8"/>
      <c r="B31" s="32"/>
      <c r="D31" s="4">
        <v>240730</v>
      </c>
      <c r="E31" s="9">
        <v>95</v>
      </c>
      <c r="F31" s="20">
        <v>0.2408346253229974</v>
      </c>
      <c r="G31" s="19">
        <v>0.22537209302325581</v>
      </c>
      <c r="H31" s="20"/>
      <c r="I31" s="19"/>
      <c r="J31" s="31"/>
      <c r="K31" s="19"/>
      <c r="M31" s="4"/>
      <c r="N31" s="4"/>
      <c r="O31" s="22"/>
      <c r="P31">
        <v>6.4370000000000003</v>
      </c>
      <c r="Q31">
        <v>5.3710000000000004</v>
      </c>
      <c r="R31">
        <v>0.83149999999999991</v>
      </c>
      <c r="S31">
        <v>1.6019999999999999</v>
      </c>
      <c r="T31">
        <v>0.23350000000000001</v>
      </c>
      <c r="U31">
        <v>32.045009999999998</v>
      </c>
    </row>
    <row r="32" spans="1:21" x14ac:dyDescent="0.25">
      <c r="A32" s="8">
        <v>38183</v>
      </c>
      <c r="B32" s="32">
        <v>165700</v>
      </c>
      <c r="C32" s="18" t="s">
        <v>55</v>
      </c>
      <c r="D32" s="4">
        <v>240731</v>
      </c>
      <c r="E32" s="9">
        <v>1</v>
      </c>
      <c r="F32" s="20">
        <v>2.4062160206718346</v>
      </c>
      <c r="G32" s="19">
        <v>0.7442639534883716</v>
      </c>
      <c r="H32" s="20">
        <v>145.55871673126617</v>
      </c>
      <c r="I32" s="19">
        <v>65.93908110465118</v>
      </c>
      <c r="J32" s="31">
        <v>101.04950452196383</v>
      </c>
      <c r="K32" s="19">
        <v>37.751277325581398</v>
      </c>
      <c r="L32">
        <v>197</v>
      </c>
      <c r="M32" s="4" t="s">
        <v>65</v>
      </c>
      <c r="N32" s="4" t="s">
        <v>65</v>
      </c>
      <c r="O32" s="4" t="s">
        <v>65</v>
      </c>
      <c r="P32">
        <v>3.375</v>
      </c>
      <c r="Q32">
        <v>2.5874999999999999</v>
      </c>
      <c r="R32">
        <v>0.63249999999999995</v>
      </c>
      <c r="S32">
        <v>1.3654999999999999</v>
      </c>
      <c r="T32">
        <v>0.2</v>
      </c>
      <c r="U32">
        <v>31.5349</v>
      </c>
    </row>
    <row r="33" spans="1:21" x14ac:dyDescent="0.25">
      <c r="A33" s="8"/>
      <c r="B33" s="32"/>
      <c r="D33" s="4">
        <v>240732</v>
      </c>
      <c r="E33" s="9">
        <v>10</v>
      </c>
      <c r="F33" s="20">
        <v>2.5218994832041344</v>
      </c>
      <c r="G33" s="19">
        <v>0.74790116279069785</v>
      </c>
      <c r="H33" s="20"/>
      <c r="I33" s="19"/>
      <c r="J33" s="31"/>
      <c r="K33" s="19"/>
      <c r="M33" s="4"/>
      <c r="N33" s="4"/>
      <c r="O33" s="22"/>
      <c r="P33">
        <v>3.1150000000000002</v>
      </c>
      <c r="Q33">
        <v>2.5499999999999998</v>
      </c>
      <c r="R33">
        <v>0.58899999999999997</v>
      </c>
      <c r="S33">
        <v>0.9910000000000001</v>
      </c>
      <c r="T33">
        <v>0.1925</v>
      </c>
    </row>
    <row r="34" spans="1:21" x14ac:dyDescent="0.25">
      <c r="A34" s="8"/>
      <c r="B34" s="32"/>
      <c r="D34" s="4">
        <v>240733</v>
      </c>
      <c r="E34" s="9">
        <v>25</v>
      </c>
      <c r="F34" s="20">
        <v>1.9666188630490957</v>
      </c>
      <c r="G34" s="19">
        <v>0.80962005813953508</v>
      </c>
      <c r="H34" s="20"/>
      <c r="I34" s="19"/>
      <c r="J34" s="31"/>
      <c r="K34" s="19"/>
      <c r="M34" s="4"/>
      <c r="N34" s="4"/>
      <c r="O34" s="22"/>
      <c r="P34">
        <v>3.6829999999999998</v>
      </c>
      <c r="Q34">
        <v>2.9504999999999999</v>
      </c>
      <c r="R34">
        <v>0.63149999999999995</v>
      </c>
      <c r="S34">
        <v>1.9140000000000001</v>
      </c>
      <c r="T34">
        <v>0.20899999999999999</v>
      </c>
    </row>
    <row r="35" spans="1:21" x14ac:dyDescent="0.25">
      <c r="A35" s="8"/>
      <c r="B35" s="32"/>
      <c r="D35" s="4">
        <v>240734</v>
      </c>
      <c r="E35" s="9">
        <v>50</v>
      </c>
      <c r="F35" s="20">
        <v>1.4576116279069768</v>
      </c>
      <c r="G35" s="19">
        <v>0.67924883720930251</v>
      </c>
      <c r="H35" s="20"/>
      <c r="I35" s="19"/>
      <c r="J35" s="31"/>
      <c r="K35" s="19"/>
      <c r="M35" s="4"/>
      <c r="N35" s="4"/>
      <c r="O35" s="22"/>
      <c r="P35">
        <v>4.4785000000000004</v>
      </c>
      <c r="Q35">
        <v>3.43</v>
      </c>
      <c r="R35">
        <v>0.6805000000000001</v>
      </c>
      <c r="S35">
        <v>1.4535</v>
      </c>
      <c r="T35">
        <v>0.23699999999999999</v>
      </c>
    </row>
    <row r="36" spans="1:21" x14ac:dyDescent="0.25">
      <c r="A36" s="8"/>
      <c r="B36" s="32"/>
      <c r="D36" s="4">
        <v>240735</v>
      </c>
      <c r="E36" s="9">
        <v>95</v>
      </c>
      <c r="F36" s="20">
        <v>0.52057558139534876</v>
      </c>
      <c r="G36" s="19">
        <v>0.57354244186046521</v>
      </c>
      <c r="H36" s="20"/>
      <c r="I36" s="19"/>
      <c r="J36" s="31"/>
      <c r="K36" s="19"/>
      <c r="M36" s="4"/>
      <c r="N36" s="4"/>
      <c r="O36" s="22"/>
      <c r="P36">
        <v>7.4625000000000004</v>
      </c>
      <c r="Q36">
        <v>5.8209999999999997</v>
      </c>
      <c r="R36">
        <v>0.875</v>
      </c>
      <c r="S36">
        <v>1.1355</v>
      </c>
      <c r="T36">
        <v>0.2205</v>
      </c>
      <c r="U36">
        <v>32.297130000000003</v>
      </c>
    </row>
    <row r="37" spans="1:21" x14ac:dyDescent="0.25">
      <c r="A37" s="8">
        <v>38215</v>
      </c>
      <c r="B37" s="32">
        <v>133332</v>
      </c>
      <c r="C37" s="11" t="s">
        <v>21</v>
      </c>
      <c r="D37" s="4">
        <v>240736</v>
      </c>
      <c r="E37" s="9">
        <v>1</v>
      </c>
      <c r="F37" s="20">
        <v>2.7995397932816544</v>
      </c>
      <c r="G37" s="19">
        <v>0.75369796511627918</v>
      </c>
      <c r="H37" s="20">
        <v>112.90705943152454</v>
      </c>
      <c r="I37" s="19">
        <v>61.525441279069767</v>
      </c>
      <c r="J37" s="31">
        <v>74.384466408268736</v>
      </c>
      <c r="K37" s="19">
        <v>37.352775581395349</v>
      </c>
      <c r="L37">
        <v>229</v>
      </c>
      <c r="M37" s="19">
        <v>114.1</v>
      </c>
      <c r="N37" s="19">
        <v>7.2</v>
      </c>
      <c r="O37" s="49">
        <v>322</v>
      </c>
      <c r="P37">
        <v>1.4395</v>
      </c>
      <c r="Q37">
        <v>4.0679999999999996</v>
      </c>
      <c r="R37">
        <v>0.61450000000000005</v>
      </c>
      <c r="S37">
        <v>1.4075</v>
      </c>
      <c r="T37">
        <v>0.19850000000000001</v>
      </c>
      <c r="U37">
        <v>31.554849999999998</v>
      </c>
    </row>
    <row r="38" spans="1:21" x14ac:dyDescent="0.25">
      <c r="A38" s="8"/>
      <c r="B38" s="32"/>
      <c r="D38" s="4">
        <v>240737</v>
      </c>
      <c r="E38" s="9">
        <v>10</v>
      </c>
      <c r="F38" s="20">
        <v>1.469179974160207</v>
      </c>
      <c r="G38" s="19">
        <v>0.90248255813953493</v>
      </c>
      <c r="H38" s="20"/>
      <c r="I38" s="19"/>
      <c r="J38" s="20"/>
      <c r="K38" s="19"/>
      <c r="M38" s="4"/>
      <c r="N38" s="4"/>
      <c r="O38" s="22"/>
      <c r="P38">
        <v>2.4740000000000002</v>
      </c>
      <c r="Q38">
        <v>3.5979999999999999</v>
      </c>
      <c r="R38">
        <v>0.54849999999999999</v>
      </c>
      <c r="S38">
        <v>0.73599999999999999</v>
      </c>
      <c r="T38">
        <v>0.22750000000000001</v>
      </c>
    </row>
    <row r="39" spans="1:21" x14ac:dyDescent="0.25">
      <c r="A39" s="8"/>
      <c r="B39" s="32"/>
      <c r="D39" s="4">
        <v>240738</v>
      </c>
      <c r="E39" s="9">
        <v>25</v>
      </c>
      <c r="F39" s="20">
        <v>1.2725180878552971</v>
      </c>
      <c r="G39" s="19">
        <v>0.69982180232558144</v>
      </c>
      <c r="H39" s="20"/>
      <c r="I39" s="19"/>
      <c r="J39" s="20"/>
      <c r="K39" s="19"/>
      <c r="M39" s="4"/>
      <c r="N39" s="4"/>
      <c r="O39" s="22"/>
      <c r="P39">
        <v>4.2469999999999999</v>
      </c>
      <c r="Q39">
        <v>4.9039999999999999</v>
      </c>
      <c r="R39">
        <v>0.6885</v>
      </c>
      <c r="S39">
        <v>1.234</v>
      </c>
      <c r="T39">
        <v>0.27700000000000002</v>
      </c>
    </row>
    <row r="40" spans="1:21" x14ac:dyDescent="0.25">
      <c r="A40" s="8"/>
      <c r="B40" s="32"/>
      <c r="D40" s="4">
        <v>240739</v>
      </c>
      <c r="E40" s="9">
        <v>50</v>
      </c>
      <c r="F40" s="20">
        <v>1.2725180878552973</v>
      </c>
      <c r="G40" s="19">
        <v>0.6704968023255814</v>
      </c>
      <c r="H40" s="20"/>
      <c r="I40" s="19"/>
      <c r="J40" s="20"/>
      <c r="K40" s="19"/>
      <c r="M40" s="4"/>
      <c r="N40" s="4"/>
      <c r="O40" s="22"/>
      <c r="P40">
        <v>4.4800000000000004</v>
      </c>
      <c r="Q40">
        <v>4.9220000000000006</v>
      </c>
      <c r="R40">
        <v>0.71649999999999991</v>
      </c>
      <c r="S40">
        <v>1.1294999999999999</v>
      </c>
      <c r="T40">
        <v>0.27400000000000002</v>
      </c>
    </row>
    <row r="41" spans="1:21" x14ac:dyDescent="0.25">
      <c r="A41" s="8"/>
      <c r="B41" s="32"/>
      <c r="D41" s="4">
        <v>240740</v>
      </c>
      <c r="E41" s="9">
        <v>95</v>
      </c>
      <c r="F41" s="20">
        <v>0.43959715762273904</v>
      </c>
      <c r="G41" s="19">
        <v>0.40384389534883719</v>
      </c>
      <c r="H41" s="20"/>
      <c r="I41" s="40"/>
      <c r="J41" s="20"/>
      <c r="K41" s="19"/>
      <c r="M41" s="4"/>
      <c r="N41" s="4"/>
      <c r="O41" s="22"/>
      <c r="P41">
        <v>6.1944999999999997</v>
      </c>
      <c r="Q41">
        <v>5.4290000000000003</v>
      </c>
      <c r="R41">
        <v>0.80800000000000005</v>
      </c>
      <c r="S41">
        <v>0.94199999999999995</v>
      </c>
      <c r="T41">
        <v>0.30349999999999999</v>
      </c>
      <c r="U41">
        <v>32.08249</v>
      </c>
    </row>
    <row r="42" spans="1:21" x14ac:dyDescent="0.25">
      <c r="A42" s="8">
        <v>38245</v>
      </c>
      <c r="B42" s="32">
        <v>132728</v>
      </c>
      <c r="C42" s="11" t="s">
        <v>21</v>
      </c>
      <c r="D42" s="4">
        <v>240741</v>
      </c>
      <c r="E42" s="9">
        <v>1</v>
      </c>
      <c r="F42" s="20">
        <v>4.0535662790697673</v>
      </c>
      <c r="G42" s="19">
        <v>1.1110883720930234</v>
      </c>
      <c r="H42" s="20">
        <v>216.81382713178292</v>
      </c>
      <c r="I42" s="19">
        <v>58.813645203488363</v>
      </c>
      <c r="J42" s="39">
        <v>127.16764980620152</v>
      </c>
      <c r="K42" s="19">
        <v>32.282325436046513</v>
      </c>
      <c r="L42">
        <v>259</v>
      </c>
      <c r="M42" s="4">
        <v>94.2</v>
      </c>
      <c r="N42" s="4">
        <v>5.9349999999999996</v>
      </c>
      <c r="O42" s="22">
        <v>265</v>
      </c>
      <c r="P42">
        <v>5.242</v>
      </c>
      <c r="Q42">
        <v>5.16</v>
      </c>
      <c r="R42">
        <v>0.80149999999999999</v>
      </c>
      <c r="S42">
        <v>1.218</v>
      </c>
      <c r="T42">
        <v>0.20450000000000002</v>
      </c>
      <c r="U42">
        <v>31.6676</v>
      </c>
    </row>
    <row r="43" spans="1:21" x14ac:dyDescent="0.25">
      <c r="A43" s="8"/>
      <c r="B43" s="32"/>
      <c r="D43" s="4">
        <v>240742</v>
      </c>
      <c r="E43" s="9">
        <v>10</v>
      </c>
      <c r="F43" s="20">
        <v>2.8063151162790692</v>
      </c>
      <c r="G43" s="19">
        <v>0.75570348837209311</v>
      </c>
      <c r="H43" s="20"/>
      <c r="I43" s="19"/>
      <c r="J43" s="31"/>
      <c r="K43" s="19"/>
      <c r="M43" s="4"/>
      <c r="N43" s="4"/>
      <c r="O43" s="22"/>
      <c r="P43">
        <v>5.6404999999999994</v>
      </c>
      <c r="Q43">
        <v>5.2479999999999993</v>
      </c>
      <c r="R43">
        <v>0.78649999999999998</v>
      </c>
      <c r="S43">
        <v>0.93</v>
      </c>
      <c r="T43">
        <v>0.20899999999999999</v>
      </c>
    </row>
    <row r="44" spans="1:21" x14ac:dyDescent="0.25">
      <c r="A44" s="8"/>
      <c r="B44" s="32"/>
      <c r="D44" s="4">
        <v>240743</v>
      </c>
      <c r="E44" s="9">
        <v>25</v>
      </c>
      <c r="F44" s="20">
        <v>2.2173354005167956</v>
      </c>
      <c r="G44" s="19">
        <v>0.50005784883720916</v>
      </c>
      <c r="H44" s="20"/>
      <c r="I44" s="19"/>
      <c r="J44" s="31"/>
      <c r="K44" s="19"/>
      <c r="M44" s="4"/>
      <c r="N44" s="4"/>
      <c r="O44" s="22"/>
      <c r="P44">
        <v>5.702</v>
      </c>
      <c r="Q44">
        <v>5.4915000000000003</v>
      </c>
      <c r="R44">
        <v>0.76950000000000007</v>
      </c>
      <c r="S44">
        <v>0.91199999999999992</v>
      </c>
      <c r="T44">
        <v>0.20699999999999999</v>
      </c>
    </row>
    <row r="45" spans="1:21" x14ac:dyDescent="0.25">
      <c r="A45" s="8"/>
      <c r="B45" s="32"/>
      <c r="D45" s="4">
        <v>240744</v>
      </c>
      <c r="E45" s="9">
        <v>50</v>
      </c>
      <c r="F45" s="20">
        <v>2.1480436692506455</v>
      </c>
      <c r="G45" s="19">
        <v>0.56813924418604644</v>
      </c>
      <c r="H45" s="20"/>
      <c r="I45" s="19"/>
      <c r="J45" s="31"/>
      <c r="K45" s="19"/>
      <c r="M45" s="4"/>
      <c r="N45" s="4"/>
      <c r="O45" s="22"/>
      <c r="P45">
        <v>6.0909999999999993</v>
      </c>
      <c r="Q45">
        <v>5.6805000000000003</v>
      </c>
      <c r="R45">
        <v>0.78600000000000003</v>
      </c>
      <c r="S45">
        <v>0.88100000000000001</v>
      </c>
      <c r="T45">
        <v>0.20699999999999999</v>
      </c>
    </row>
    <row r="46" spans="1:21" x14ac:dyDescent="0.25">
      <c r="A46" s="8"/>
      <c r="B46" s="32"/>
      <c r="D46" s="4">
        <v>240745</v>
      </c>
      <c r="E46" s="9">
        <v>95</v>
      </c>
      <c r="F46" s="20">
        <v>1.8362308785529715</v>
      </c>
      <c r="G46" s="19">
        <v>0.61103052325581364</v>
      </c>
      <c r="H46" s="20"/>
      <c r="I46" s="40"/>
      <c r="J46" s="39"/>
      <c r="K46" s="19"/>
      <c r="M46" s="4"/>
      <c r="N46" s="4"/>
      <c r="O46" s="22"/>
      <c r="P46">
        <v>6.4450000000000003</v>
      </c>
      <c r="Q46">
        <v>5.8540000000000001</v>
      </c>
      <c r="R46">
        <v>0.82650000000000001</v>
      </c>
      <c r="S46">
        <v>0.8105</v>
      </c>
      <c r="T46">
        <v>0.19950000000000001</v>
      </c>
      <c r="U46">
        <v>31.907229999999998</v>
      </c>
    </row>
    <row r="47" spans="1:21" x14ac:dyDescent="0.25">
      <c r="A47" s="8">
        <v>38275</v>
      </c>
      <c r="B47" s="32">
        <v>145721</v>
      </c>
      <c r="C47" s="11" t="s">
        <v>21</v>
      </c>
      <c r="D47" s="4">
        <v>241301</v>
      </c>
      <c r="E47" s="9">
        <v>1</v>
      </c>
      <c r="F47" s="20">
        <v>1.2725180878552973</v>
      </c>
      <c r="G47" s="19">
        <v>0.58252180232558126</v>
      </c>
      <c r="H47" s="20">
        <v>93.177244896640815</v>
      </c>
      <c r="I47" s="19">
        <v>67.428461482558149</v>
      </c>
      <c r="J47" s="31">
        <v>51.791486175710595</v>
      </c>
      <c r="K47" s="19">
        <v>33.202606104651167</v>
      </c>
      <c r="L47">
        <v>289</v>
      </c>
      <c r="M47" s="4" t="s">
        <v>65</v>
      </c>
      <c r="N47" s="4" t="s">
        <v>65</v>
      </c>
      <c r="O47" s="4" t="s">
        <v>65</v>
      </c>
      <c r="P47">
        <v>6.9164999999999992</v>
      </c>
      <c r="Q47">
        <v>6.1289999999999996</v>
      </c>
      <c r="R47">
        <v>0.9</v>
      </c>
      <c r="S47">
        <v>1.248</v>
      </c>
      <c r="T47">
        <v>0.30349999999999999</v>
      </c>
      <c r="U47">
        <v>32.254179999999998</v>
      </c>
    </row>
    <row r="48" spans="1:21" x14ac:dyDescent="0.25">
      <c r="A48" s="8"/>
      <c r="B48" s="32"/>
      <c r="D48" s="4">
        <v>241302</v>
      </c>
      <c r="E48" s="9">
        <v>10</v>
      </c>
      <c r="F48" s="20">
        <v>1.1105612403100775</v>
      </c>
      <c r="G48" s="19">
        <v>0.59502470930232565</v>
      </c>
      <c r="H48" s="20"/>
      <c r="I48" s="19"/>
      <c r="J48" s="31"/>
      <c r="K48" s="19"/>
      <c r="M48" s="4"/>
      <c r="N48" s="4"/>
      <c r="O48" s="22"/>
      <c r="P48">
        <v>7.827</v>
      </c>
      <c r="Q48">
        <v>7.1035000000000004</v>
      </c>
      <c r="R48">
        <v>0.91599999999999993</v>
      </c>
      <c r="S48">
        <v>0.33850000000000002</v>
      </c>
      <c r="T48">
        <v>0.29549999999999998</v>
      </c>
    </row>
    <row r="49" spans="1:21" x14ac:dyDescent="0.25">
      <c r="A49" s="8"/>
      <c r="B49" s="32"/>
      <c r="D49" s="4">
        <v>241303</v>
      </c>
      <c r="E49" s="9">
        <v>25</v>
      </c>
      <c r="F49" s="20">
        <v>0.99487777777777764</v>
      </c>
      <c r="G49" s="19">
        <v>0.62071250000000011</v>
      </c>
      <c r="H49" s="20"/>
      <c r="I49" s="19"/>
      <c r="J49" s="31"/>
      <c r="K49" s="19"/>
      <c r="M49" s="4"/>
      <c r="N49" s="4"/>
      <c r="O49" s="22"/>
      <c r="P49">
        <v>6.5459999999999994</v>
      </c>
      <c r="Q49">
        <v>6.0229999999999997</v>
      </c>
      <c r="R49">
        <v>0.82499999999999996</v>
      </c>
      <c r="S49">
        <v>0.59850000000000003</v>
      </c>
      <c r="T49">
        <v>0.2515</v>
      </c>
    </row>
    <row r="50" spans="1:21" x14ac:dyDescent="0.25">
      <c r="A50" s="8"/>
      <c r="B50" s="32"/>
      <c r="D50" s="4">
        <v>241304</v>
      </c>
      <c r="E50" s="9">
        <v>50</v>
      </c>
      <c r="F50" s="20">
        <v>0.92546770025839786</v>
      </c>
      <c r="G50" s="19">
        <v>0.8355351744186047</v>
      </c>
      <c r="H50" s="20"/>
      <c r="I50" s="40"/>
      <c r="J50" s="39"/>
      <c r="K50" s="19"/>
      <c r="M50" s="4"/>
      <c r="N50" s="4"/>
      <c r="O50" s="22"/>
      <c r="P50">
        <v>8.1524999999999999</v>
      </c>
      <c r="Q50">
        <v>7.2649999999999997</v>
      </c>
      <c r="R50">
        <v>0.95499999999999996</v>
      </c>
      <c r="S50">
        <v>0.33099999999999996</v>
      </c>
      <c r="T50">
        <v>0.29849999999999999</v>
      </c>
    </row>
    <row r="51" spans="1:21" x14ac:dyDescent="0.25">
      <c r="A51" s="8"/>
      <c r="B51" s="32"/>
      <c r="D51" s="4">
        <v>241305</v>
      </c>
      <c r="E51" s="9">
        <v>95</v>
      </c>
      <c r="F51" s="20">
        <v>0.91389935400516809</v>
      </c>
      <c r="G51" s="19">
        <v>0.68561395348837217</v>
      </c>
      <c r="H51" s="20"/>
      <c r="I51" s="19"/>
      <c r="J51" s="31"/>
      <c r="K51" s="19"/>
      <c r="M51" s="4"/>
      <c r="N51" s="4"/>
      <c r="O51" s="22"/>
      <c r="P51">
        <v>8.3699999999999992</v>
      </c>
      <c r="Q51">
        <v>7.5570000000000004</v>
      </c>
      <c r="R51">
        <v>0.95899999999999996</v>
      </c>
      <c r="S51">
        <v>0.38500000000000001</v>
      </c>
      <c r="T51">
        <v>0.29499999999999998</v>
      </c>
      <c r="U51">
        <v>32.320839999999997</v>
      </c>
    </row>
    <row r="52" spans="1:21" x14ac:dyDescent="0.25">
      <c r="A52" s="8">
        <v>38307</v>
      </c>
      <c r="B52" s="32">
        <v>142229</v>
      </c>
      <c r="C52" s="11" t="s">
        <v>21</v>
      </c>
      <c r="D52" s="4">
        <v>241306</v>
      </c>
      <c r="E52" s="9">
        <v>1</v>
      </c>
      <c r="F52" s="20">
        <v>0.63625904392764854</v>
      </c>
      <c r="G52" s="19">
        <v>0.28392965116279084</v>
      </c>
      <c r="H52" s="20">
        <v>56.783227583979325</v>
      </c>
      <c r="I52" s="19">
        <v>30.321481686046525</v>
      </c>
      <c r="J52" s="31">
        <v>30.494160723514213</v>
      </c>
      <c r="K52" s="19">
        <v>14.913069622093028</v>
      </c>
      <c r="L52">
        <v>321</v>
      </c>
      <c r="M52" s="50">
        <v>94.416585716700837</v>
      </c>
      <c r="N52" s="4">
        <v>6.2649999999999997</v>
      </c>
      <c r="O52" s="4">
        <v>280</v>
      </c>
      <c r="P52">
        <v>8.4425000000000008</v>
      </c>
      <c r="Q52">
        <v>7.88</v>
      </c>
      <c r="R52">
        <v>0.97049999999999992</v>
      </c>
      <c r="S52">
        <v>0.56850000000000001</v>
      </c>
      <c r="T52">
        <v>0.2155</v>
      </c>
      <c r="U52">
        <v>32.251269999999998</v>
      </c>
    </row>
    <row r="53" spans="1:21" x14ac:dyDescent="0.25">
      <c r="A53" s="8"/>
      <c r="B53" s="32"/>
      <c r="D53" s="4">
        <v>241307</v>
      </c>
      <c r="E53" s="9">
        <v>10</v>
      </c>
      <c r="F53" s="20">
        <v>0.61312235142118865</v>
      </c>
      <c r="G53" s="19">
        <v>0.29199970930232566</v>
      </c>
      <c r="H53" s="4"/>
      <c r="I53" s="4"/>
      <c r="J53" s="20"/>
      <c r="K53" s="19"/>
      <c r="M53" s="4"/>
      <c r="N53" s="4"/>
      <c r="O53" s="22"/>
      <c r="P53">
        <v>8.2940000000000005</v>
      </c>
      <c r="Q53">
        <v>7.758</v>
      </c>
      <c r="R53">
        <v>0.95250000000000001</v>
      </c>
      <c r="S53">
        <v>0.193</v>
      </c>
      <c r="T53">
        <v>0.2155</v>
      </c>
    </row>
    <row r="54" spans="1:21" x14ac:dyDescent="0.25">
      <c r="A54" s="8"/>
      <c r="B54" s="32"/>
      <c r="D54" s="4">
        <v>241308</v>
      </c>
      <c r="E54" s="9">
        <v>25</v>
      </c>
      <c r="F54" s="20">
        <v>0.61312235142118865</v>
      </c>
      <c r="G54" s="19">
        <v>0.27733720930232558</v>
      </c>
      <c r="H54" s="20"/>
      <c r="I54" s="19"/>
      <c r="J54" s="20"/>
      <c r="K54" s="19"/>
      <c r="M54" s="4"/>
      <c r="N54" s="4"/>
      <c r="O54" s="22"/>
      <c r="P54">
        <v>8.4454999999999991</v>
      </c>
      <c r="Q54">
        <v>7.9485000000000001</v>
      </c>
      <c r="R54">
        <v>0.96199999999999997</v>
      </c>
      <c r="S54">
        <v>0.23400000000000001</v>
      </c>
      <c r="T54">
        <v>0.2205</v>
      </c>
    </row>
    <row r="55" spans="1:21" x14ac:dyDescent="0.25">
      <c r="A55" s="8"/>
      <c r="B55" s="32"/>
      <c r="D55" s="4">
        <v>241309</v>
      </c>
      <c r="E55" s="9">
        <v>50</v>
      </c>
      <c r="F55" s="20">
        <v>0.58998565891472865</v>
      </c>
      <c r="G55" s="19">
        <v>0.34405726744186066</v>
      </c>
      <c r="H55" s="20"/>
      <c r="I55" s="19"/>
      <c r="J55" s="20"/>
      <c r="K55" s="19"/>
      <c r="M55" s="4"/>
      <c r="N55" s="4"/>
      <c r="O55" s="22"/>
      <c r="P55">
        <v>8.2539999999999996</v>
      </c>
      <c r="Q55">
        <v>7.6855000000000002</v>
      </c>
      <c r="R55">
        <v>0.9245000000000001</v>
      </c>
      <c r="S55">
        <v>0.26</v>
      </c>
      <c r="T55">
        <v>0.2165</v>
      </c>
    </row>
    <row r="56" spans="1:21" x14ac:dyDescent="0.25">
      <c r="A56" s="8"/>
      <c r="B56" s="32"/>
      <c r="D56" s="4">
        <v>241310</v>
      </c>
      <c r="E56" s="9">
        <v>95</v>
      </c>
      <c r="F56" s="20">
        <v>0.57841731266149854</v>
      </c>
      <c r="G56" s="19">
        <v>0.34076104651162803</v>
      </c>
      <c r="H56" s="20"/>
      <c r="I56" s="19"/>
      <c r="J56" s="20"/>
      <c r="K56" s="19"/>
      <c r="M56" s="4"/>
      <c r="N56" s="4"/>
      <c r="O56" s="22"/>
      <c r="P56">
        <v>8.4209999999999994</v>
      </c>
      <c r="Q56">
        <v>7.85</v>
      </c>
      <c r="R56">
        <v>0.92549999999999999</v>
      </c>
      <c r="S56">
        <v>0.21699999999999997</v>
      </c>
      <c r="T56">
        <v>0.20649999999999999</v>
      </c>
      <c r="U56">
        <v>32.236890000000002</v>
      </c>
    </row>
    <row r="57" spans="1:21" x14ac:dyDescent="0.25">
      <c r="A57" s="8">
        <v>38335</v>
      </c>
      <c r="B57" s="32">
        <v>141636</v>
      </c>
      <c r="C57" t="s">
        <v>21</v>
      </c>
      <c r="D57" s="4">
        <v>241311</v>
      </c>
      <c r="E57" s="9">
        <v>1</v>
      </c>
      <c r="F57" s="20">
        <v>0.65768483709273184</v>
      </c>
      <c r="G57" s="19">
        <v>0.27333411654135348</v>
      </c>
      <c r="H57" s="20">
        <v>36.000762844611529</v>
      </c>
      <c r="I57" s="19">
        <v>29.032658599624057</v>
      </c>
      <c r="J57" s="31">
        <v>20.566921679197996</v>
      </c>
      <c r="K57" s="19">
        <v>13.009769971804513</v>
      </c>
      <c r="L57">
        <v>349</v>
      </c>
      <c r="M57" s="4" t="s">
        <v>65</v>
      </c>
      <c r="N57" s="4" t="s">
        <v>65</v>
      </c>
      <c r="O57" s="4" t="s">
        <v>65</v>
      </c>
      <c r="P57">
        <v>9.1475000000000009</v>
      </c>
      <c r="Q57">
        <v>10.388500000000001</v>
      </c>
      <c r="R57">
        <v>1.1445000000000001</v>
      </c>
      <c r="S57">
        <v>0.8085</v>
      </c>
      <c r="T57">
        <v>0.23449999999999999</v>
      </c>
      <c r="U57">
        <v>31.447980000000001</v>
      </c>
    </row>
    <row r="58" spans="1:21" x14ac:dyDescent="0.25">
      <c r="A58" s="8"/>
      <c r="B58" s="32"/>
      <c r="D58" s="4">
        <v>241312</v>
      </c>
      <c r="E58" s="9">
        <v>10</v>
      </c>
      <c r="F58" s="20">
        <v>0.48395676691729328</v>
      </c>
      <c r="G58" s="19">
        <v>0.32953477443609025</v>
      </c>
      <c r="H58" s="23"/>
      <c r="I58" s="19"/>
      <c r="J58" s="20"/>
      <c r="K58" s="19"/>
      <c r="M58" s="4"/>
      <c r="N58" s="4"/>
      <c r="O58" s="22"/>
      <c r="P58">
        <v>9.1024999999999991</v>
      </c>
      <c r="Q58">
        <v>9.6385000000000005</v>
      </c>
      <c r="R58">
        <v>1.052</v>
      </c>
      <c r="S58">
        <v>0.56600000000000006</v>
      </c>
      <c r="T58">
        <v>0.20799999999999999</v>
      </c>
    </row>
    <row r="59" spans="1:21" x14ac:dyDescent="0.25">
      <c r="A59" s="8"/>
      <c r="B59" s="32"/>
      <c r="D59" s="4">
        <v>241313</v>
      </c>
      <c r="E59" s="9">
        <v>25</v>
      </c>
      <c r="F59" s="20">
        <v>0.34836127819548879</v>
      </c>
      <c r="G59" s="19">
        <v>0.22171212406015037</v>
      </c>
      <c r="H59" s="20"/>
      <c r="I59" s="19"/>
      <c r="J59" s="20"/>
      <c r="K59" s="19"/>
      <c r="M59" s="4"/>
      <c r="N59" s="4"/>
      <c r="O59" s="22"/>
      <c r="P59">
        <v>8.6035000000000004</v>
      </c>
      <c r="Q59">
        <v>9.0719999999999992</v>
      </c>
      <c r="R59">
        <v>1.0055000000000001</v>
      </c>
      <c r="S59">
        <v>0.3795</v>
      </c>
      <c r="T59">
        <v>0.19600000000000001</v>
      </c>
    </row>
    <row r="60" spans="1:21" x14ac:dyDescent="0.25">
      <c r="A60" s="8"/>
      <c r="B60" s="32"/>
      <c r="D60" s="4">
        <v>241314</v>
      </c>
      <c r="E60" s="9">
        <v>50</v>
      </c>
      <c r="F60" s="20">
        <v>0.33399586466165415</v>
      </c>
      <c r="G60" s="19">
        <v>0.24942180451127824</v>
      </c>
      <c r="H60" s="20"/>
      <c r="I60" s="19"/>
      <c r="J60" s="20"/>
      <c r="K60" s="19"/>
      <c r="M60" s="4"/>
      <c r="N60" s="4"/>
      <c r="O60" s="22"/>
      <c r="P60">
        <v>8.6044999999999998</v>
      </c>
      <c r="Q60">
        <v>8.8145000000000007</v>
      </c>
      <c r="R60">
        <v>1.0175000000000001</v>
      </c>
      <c r="S60">
        <v>0.18</v>
      </c>
      <c r="T60">
        <v>0.19450000000000001</v>
      </c>
    </row>
    <row r="61" spans="1:21" x14ac:dyDescent="0.25">
      <c r="A61" s="8"/>
      <c r="B61" s="32"/>
      <c r="D61" s="4">
        <v>241315</v>
      </c>
      <c r="E61" s="9">
        <v>95</v>
      </c>
      <c r="F61" s="20">
        <v>0.35195263157894741</v>
      </c>
      <c r="G61" s="19">
        <v>0.46270657894736827</v>
      </c>
      <c r="H61" s="20"/>
      <c r="I61" s="19"/>
      <c r="J61" s="20"/>
      <c r="K61" s="19"/>
      <c r="M61" s="4"/>
      <c r="N61" s="4"/>
      <c r="O61" s="22"/>
      <c r="P61">
        <v>9.0619999999999994</v>
      </c>
      <c r="Q61">
        <v>8.6959999999999997</v>
      </c>
      <c r="R61">
        <v>1.0880000000000001</v>
      </c>
      <c r="S61">
        <v>0.26750000000000002</v>
      </c>
      <c r="T61">
        <v>0.18099999999999999</v>
      </c>
    </row>
    <row r="62" spans="1:21" x14ac:dyDescent="0.25">
      <c r="A62" s="8"/>
      <c r="B62" s="32"/>
      <c r="D62" s="4"/>
      <c r="E62" s="9"/>
      <c r="F62" s="20"/>
      <c r="G62" s="20"/>
      <c r="H62" s="23"/>
      <c r="I62" s="19"/>
      <c r="J62" s="20"/>
      <c r="K62" s="19"/>
      <c r="O62" s="10"/>
      <c r="P62" s="20"/>
      <c r="Q62" s="20"/>
      <c r="R62" s="31"/>
      <c r="S62" s="20"/>
      <c r="T62" s="20"/>
    </row>
    <row r="63" spans="1:21" x14ac:dyDescent="0.25">
      <c r="A63" s="8"/>
      <c r="B63" s="32"/>
      <c r="D63" s="4"/>
      <c r="E63" s="9"/>
      <c r="F63" s="20"/>
      <c r="G63" s="20"/>
      <c r="H63" s="20"/>
      <c r="I63" s="19"/>
      <c r="J63" s="20"/>
      <c r="K63" s="19"/>
      <c r="O63" s="10"/>
      <c r="P63" s="20"/>
      <c r="Q63" s="20"/>
      <c r="R63" s="31"/>
      <c r="S63" s="20"/>
      <c r="T63" s="20"/>
    </row>
    <row r="64" spans="1:21" x14ac:dyDescent="0.25">
      <c r="A64" s="8"/>
      <c r="B64" s="32"/>
      <c r="D64" s="4"/>
      <c r="E64" s="9"/>
      <c r="F64" s="20"/>
      <c r="G64" s="20"/>
      <c r="H64" s="20"/>
      <c r="I64" s="19"/>
      <c r="J64" s="20"/>
      <c r="K64" s="19"/>
      <c r="O64" s="10"/>
      <c r="P64" s="20"/>
      <c r="Q64" s="20"/>
      <c r="R64" s="31"/>
      <c r="S64" s="20"/>
      <c r="T64" s="20"/>
    </row>
    <row r="65" spans="1:20" x14ac:dyDescent="0.25">
      <c r="A65" s="8"/>
      <c r="B65" s="32"/>
      <c r="D65" s="4"/>
      <c r="E65" s="9"/>
      <c r="F65" s="20"/>
      <c r="G65" s="20"/>
      <c r="H65" s="20"/>
      <c r="I65" s="19"/>
      <c r="J65" s="20"/>
      <c r="K65" s="19"/>
      <c r="O65" s="10"/>
      <c r="P65" s="20"/>
      <c r="Q65" s="20"/>
      <c r="R65" s="31"/>
      <c r="S65" s="20"/>
      <c r="T65" s="20"/>
    </row>
    <row r="66" spans="1:20" x14ac:dyDescent="0.25">
      <c r="A66" s="8"/>
      <c r="B66" s="32"/>
      <c r="D66" s="4"/>
      <c r="E66" s="9"/>
      <c r="F66" s="20"/>
      <c r="G66" s="20"/>
      <c r="H66" s="20"/>
      <c r="I66" s="19"/>
      <c r="J66" s="20"/>
      <c r="K66" s="19"/>
      <c r="O66" s="10"/>
      <c r="P66" s="20"/>
      <c r="Q66" s="20"/>
      <c r="R66" s="31"/>
      <c r="S66" s="20"/>
      <c r="T66" s="20"/>
    </row>
    <row r="67" spans="1:20" x14ac:dyDescent="0.25">
      <c r="A67" s="8"/>
      <c r="B67" s="32"/>
      <c r="C67" s="11"/>
      <c r="D67" s="21"/>
      <c r="E67" s="9"/>
      <c r="F67" s="20"/>
      <c r="G67" s="20"/>
      <c r="H67" s="20"/>
      <c r="I67" s="40"/>
      <c r="J67" s="20"/>
      <c r="K67" s="19"/>
      <c r="O67" s="10"/>
      <c r="P67" s="20"/>
      <c r="Q67" s="20"/>
      <c r="R67" s="31"/>
      <c r="S67" s="20"/>
      <c r="T67" s="20"/>
    </row>
    <row r="68" spans="1:20" x14ac:dyDescent="0.25">
      <c r="A68" s="8"/>
      <c r="B68" s="32"/>
      <c r="D68" s="21"/>
      <c r="E68" s="9"/>
      <c r="F68" s="20"/>
      <c r="G68" s="20"/>
      <c r="H68" s="20"/>
      <c r="I68" s="40"/>
      <c r="J68" s="20"/>
      <c r="K68" s="19"/>
      <c r="O68" s="13"/>
      <c r="P68" s="20"/>
      <c r="Q68" s="20"/>
      <c r="R68" s="31"/>
      <c r="S68" s="20"/>
      <c r="T68" s="20"/>
    </row>
    <row r="69" spans="1:20" x14ac:dyDescent="0.25">
      <c r="A69" s="8"/>
      <c r="B69" s="32"/>
      <c r="D69" s="4"/>
      <c r="E69" s="9"/>
      <c r="F69" s="20"/>
      <c r="G69" s="20"/>
      <c r="H69" s="20"/>
      <c r="I69" s="19"/>
      <c r="J69" s="20"/>
      <c r="K69" s="19"/>
      <c r="O69" s="13"/>
      <c r="P69" s="20"/>
      <c r="Q69" s="20"/>
      <c r="R69" s="31"/>
      <c r="S69" s="20"/>
      <c r="T69" s="20"/>
    </row>
    <row r="70" spans="1:20" x14ac:dyDescent="0.25">
      <c r="A70" s="8"/>
      <c r="B70" s="32"/>
      <c r="D70" s="4"/>
      <c r="E70" s="9"/>
      <c r="F70" s="20"/>
      <c r="G70" s="20"/>
      <c r="H70" s="20"/>
      <c r="I70" s="40"/>
      <c r="J70" s="23"/>
      <c r="K70" s="19"/>
      <c r="O70" s="13"/>
      <c r="P70" s="20"/>
      <c r="Q70" s="20"/>
      <c r="R70" s="31"/>
      <c r="S70" s="20"/>
      <c r="T70" s="20"/>
    </row>
    <row r="71" spans="1:20" x14ac:dyDescent="0.25">
      <c r="A71" s="8"/>
      <c r="B71" s="32"/>
      <c r="D71" s="4"/>
      <c r="E71" s="9"/>
      <c r="F71" s="20"/>
      <c r="G71" s="20"/>
      <c r="H71" s="20"/>
      <c r="I71" s="19"/>
      <c r="J71" s="20"/>
      <c r="K71" s="19"/>
      <c r="O71" s="13"/>
      <c r="P71" s="20"/>
      <c r="Q71" s="20"/>
      <c r="R71" s="31"/>
      <c r="S71" s="20"/>
      <c r="T71" s="20"/>
    </row>
    <row r="72" spans="1:20" x14ac:dyDescent="0.25">
      <c r="A72" s="8"/>
      <c r="B72" s="32"/>
      <c r="C72" s="11"/>
      <c r="D72" s="4"/>
      <c r="E72" s="9"/>
      <c r="F72" s="20"/>
      <c r="G72" s="20"/>
      <c r="H72" s="20"/>
      <c r="I72" s="19"/>
      <c r="J72" s="20"/>
      <c r="K72" s="40"/>
      <c r="O72" s="10"/>
      <c r="P72" s="20"/>
      <c r="Q72" s="20"/>
      <c r="R72" s="31"/>
      <c r="S72" s="20"/>
      <c r="T72" s="20"/>
    </row>
    <row r="73" spans="1:20" x14ac:dyDescent="0.25">
      <c r="A73" s="8"/>
      <c r="B73" s="32"/>
      <c r="D73" s="4"/>
      <c r="E73" s="9"/>
      <c r="F73" s="20"/>
      <c r="G73" s="20"/>
      <c r="H73" s="20"/>
      <c r="I73" s="40"/>
      <c r="J73" s="20"/>
      <c r="K73" s="40"/>
      <c r="O73" s="13"/>
      <c r="P73" s="20"/>
      <c r="Q73" s="20"/>
      <c r="R73" s="31"/>
      <c r="S73" s="20"/>
      <c r="T73" s="20"/>
    </row>
    <row r="74" spans="1:20" x14ac:dyDescent="0.25">
      <c r="A74" s="8"/>
      <c r="B74" s="32"/>
      <c r="D74" s="4"/>
      <c r="E74" s="9"/>
      <c r="F74" s="20"/>
      <c r="G74" s="20"/>
      <c r="H74" s="20"/>
      <c r="I74" s="19"/>
      <c r="J74" s="20"/>
      <c r="K74" s="19"/>
      <c r="O74" s="13"/>
      <c r="P74" s="20"/>
      <c r="Q74" s="20"/>
      <c r="R74" s="31"/>
      <c r="S74" s="20"/>
      <c r="T74" s="20"/>
    </row>
    <row r="75" spans="1:20" x14ac:dyDescent="0.25">
      <c r="A75" s="8"/>
      <c r="B75" s="32"/>
      <c r="D75" s="4"/>
      <c r="E75" s="9"/>
      <c r="F75" s="20"/>
      <c r="G75" s="20"/>
      <c r="H75" s="20"/>
      <c r="I75" s="19"/>
      <c r="J75" s="20"/>
      <c r="K75" s="19"/>
      <c r="O75" s="13"/>
      <c r="P75" s="20"/>
      <c r="Q75" s="20"/>
      <c r="R75" s="31"/>
      <c r="S75" s="20"/>
      <c r="T75" s="20"/>
    </row>
    <row r="76" spans="1:20" x14ac:dyDescent="0.25">
      <c r="A76" s="8"/>
      <c r="B76" s="32"/>
      <c r="D76" s="4"/>
      <c r="E76" s="9"/>
      <c r="F76" s="20"/>
      <c r="G76" s="20"/>
      <c r="H76" s="20"/>
      <c r="I76" s="19"/>
      <c r="J76" s="20"/>
      <c r="K76" s="19"/>
      <c r="O76" s="13"/>
      <c r="P76" s="20"/>
      <c r="Q76" s="20"/>
      <c r="R76" s="31"/>
      <c r="S76" s="20"/>
      <c r="T76" s="20"/>
    </row>
    <row r="77" spans="1:20" x14ac:dyDescent="0.25">
      <c r="A77" s="8"/>
      <c r="B77" s="32"/>
      <c r="C77" s="11"/>
      <c r="D77" s="4"/>
      <c r="E77" s="9"/>
      <c r="F77" s="20"/>
      <c r="G77" s="20"/>
      <c r="H77" s="20"/>
      <c r="I77" s="19"/>
      <c r="J77" s="20"/>
      <c r="K77" s="19"/>
      <c r="O77" s="13"/>
      <c r="P77" s="20"/>
      <c r="Q77" s="20"/>
      <c r="R77" s="31"/>
      <c r="S77" s="20"/>
      <c r="T77" s="20"/>
    </row>
    <row r="78" spans="1:20" x14ac:dyDescent="0.25">
      <c r="A78" s="8"/>
      <c r="B78" s="32"/>
      <c r="D78" s="4"/>
      <c r="E78" s="9"/>
      <c r="F78" s="20"/>
      <c r="G78" s="20"/>
      <c r="H78" s="20"/>
      <c r="I78" s="19"/>
      <c r="J78" s="23"/>
      <c r="K78" s="19"/>
      <c r="O78" s="13"/>
      <c r="P78" s="20"/>
      <c r="Q78" s="20"/>
      <c r="R78" s="31"/>
      <c r="S78" s="20"/>
      <c r="T78" s="20"/>
    </row>
    <row r="79" spans="1:20" x14ac:dyDescent="0.25">
      <c r="A79" s="8"/>
      <c r="B79" s="32"/>
      <c r="D79" s="4"/>
      <c r="E79" s="9"/>
      <c r="F79" s="20"/>
      <c r="G79" s="20"/>
      <c r="H79" s="20"/>
      <c r="I79" s="19"/>
      <c r="J79" s="23"/>
      <c r="K79" s="19"/>
      <c r="O79" s="13"/>
      <c r="P79" s="20"/>
      <c r="Q79" s="20"/>
      <c r="R79" s="31"/>
      <c r="S79" s="20"/>
      <c r="T79" s="20"/>
    </row>
    <row r="80" spans="1:20" x14ac:dyDescent="0.25">
      <c r="A80" s="8"/>
      <c r="B80" s="32"/>
      <c r="D80" s="4"/>
      <c r="E80" s="9"/>
      <c r="F80" s="20"/>
      <c r="G80" s="20"/>
      <c r="H80" s="20"/>
      <c r="I80" s="40"/>
      <c r="J80" s="23"/>
      <c r="K80" s="19"/>
      <c r="O80" s="13"/>
      <c r="P80" s="20"/>
      <c r="Q80" s="20"/>
      <c r="R80" s="31"/>
      <c r="S80" s="20"/>
      <c r="T80" s="20"/>
    </row>
    <row r="81" spans="1:20" x14ac:dyDescent="0.25">
      <c r="A81" s="8"/>
      <c r="B81" s="32"/>
      <c r="D81" s="4"/>
      <c r="E81" s="9"/>
      <c r="F81" s="20"/>
      <c r="G81" s="20"/>
      <c r="H81" s="20"/>
      <c r="I81" s="40"/>
      <c r="J81" s="20"/>
      <c r="K81" s="19"/>
      <c r="O81" s="13"/>
      <c r="P81" s="20"/>
      <c r="Q81" s="20"/>
      <c r="R81" s="31"/>
      <c r="S81" s="20"/>
      <c r="T81" s="2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P7" sqref="P7"/>
    </sheetView>
  </sheetViews>
  <sheetFormatPr defaultRowHeight="13.2" x14ac:dyDescent="0.25"/>
  <sheetData>
    <row r="1" spans="1:21" x14ac:dyDescent="0.25">
      <c r="A1" s="12" t="s">
        <v>54</v>
      </c>
      <c r="B1" s="32"/>
      <c r="C1" s="8"/>
      <c r="D1" s="4"/>
      <c r="F1" s="20"/>
      <c r="G1" s="19"/>
      <c r="H1" s="20"/>
      <c r="I1" s="19"/>
      <c r="J1" s="20"/>
      <c r="K1" s="19"/>
      <c r="O1" s="13"/>
      <c r="P1" s="20"/>
      <c r="Q1" s="20"/>
      <c r="R1" s="31"/>
      <c r="S1" s="20"/>
      <c r="T1" s="20"/>
    </row>
    <row r="2" spans="1:21" x14ac:dyDescent="0.25">
      <c r="A2" s="8" t="s">
        <v>49</v>
      </c>
      <c r="B2" s="32"/>
      <c r="C2" s="8"/>
      <c r="D2" s="4"/>
      <c r="F2" s="20"/>
      <c r="G2" s="19"/>
      <c r="H2" s="20"/>
      <c r="I2" s="19"/>
      <c r="J2" s="20"/>
      <c r="K2" s="19"/>
      <c r="M2" s="13" t="s">
        <v>36</v>
      </c>
      <c r="O2" s="13"/>
      <c r="P2" s="20"/>
      <c r="Q2" s="20"/>
      <c r="R2" s="31"/>
      <c r="S2" s="20"/>
      <c r="T2" s="20"/>
    </row>
    <row r="3" spans="1:21" x14ac:dyDescent="0.25">
      <c r="A3" s="8" t="s">
        <v>20</v>
      </c>
      <c r="B3" s="32"/>
      <c r="C3" s="8"/>
      <c r="D3" s="4"/>
      <c r="F3" s="20"/>
      <c r="G3" s="19"/>
      <c r="H3" s="20"/>
      <c r="I3" s="19"/>
      <c r="J3" s="20"/>
      <c r="K3" s="19"/>
      <c r="M3" s="13" t="s">
        <v>46</v>
      </c>
      <c r="O3" s="13"/>
      <c r="P3" s="20"/>
      <c r="Q3" s="20" t="s">
        <v>26</v>
      </c>
      <c r="R3" s="31"/>
      <c r="S3" s="20"/>
      <c r="T3" s="20"/>
    </row>
    <row r="4" spans="1:21" x14ac:dyDescent="0.25">
      <c r="A4" s="8" t="s">
        <v>41</v>
      </c>
      <c r="B4" s="32"/>
      <c r="C4" s="8"/>
      <c r="D4" s="21" t="s">
        <v>47</v>
      </c>
      <c r="F4" s="20"/>
      <c r="G4" s="19"/>
      <c r="H4" s="20" t="s">
        <v>18</v>
      </c>
      <c r="I4" s="20"/>
      <c r="J4" s="20" t="s">
        <v>19</v>
      </c>
      <c r="K4" s="19"/>
      <c r="M4" s="13" t="s">
        <v>37</v>
      </c>
      <c r="N4" s="13" t="s">
        <v>37</v>
      </c>
      <c r="O4" s="13" t="s">
        <v>37</v>
      </c>
      <c r="P4" s="20" t="s">
        <v>30</v>
      </c>
      <c r="Q4" s="20" t="s">
        <v>30</v>
      </c>
      <c r="R4" s="20" t="s">
        <v>30</v>
      </c>
      <c r="S4" s="20" t="s">
        <v>30</v>
      </c>
      <c r="T4" s="20" t="s">
        <v>30</v>
      </c>
    </row>
    <row r="5" spans="1:21" x14ac:dyDescent="0.25">
      <c r="A5" s="12" t="s">
        <v>4</v>
      </c>
      <c r="B5" s="33" t="s">
        <v>39</v>
      </c>
      <c r="C5" s="12" t="s">
        <v>40</v>
      </c>
      <c r="D5" s="21" t="s">
        <v>5</v>
      </c>
      <c r="E5" s="13" t="s">
        <v>0</v>
      </c>
      <c r="F5" s="20" t="s">
        <v>6</v>
      </c>
      <c r="G5" s="20" t="s">
        <v>7</v>
      </c>
      <c r="H5" s="20" t="s">
        <v>3</v>
      </c>
      <c r="I5" s="20" t="s">
        <v>7</v>
      </c>
      <c r="J5" s="20" t="s">
        <v>3</v>
      </c>
      <c r="K5" s="20" t="s">
        <v>7</v>
      </c>
      <c r="L5" s="13" t="s">
        <v>8</v>
      </c>
      <c r="M5" s="13" t="s">
        <v>53</v>
      </c>
      <c r="N5" s="13" t="s">
        <v>45</v>
      </c>
      <c r="O5" s="13" t="s">
        <v>38</v>
      </c>
      <c r="P5" s="20" t="s">
        <v>43</v>
      </c>
      <c r="Q5" s="20" t="s">
        <v>50</v>
      </c>
      <c r="R5" s="20" t="s">
        <v>68</v>
      </c>
      <c r="S5" s="20" t="s">
        <v>42</v>
      </c>
      <c r="T5" s="20" t="s">
        <v>44</v>
      </c>
    </row>
    <row r="7" spans="1:21" x14ac:dyDescent="0.25">
      <c r="A7" s="41" t="s">
        <v>86</v>
      </c>
      <c r="B7" s="42" t="s">
        <v>87</v>
      </c>
      <c r="C7" s="10" t="s">
        <v>88</v>
      </c>
      <c r="D7" s="43" t="s">
        <v>89</v>
      </c>
      <c r="E7" s="43" t="s">
        <v>90</v>
      </c>
      <c r="F7" s="44" t="s">
        <v>91</v>
      </c>
      <c r="G7" s="45" t="s">
        <v>92</v>
      </c>
      <c r="H7" s="31" t="s">
        <v>93</v>
      </c>
      <c r="I7" s="10" t="s">
        <v>94</v>
      </c>
      <c r="J7" s="31" t="s">
        <v>95</v>
      </c>
      <c r="K7" s="10" t="s">
        <v>96</v>
      </c>
      <c r="L7" s="10" t="s">
        <v>97</v>
      </c>
      <c r="M7" s="46" t="s">
        <v>98</v>
      </c>
      <c r="N7" s="47" t="s">
        <v>99</v>
      </c>
      <c r="O7" s="46" t="s">
        <v>100</v>
      </c>
      <c r="P7" s="51" t="s">
        <v>123</v>
      </c>
      <c r="Q7" s="47" t="s">
        <v>101</v>
      </c>
      <c r="R7" s="48" t="s">
        <v>102</v>
      </c>
      <c r="S7" s="48" t="s">
        <v>103</v>
      </c>
      <c r="T7" s="48" t="s">
        <v>104</v>
      </c>
      <c r="U7" s="4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5"/>
  <sheetViews>
    <sheetView topLeftCell="A10" workbookViewId="0">
      <selection activeCell="A27" sqref="A27:A35"/>
    </sheetView>
  </sheetViews>
  <sheetFormatPr defaultRowHeight="13.2" x14ac:dyDescent="0.25"/>
  <sheetData>
    <row r="2" spans="1:1" x14ac:dyDescent="0.25">
      <c r="A2" s="8">
        <v>42684</v>
      </c>
    </row>
    <row r="4" spans="1:1" x14ac:dyDescent="0.25">
      <c r="A4" s="10" t="s">
        <v>85</v>
      </c>
    </row>
    <row r="5" spans="1:1" x14ac:dyDescent="0.25">
      <c r="A5" s="10" t="s">
        <v>80</v>
      </c>
    </row>
    <row r="6" spans="1:1" x14ac:dyDescent="0.25">
      <c r="A6" s="10" t="s">
        <v>81</v>
      </c>
    </row>
    <row r="7" spans="1:1" x14ac:dyDescent="0.25">
      <c r="A7" s="10" t="s">
        <v>82</v>
      </c>
    </row>
    <row r="8" spans="1:1" x14ac:dyDescent="0.25">
      <c r="A8" s="10" t="s">
        <v>83</v>
      </c>
    </row>
    <row r="10" spans="1:1" x14ac:dyDescent="0.25">
      <c r="A10" s="10" t="s">
        <v>84</v>
      </c>
    </row>
    <row r="13" spans="1:1" x14ac:dyDescent="0.25">
      <c r="A13" s="13" t="s">
        <v>105</v>
      </c>
    </row>
    <row r="15" spans="1:1" x14ac:dyDescent="0.25">
      <c r="A15" s="10" t="s">
        <v>107</v>
      </c>
    </row>
    <row r="16" spans="1:1" x14ac:dyDescent="0.25">
      <c r="A16" s="10" t="s">
        <v>108</v>
      </c>
    </row>
    <row r="17" spans="1:1" x14ac:dyDescent="0.25">
      <c r="A17" s="10" t="s">
        <v>109</v>
      </c>
    </row>
    <row r="18" spans="1:1" x14ac:dyDescent="0.25">
      <c r="A18" s="10" t="s">
        <v>106</v>
      </c>
    </row>
    <row r="21" spans="1:1" x14ac:dyDescent="0.25">
      <c r="A21" s="13" t="s">
        <v>113</v>
      </c>
    </row>
    <row r="23" spans="1:1" x14ac:dyDescent="0.25">
      <c r="A23" s="51" t="s">
        <v>114</v>
      </c>
    </row>
    <row r="24" spans="1:1" x14ac:dyDescent="0.25">
      <c r="A24" s="51" t="s">
        <v>115</v>
      </c>
    </row>
    <row r="27" spans="1:1" x14ac:dyDescent="0.25">
      <c r="A27" s="13" t="s">
        <v>117</v>
      </c>
    </row>
    <row r="29" spans="1:1" x14ac:dyDescent="0.25">
      <c r="A29" s="51" t="s">
        <v>118</v>
      </c>
    </row>
    <row r="30" spans="1:1" x14ac:dyDescent="0.25">
      <c r="A30" t="s">
        <v>119</v>
      </c>
    </row>
    <row r="32" spans="1:1" ht="14.4" x14ac:dyDescent="0.25">
      <c r="A32" s="52" t="s">
        <v>120</v>
      </c>
    </row>
    <row r="33" spans="1:1" ht="14.4" x14ac:dyDescent="0.25">
      <c r="A33" s="52" t="s">
        <v>121</v>
      </c>
    </row>
    <row r="34" spans="1:1" x14ac:dyDescent="0.25">
      <c r="A34" s="51"/>
    </row>
    <row r="35" spans="1:1" x14ac:dyDescent="0.25">
      <c r="A35" s="51" t="s">
        <v>122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P5_SUM</vt:lpstr>
      <vt:lpstr>P5_PLT</vt:lpstr>
      <vt:lpstr>DIARY</vt:lpstr>
      <vt:lpstr>1uM_Nuts</vt:lpstr>
      <vt:lpstr>CarlaInfo_2004669</vt:lpstr>
      <vt:lpstr>BIOLSUMS_FOR_RELOAD</vt:lpstr>
      <vt:lpstr>MAP</vt:lpstr>
      <vt:lpstr>README</vt:lpstr>
      <vt:lpstr>DIARY!Print_Area</vt:lpstr>
      <vt:lpstr>P5_PLT!Print_Area</vt:lpstr>
      <vt:lpstr>P5_SUM!Print_Area</vt:lpstr>
    </vt:vector>
  </TitlesOfParts>
  <Company>Dept. Of Fisheries and Oceans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 User</dc:creator>
  <cp:lastModifiedBy>Steele, Reid</cp:lastModifiedBy>
  <cp:lastPrinted>2002-11-07T21:08:12Z</cp:lastPrinted>
  <dcterms:created xsi:type="dcterms:W3CDTF">2000-03-27T17:24:05Z</dcterms:created>
  <dcterms:modified xsi:type="dcterms:W3CDTF">2020-08-12T14:03:26Z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1429255287</vt:i4>
  </property>
  <property fmtid="{D5CDD505-2E9C-101B-9397-08002B2CF9AE}" pid="3" name="_EmailSubject">
    <vt:lpwstr>New requests</vt:lpwstr>
  </property>
  <property fmtid="{D5CDD505-2E9C-101B-9397-08002B2CF9AE}" pid="4" name="_AuthorEmail">
    <vt:lpwstr>SpryJ@mar.dfo-mpo.gc.ca</vt:lpwstr>
  </property>
  <property fmtid="{D5CDD505-2E9C-101B-9397-08002B2CF9AE}" pid="5" name="_AuthorEmailDisplayName">
    <vt:lpwstr>Spry, Jeff</vt:lpwstr>
  </property>
  <property fmtid="{D5CDD505-2E9C-101B-9397-08002B2CF9AE}" pid="6" name="_ReviewingToolsShownOnce">
    <vt:lpwstr/>
  </property>
  <property fmtid="{D5CDD505-2E9C-101B-9397-08002B2CF9AE}" pid="7" name="MSIP_Label_1bfb733f-faef-464c-9b6d-731b56f94973_Enabled">
    <vt:lpwstr>true</vt:lpwstr>
  </property>
  <property fmtid="{D5CDD505-2E9C-101B-9397-08002B2CF9AE}" pid="8" name="MSIP_Label_1bfb733f-faef-464c-9b6d-731b56f94973_SetDate">
    <vt:lpwstr>2020-07-08T16:55:51Z</vt:lpwstr>
  </property>
  <property fmtid="{D5CDD505-2E9C-101B-9397-08002B2CF9AE}" pid="9" name="MSIP_Label_1bfb733f-faef-464c-9b6d-731b56f94973_Method">
    <vt:lpwstr>Standard</vt:lpwstr>
  </property>
  <property fmtid="{D5CDD505-2E9C-101B-9397-08002B2CF9AE}" pid="10" name="MSIP_Label_1bfb733f-faef-464c-9b6d-731b56f94973_Name">
    <vt:lpwstr>Unclass - Non-Classifié</vt:lpwstr>
  </property>
  <property fmtid="{D5CDD505-2E9C-101B-9397-08002B2CF9AE}" pid="11" name="MSIP_Label_1bfb733f-faef-464c-9b6d-731b56f94973_SiteId">
    <vt:lpwstr>1594fdae-a1d9-4405-915d-011467234338</vt:lpwstr>
  </property>
  <property fmtid="{D5CDD505-2E9C-101B-9397-08002B2CF9AE}" pid="12" name="MSIP_Label_1bfb733f-faef-464c-9b6d-731b56f94973_ActionId">
    <vt:lpwstr>b8a30878-904a-442a-ba6c-0000281784d1</vt:lpwstr>
  </property>
</Properties>
</file>