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432" yWindow="2868" windowWidth="18360" windowHeight="8340" activeTab="5"/>
  </bookViews>
  <sheets>
    <sheet name="SHEDSUM" sheetId="1" r:id="rId1"/>
    <sheet name="SHEDPLT" sheetId="2" r:id="rId2"/>
    <sheet name="DIARY" sheetId="3" r:id="rId3"/>
    <sheet name="1uM_Nuts" sheetId="4" r:id="rId4"/>
    <sheet name="Work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DIARY!$A$1:$J$13</definedName>
    <definedName name="_xlnm.Print_Area" localSheetId="1">SHEDPLT!$A$1:$J$61</definedName>
    <definedName name="_xlnm.Print_Area" localSheetId="0">SHEDSUM!$R$19:$X$22</definedName>
  </definedNames>
  <calcPr calcId="162913"/>
</workbook>
</file>

<file path=xl/calcChain.xml><?xml version="1.0" encoding="utf-8"?>
<calcChain xmlns="http://schemas.openxmlformats.org/spreadsheetml/2006/main">
  <c r="AI7" i="5" l="1"/>
  <c r="AI8" i="5"/>
  <c r="AI9" i="5"/>
  <c r="AI10" i="5"/>
  <c r="AI6" i="5"/>
  <c r="H63" i="4"/>
  <c r="I63" i="4"/>
  <c r="H15" i="1"/>
  <c r="F15" i="1"/>
  <c r="G15" i="1"/>
  <c r="F17" i="1"/>
  <c r="G17" i="1"/>
  <c r="B15" i="1"/>
  <c r="C15" i="1"/>
  <c r="B17" i="1"/>
  <c r="C17" i="1"/>
  <c r="E17" i="1"/>
  <c r="E15" i="1"/>
  <c r="D17" i="1"/>
  <c r="D15" i="1"/>
  <c r="I125" i="4"/>
  <c r="H125" i="4"/>
  <c r="I111" i="4"/>
  <c r="H111" i="4"/>
  <c r="I100" i="4"/>
  <c r="H100" i="4"/>
  <c r="I88" i="4"/>
  <c r="H88" i="4"/>
  <c r="V11" i="2"/>
  <c r="W11" i="2"/>
  <c r="X11" i="2"/>
  <c r="X6" i="2"/>
  <c r="X7" i="2"/>
  <c r="X8" i="2"/>
  <c r="X9" i="2"/>
  <c r="X10" i="2"/>
  <c r="W6" i="2"/>
  <c r="W7" i="2"/>
  <c r="W8" i="2"/>
  <c r="W9" i="2"/>
  <c r="W10" i="2"/>
  <c r="V6" i="2"/>
  <c r="V7" i="2"/>
  <c r="V8" i="2"/>
  <c r="V9" i="2"/>
  <c r="V10" i="2"/>
  <c r="AE6" i="2"/>
  <c r="AE7" i="2"/>
  <c r="AE8" i="2"/>
  <c r="AE9" i="2"/>
  <c r="AE10" i="2"/>
  <c r="AD6" i="2"/>
  <c r="AG6" i="2" s="1"/>
  <c r="AD7" i="2"/>
  <c r="AD8" i="2"/>
  <c r="AD9" i="2"/>
  <c r="AD10" i="2"/>
  <c r="AC6" i="2"/>
  <c r="AC7" i="2"/>
  <c r="AC8" i="2"/>
  <c r="AC9" i="2"/>
  <c r="AC10" i="2"/>
  <c r="V109" i="2"/>
  <c r="W109" i="2"/>
  <c r="X109" i="2"/>
  <c r="V110" i="2"/>
  <c r="W110" i="2"/>
  <c r="X110" i="2"/>
  <c r="V111" i="2"/>
  <c r="W111" i="2"/>
  <c r="X111" i="2"/>
  <c r="X171" i="2"/>
  <c r="W171" i="2"/>
  <c r="V171" i="2"/>
  <c r="X170" i="2"/>
  <c r="W170" i="2"/>
  <c r="V170" i="2"/>
  <c r="X169" i="2"/>
  <c r="W169" i="2"/>
  <c r="V169" i="2"/>
  <c r="AE168" i="2"/>
  <c r="AD168" i="2"/>
  <c r="AC168" i="2"/>
  <c r="X168" i="2"/>
  <c r="W168" i="2"/>
  <c r="V168" i="2"/>
  <c r="AE167" i="2"/>
  <c r="AD167" i="2"/>
  <c r="AC167" i="2"/>
  <c r="X167" i="2"/>
  <c r="W167" i="2"/>
  <c r="V167" i="2"/>
  <c r="AE166" i="2"/>
  <c r="AD166" i="2"/>
  <c r="AC166" i="2"/>
  <c r="X166" i="2"/>
  <c r="W166" i="2"/>
  <c r="V166" i="2"/>
  <c r="AE165" i="2"/>
  <c r="AD165" i="2"/>
  <c r="AC165" i="2"/>
  <c r="X165" i="2"/>
  <c r="W165" i="2"/>
  <c r="V165" i="2"/>
  <c r="AE164" i="2"/>
  <c r="AD164" i="2"/>
  <c r="AC164" i="2"/>
  <c r="X164" i="2"/>
  <c r="W164" i="2"/>
  <c r="Z162" i="2" s="1"/>
  <c r="V164" i="2"/>
  <c r="AE163" i="2"/>
  <c r="AD163" i="2"/>
  <c r="AC163" i="2"/>
  <c r="X163" i="2"/>
  <c r="W163" i="2"/>
  <c r="V163" i="2"/>
  <c r="AE162" i="2"/>
  <c r="AH162" i="2" s="1"/>
  <c r="AD162" i="2"/>
  <c r="AG162" i="2" s="1"/>
  <c r="AC162" i="2"/>
  <c r="X162" i="2"/>
  <c r="AA162" i="2" s="1"/>
  <c r="W162" i="2"/>
  <c r="V162" i="2"/>
  <c r="X161" i="2"/>
  <c r="W161" i="2"/>
  <c r="V161" i="2"/>
  <c r="X160" i="2"/>
  <c r="W160" i="2"/>
  <c r="V160" i="2"/>
  <c r="X159" i="2"/>
  <c r="W159" i="2"/>
  <c r="V159" i="2"/>
  <c r="AE158" i="2"/>
  <c r="AD158" i="2"/>
  <c r="AC158" i="2"/>
  <c r="X158" i="2"/>
  <c r="W158" i="2"/>
  <c r="V158" i="2"/>
  <c r="AE157" i="2"/>
  <c r="AD157" i="2"/>
  <c r="AC157" i="2"/>
  <c r="X157" i="2"/>
  <c r="W157" i="2"/>
  <c r="V157" i="2"/>
  <c r="AE156" i="2"/>
  <c r="AD156" i="2"/>
  <c r="AC156" i="2"/>
  <c r="X156" i="2"/>
  <c r="W156" i="2"/>
  <c r="V156" i="2"/>
  <c r="AE155" i="2"/>
  <c r="AD155" i="2"/>
  <c r="AC155" i="2"/>
  <c r="X155" i="2"/>
  <c r="W155" i="2"/>
  <c r="V155" i="2"/>
  <c r="AE154" i="2"/>
  <c r="AD154" i="2"/>
  <c r="AC154" i="2"/>
  <c r="X154" i="2"/>
  <c r="W154" i="2"/>
  <c r="V154" i="2"/>
  <c r="AE153" i="2"/>
  <c r="AD153" i="2"/>
  <c r="AC153" i="2"/>
  <c r="X153" i="2"/>
  <c r="W153" i="2"/>
  <c r="V153" i="2"/>
  <c r="AE152" i="2"/>
  <c r="AH152" i="2" s="1"/>
  <c r="AD152" i="2"/>
  <c r="AG152" i="2" s="1"/>
  <c r="AC152" i="2"/>
  <c r="AF152" i="2" s="1"/>
  <c r="X152" i="2"/>
  <c r="W152" i="2"/>
  <c r="V152" i="2"/>
  <c r="Y152" i="2" s="1"/>
  <c r="X151" i="2"/>
  <c r="W151" i="2"/>
  <c r="V151" i="2"/>
  <c r="X150" i="2"/>
  <c r="W150" i="2"/>
  <c r="V150" i="2"/>
  <c r="X149" i="2"/>
  <c r="W149" i="2"/>
  <c r="V149" i="2"/>
  <c r="AE148" i="2"/>
  <c r="AD148" i="2"/>
  <c r="AC148" i="2"/>
  <c r="X148" i="2"/>
  <c r="W148" i="2"/>
  <c r="V148" i="2"/>
  <c r="AE147" i="2"/>
  <c r="AD147" i="2"/>
  <c r="AC147" i="2"/>
  <c r="X147" i="2"/>
  <c r="W147" i="2"/>
  <c r="V147" i="2"/>
  <c r="AE146" i="2"/>
  <c r="AD146" i="2"/>
  <c r="AC146" i="2"/>
  <c r="X146" i="2"/>
  <c r="W146" i="2"/>
  <c r="V146" i="2"/>
  <c r="AE145" i="2"/>
  <c r="AD145" i="2"/>
  <c r="AC145" i="2"/>
  <c r="X145" i="2"/>
  <c r="W145" i="2"/>
  <c r="V145" i="2"/>
  <c r="AE144" i="2"/>
  <c r="AD144" i="2"/>
  <c r="AC144" i="2"/>
  <c r="X144" i="2"/>
  <c r="W144" i="2"/>
  <c r="V144" i="2"/>
  <c r="AE143" i="2"/>
  <c r="AD143" i="2"/>
  <c r="AG142" i="2" s="1"/>
  <c r="AC143" i="2"/>
  <c r="X143" i="2"/>
  <c r="W143" i="2"/>
  <c r="V143" i="2"/>
  <c r="AE142" i="2"/>
  <c r="AD142" i="2"/>
  <c r="AC142" i="2"/>
  <c r="X142" i="2"/>
  <c r="W142" i="2"/>
  <c r="Z142" i="2" s="1"/>
  <c r="V142" i="2"/>
  <c r="X141" i="2"/>
  <c r="W141" i="2"/>
  <c r="V141" i="2"/>
  <c r="X140" i="2"/>
  <c r="W140" i="2"/>
  <c r="V140" i="2"/>
  <c r="X139" i="2"/>
  <c r="W139" i="2"/>
  <c r="V139" i="2"/>
  <c r="AE138" i="2"/>
  <c r="AD138" i="2"/>
  <c r="AC138" i="2"/>
  <c r="X138" i="2"/>
  <c r="W138" i="2"/>
  <c r="V138" i="2"/>
  <c r="AE137" i="2"/>
  <c r="AD137" i="2"/>
  <c r="AC137" i="2"/>
  <c r="X137" i="2"/>
  <c r="W137" i="2"/>
  <c r="V137" i="2"/>
  <c r="AE136" i="2"/>
  <c r="AD136" i="2"/>
  <c r="AC136" i="2"/>
  <c r="X136" i="2"/>
  <c r="W136" i="2"/>
  <c r="V136" i="2"/>
  <c r="AE135" i="2"/>
  <c r="AD135" i="2"/>
  <c r="AC135" i="2"/>
  <c r="X135" i="2"/>
  <c r="W135" i="2"/>
  <c r="V135" i="2"/>
  <c r="AE134" i="2"/>
  <c r="AD134" i="2"/>
  <c r="AC134" i="2"/>
  <c r="X134" i="2"/>
  <c r="W134" i="2"/>
  <c r="V134" i="2"/>
  <c r="AE133" i="2"/>
  <c r="AD133" i="2"/>
  <c r="AC133" i="2"/>
  <c r="X133" i="2"/>
  <c r="W133" i="2"/>
  <c r="Z132" i="2" s="1"/>
  <c r="V133" i="2"/>
  <c r="AE132" i="2"/>
  <c r="AD132" i="2"/>
  <c r="AG132" i="2"/>
  <c r="AC132" i="2"/>
  <c r="X132" i="2"/>
  <c r="W132" i="2"/>
  <c r="V132" i="2"/>
  <c r="X131" i="2"/>
  <c r="W131" i="2"/>
  <c r="V131" i="2"/>
  <c r="X130" i="2"/>
  <c r="W130" i="2"/>
  <c r="V130" i="2"/>
  <c r="X129" i="2"/>
  <c r="W129" i="2"/>
  <c r="V129" i="2"/>
  <c r="AE128" i="2"/>
  <c r="AD128" i="2"/>
  <c r="AC128" i="2"/>
  <c r="X128" i="2"/>
  <c r="W128" i="2"/>
  <c r="V128" i="2"/>
  <c r="AE127" i="2"/>
  <c r="AD127" i="2"/>
  <c r="AC127" i="2"/>
  <c r="X127" i="2"/>
  <c r="W127" i="2"/>
  <c r="V127" i="2"/>
  <c r="AE126" i="2"/>
  <c r="AD126" i="2"/>
  <c r="AC126" i="2"/>
  <c r="X126" i="2"/>
  <c r="W126" i="2"/>
  <c r="V126" i="2"/>
  <c r="AE125" i="2"/>
  <c r="AD125" i="2"/>
  <c r="AC125" i="2"/>
  <c r="X125" i="2"/>
  <c r="W125" i="2"/>
  <c r="V125" i="2"/>
  <c r="AE124" i="2"/>
  <c r="AD124" i="2"/>
  <c r="AC124" i="2"/>
  <c r="AF122" i="2" s="1"/>
  <c r="X124" i="2"/>
  <c r="W124" i="2"/>
  <c r="V124" i="2"/>
  <c r="AE123" i="2"/>
  <c r="AD123" i="2"/>
  <c r="AC123" i="2"/>
  <c r="X123" i="2"/>
  <c r="W123" i="2"/>
  <c r="V123" i="2"/>
  <c r="AE122" i="2"/>
  <c r="AH122" i="2" s="1"/>
  <c r="AD122" i="2"/>
  <c r="AG122" i="2" s="1"/>
  <c r="AC122" i="2"/>
  <c r="X122" i="2"/>
  <c r="W122" i="2"/>
  <c r="V122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X121" i="2"/>
  <c r="W121" i="2"/>
  <c r="V121" i="2"/>
  <c r="X120" i="2"/>
  <c r="W120" i="2"/>
  <c r="V120" i="2"/>
  <c r="X119" i="2"/>
  <c r="W119" i="2"/>
  <c r="V119" i="2"/>
  <c r="AE118" i="2"/>
  <c r="AD118" i="2"/>
  <c r="AC118" i="2"/>
  <c r="X118" i="2"/>
  <c r="W118" i="2"/>
  <c r="V118" i="2"/>
  <c r="AE117" i="2"/>
  <c r="AD117" i="2"/>
  <c r="AC117" i="2"/>
  <c r="X117" i="2"/>
  <c r="W117" i="2"/>
  <c r="V117" i="2"/>
  <c r="AE116" i="2"/>
  <c r="AD116" i="2"/>
  <c r="AC116" i="2"/>
  <c r="X116" i="2"/>
  <c r="W116" i="2"/>
  <c r="V116" i="2"/>
  <c r="AE115" i="2"/>
  <c r="AD115" i="2"/>
  <c r="AC115" i="2"/>
  <c r="X115" i="2"/>
  <c r="W115" i="2"/>
  <c r="V115" i="2"/>
  <c r="AE114" i="2"/>
  <c r="AD114" i="2"/>
  <c r="AC114" i="2"/>
  <c r="X114" i="2"/>
  <c r="W114" i="2"/>
  <c r="V114" i="2"/>
  <c r="AE113" i="2"/>
  <c r="AD113" i="2"/>
  <c r="AG112" i="2" s="1"/>
  <c r="AC113" i="2"/>
  <c r="X113" i="2"/>
  <c r="W113" i="2"/>
  <c r="V113" i="2"/>
  <c r="Y112" i="2" s="1"/>
  <c r="AE112" i="2"/>
  <c r="AH112" i="2" s="1"/>
  <c r="AD112" i="2"/>
  <c r="AC112" i="2"/>
  <c r="AF112" i="2" s="1"/>
  <c r="X112" i="2"/>
  <c r="W112" i="2"/>
  <c r="V112" i="2"/>
  <c r="AE108" i="2"/>
  <c r="AD108" i="2"/>
  <c r="AC108" i="2"/>
  <c r="X108" i="2"/>
  <c r="W108" i="2"/>
  <c r="V108" i="2"/>
  <c r="AE107" i="2"/>
  <c r="AD107" i="2"/>
  <c r="AC107" i="2"/>
  <c r="X107" i="2"/>
  <c r="W107" i="2"/>
  <c r="V107" i="2"/>
  <c r="AE106" i="2"/>
  <c r="AD106" i="2"/>
  <c r="AC106" i="2"/>
  <c r="X106" i="2"/>
  <c r="W106" i="2"/>
  <c r="V106" i="2"/>
  <c r="AE105" i="2"/>
  <c r="AD105" i="2"/>
  <c r="AC105" i="2"/>
  <c r="X105" i="2"/>
  <c r="W105" i="2"/>
  <c r="V105" i="2"/>
  <c r="AE104" i="2"/>
  <c r="AD104" i="2"/>
  <c r="AC104" i="2"/>
  <c r="X104" i="2"/>
  <c r="W104" i="2"/>
  <c r="V104" i="2"/>
  <c r="AE103" i="2"/>
  <c r="AD103" i="2"/>
  <c r="AC103" i="2"/>
  <c r="X103" i="2"/>
  <c r="W103" i="2"/>
  <c r="V103" i="2"/>
  <c r="AE102" i="2"/>
  <c r="AH102" i="2" s="1"/>
  <c r="AD102" i="2"/>
  <c r="AG102" i="2" s="1"/>
  <c r="AC102" i="2"/>
  <c r="X102" i="2"/>
  <c r="AA102" i="2" s="1"/>
  <c r="W102" i="2"/>
  <c r="V102" i="2"/>
  <c r="AE98" i="2"/>
  <c r="AD98" i="2"/>
  <c r="AC98" i="2"/>
  <c r="AE97" i="2"/>
  <c r="AD97" i="2"/>
  <c r="AC97" i="2"/>
  <c r="AE96" i="2"/>
  <c r="AD96" i="2"/>
  <c r="AC96" i="2"/>
  <c r="AE95" i="2"/>
  <c r="AD95" i="2"/>
  <c r="AC95" i="2"/>
  <c r="AE94" i="2"/>
  <c r="AD94" i="2"/>
  <c r="AC94" i="2"/>
  <c r="AE93" i="2"/>
  <c r="AD93" i="2"/>
  <c r="AC93" i="2"/>
  <c r="AE92" i="2"/>
  <c r="AD92" i="2"/>
  <c r="AC92" i="2"/>
  <c r="AA92" i="2"/>
  <c r="X91" i="2"/>
  <c r="W91" i="2"/>
  <c r="V91" i="2"/>
  <c r="X90" i="2"/>
  <c r="W90" i="2"/>
  <c r="V90" i="2"/>
  <c r="X89" i="2"/>
  <c r="W89" i="2"/>
  <c r="V89" i="2"/>
  <c r="AE88" i="2"/>
  <c r="AD88" i="2"/>
  <c r="AC88" i="2"/>
  <c r="X88" i="2"/>
  <c r="W88" i="2"/>
  <c r="V88" i="2"/>
  <c r="AE87" i="2"/>
  <c r="AD87" i="2"/>
  <c r="AC87" i="2"/>
  <c r="X87" i="2"/>
  <c r="W87" i="2"/>
  <c r="V87" i="2"/>
  <c r="AE86" i="2"/>
  <c r="AD86" i="2"/>
  <c r="AC86" i="2"/>
  <c r="X86" i="2"/>
  <c r="W86" i="2"/>
  <c r="V86" i="2"/>
  <c r="AE85" i="2"/>
  <c r="AD85" i="2"/>
  <c r="AC85" i="2"/>
  <c r="X85" i="2"/>
  <c r="W85" i="2"/>
  <c r="V85" i="2"/>
  <c r="AE84" i="2"/>
  <c r="AD84" i="2"/>
  <c r="AC84" i="2"/>
  <c r="X84" i="2"/>
  <c r="W84" i="2"/>
  <c r="V84" i="2"/>
  <c r="AE83" i="2"/>
  <c r="AD83" i="2"/>
  <c r="AC83" i="2"/>
  <c r="X83" i="2"/>
  <c r="W83" i="2"/>
  <c r="Z82" i="2" s="1"/>
  <c r="V83" i="2"/>
  <c r="AE82" i="2"/>
  <c r="AD82" i="2"/>
  <c r="AG82" i="2"/>
  <c r="AC82" i="2"/>
  <c r="X82" i="2"/>
  <c r="W82" i="2"/>
  <c r="V82" i="2"/>
  <c r="X81" i="2"/>
  <c r="W81" i="2"/>
  <c r="V81" i="2"/>
  <c r="X80" i="2"/>
  <c r="W80" i="2"/>
  <c r="V80" i="2"/>
  <c r="X79" i="2"/>
  <c r="W79" i="2"/>
  <c r="V79" i="2"/>
  <c r="AE78" i="2"/>
  <c r="AD78" i="2"/>
  <c r="AC78" i="2"/>
  <c r="X78" i="2"/>
  <c r="W78" i="2"/>
  <c r="V78" i="2"/>
  <c r="AE77" i="2"/>
  <c r="AD77" i="2"/>
  <c r="AC77" i="2"/>
  <c r="X77" i="2"/>
  <c r="W77" i="2"/>
  <c r="V77" i="2"/>
  <c r="AE76" i="2"/>
  <c r="AD76" i="2"/>
  <c r="AC76" i="2"/>
  <c r="X76" i="2"/>
  <c r="W76" i="2"/>
  <c r="V76" i="2"/>
  <c r="AE75" i="2"/>
  <c r="AD75" i="2"/>
  <c r="AC75" i="2"/>
  <c r="X75" i="2"/>
  <c r="W75" i="2"/>
  <c r="V75" i="2"/>
  <c r="AE74" i="2"/>
  <c r="AD74" i="2"/>
  <c r="AC74" i="2"/>
  <c r="AF72" i="2" s="1"/>
  <c r="X74" i="2"/>
  <c r="W74" i="2"/>
  <c r="V74" i="2"/>
  <c r="AE73" i="2"/>
  <c r="AD73" i="2"/>
  <c r="AC73" i="2"/>
  <c r="X73" i="2"/>
  <c r="W73" i="2"/>
  <c r="V73" i="2"/>
  <c r="AE72" i="2"/>
  <c r="AH72" i="2" s="1"/>
  <c r="AD72" i="2"/>
  <c r="AG72" i="2" s="1"/>
  <c r="AC72" i="2"/>
  <c r="X72" i="2"/>
  <c r="W72" i="2"/>
  <c r="V72" i="2"/>
  <c r="X71" i="2"/>
  <c r="W71" i="2"/>
  <c r="V71" i="2"/>
  <c r="X70" i="2"/>
  <c r="W70" i="2"/>
  <c r="V70" i="2"/>
  <c r="X69" i="2"/>
  <c r="W69" i="2"/>
  <c r="V69" i="2"/>
  <c r="AE68" i="2"/>
  <c r="AD68" i="2"/>
  <c r="AC68" i="2"/>
  <c r="X68" i="2"/>
  <c r="W68" i="2"/>
  <c r="V68" i="2"/>
  <c r="AE67" i="2"/>
  <c r="AD67" i="2"/>
  <c r="AC67" i="2"/>
  <c r="X67" i="2"/>
  <c r="W67" i="2"/>
  <c r="V67" i="2"/>
  <c r="AE66" i="2"/>
  <c r="AD66" i="2"/>
  <c r="AC66" i="2"/>
  <c r="X66" i="2"/>
  <c r="W66" i="2"/>
  <c r="V66" i="2"/>
  <c r="AE65" i="2"/>
  <c r="AD65" i="2"/>
  <c r="AC65" i="2"/>
  <c r="X65" i="2"/>
  <c r="W65" i="2"/>
  <c r="V65" i="2"/>
  <c r="AE64" i="2"/>
  <c r="AD64" i="2"/>
  <c r="AC64" i="2"/>
  <c r="AF62" i="2" s="1"/>
  <c r="X64" i="2"/>
  <c r="W64" i="2"/>
  <c r="V64" i="2"/>
  <c r="AE63" i="2"/>
  <c r="AD63" i="2"/>
  <c r="AC63" i="2"/>
  <c r="X63" i="2"/>
  <c r="W63" i="2"/>
  <c r="V63" i="2"/>
  <c r="AE62" i="2"/>
  <c r="AD62" i="2"/>
  <c r="AG62" i="2" s="1"/>
  <c r="AC62" i="2"/>
  <c r="X62" i="2"/>
  <c r="AA62" i="2" s="1"/>
  <c r="W62" i="2"/>
  <c r="V62" i="2"/>
  <c r="X61" i="2"/>
  <c r="W61" i="2"/>
  <c r="V61" i="2"/>
  <c r="X60" i="2"/>
  <c r="W60" i="2"/>
  <c r="V60" i="2"/>
  <c r="Y52" i="2" s="1"/>
  <c r="X59" i="2"/>
  <c r="W59" i="2"/>
  <c r="V59" i="2"/>
  <c r="AE58" i="2"/>
  <c r="AD58" i="2"/>
  <c r="AC58" i="2"/>
  <c r="X58" i="2"/>
  <c r="W58" i="2"/>
  <c r="V58" i="2"/>
  <c r="AE57" i="2"/>
  <c r="AD57" i="2"/>
  <c r="AC57" i="2"/>
  <c r="X57" i="2"/>
  <c r="W57" i="2"/>
  <c r="V57" i="2"/>
  <c r="AE56" i="2"/>
  <c r="AD56" i="2"/>
  <c r="AC56" i="2"/>
  <c r="X56" i="2"/>
  <c r="W56" i="2"/>
  <c r="V56" i="2"/>
  <c r="AE55" i="2"/>
  <c r="AD55" i="2"/>
  <c r="AC55" i="2"/>
  <c r="X55" i="2"/>
  <c r="W55" i="2"/>
  <c r="V55" i="2"/>
  <c r="AE54" i="2"/>
  <c r="AD54" i="2"/>
  <c r="AC54" i="2"/>
  <c r="X54" i="2"/>
  <c r="W54" i="2"/>
  <c r="V54" i="2"/>
  <c r="AE53" i="2"/>
  <c r="AD53" i="2"/>
  <c r="AC53" i="2"/>
  <c r="AF52" i="2" s="1"/>
  <c r="X53" i="2"/>
  <c r="AA52" i="2" s="1"/>
  <c r="W53" i="2"/>
  <c r="V53" i="2"/>
  <c r="AE52" i="2"/>
  <c r="AH52" i="2" s="1"/>
  <c r="AD52" i="2"/>
  <c r="AC52" i="2"/>
  <c r="X52" i="2"/>
  <c r="W52" i="2"/>
  <c r="Z52" i="2" s="1"/>
  <c r="V52" i="2"/>
  <c r="X51" i="2"/>
  <c r="W51" i="2"/>
  <c r="V51" i="2"/>
  <c r="X50" i="2"/>
  <c r="W50" i="2"/>
  <c r="V50" i="2"/>
  <c r="X49" i="2"/>
  <c r="W49" i="2"/>
  <c r="V49" i="2"/>
  <c r="AE48" i="2"/>
  <c r="AD48" i="2"/>
  <c r="AC48" i="2"/>
  <c r="X48" i="2"/>
  <c r="W48" i="2"/>
  <c r="V48" i="2"/>
  <c r="AE47" i="2"/>
  <c r="AD47" i="2"/>
  <c r="AC47" i="2"/>
  <c r="X47" i="2"/>
  <c r="W47" i="2"/>
  <c r="V47" i="2"/>
  <c r="AE46" i="2"/>
  <c r="AD46" i="2"/>
  <c r="AC46" i="2"/>
  <c r="X46" i="2"/>
  <c r="W46" i="2"/>
  <c r="V46" i="2"/>
  <c r="AE45" i="2"/>
  <c r="AD45" i="2"/>
  <c r="AC45" i="2"/>
  <c r="X45" i="2"/>
  <c r="W45" i="2"/>
  <c r="V45" i="2"/>
  <c r="AE44" i="2"/>
  <c r="AD44" i="2"/>
  <c r="AC44" i="2"/>
  <c r="X44" i="2"/>
  <c r="W44" i="2"/>
  <c r="V44" i="2"/>
  <c r="AE43" i="2"/>
  <c r="AD43" i="2"/>
  <c r="AC43" i="2"/>
  <c r="X43" i="2"/>
  <c r="W43" i="2"/>
  <c r="V43" i="2"/>
  <c r="AE42" i="2"/>
  <c r="AH42" i="2" s="1"/>
  <c r="AD42" i="2"/>
  <c r="AG42" i="2" s="1"/>
  <c r="AC42" i="2"/>
  <c r="X42" i="2"/>
  <c r="W42" i="2"/>
  <c r="V42" i="2"/>
  <c r="Y42" i="2" s="1"/>
  <c r="X41" i="2"/>
  <c r="W41" i="2"/>
  <c r="V41" i="2"/>
  <c r="X40" i="2"/>
  <c r="W40" i="2"/>
  <c r="V40" i="2"/>
  <c r="X39" i="2"/>
  <c r="W39" i="2"/>
  <c r="V39" i="2"/>
  <c r="AE38" i="2"/>
  <c r="AD38" i="2"/>
  <c r="AC38" i="2"/>
  <c r="X38" i="2"/>
  <c r="W38" i="2"/>
  <c r="V38" i="2"/>
  <c r="AE37" i="2"/>
  <c r="AD37" i="2"/>
  <c r="AC37" i="2"/>
  <c r="X37" i="2"/>
  <c r="W37" i="2"/>
  <c r="V37" i="2"/>
  <c r="AE36" i="2"/>
  <c r="AD36" i="2"/>
  <c r="AC36" i="2"/>
  <c r="X36" i="2"/>
  <c r="W36" i="2"/>
  <c r="V36" i="2"/>
  <c r="AE35" i="2"/>
  <c r="AD35" i="2"/>
  <c r="AC35" i="2"/>
  <c r="X35" i="2"/>
  <c r="W35" i="2"/>
  <c r="V35" i="2"/>
  <c r="AE34" i="2"/>
  <c r="AD34" i="2"/>
  <c r="AC34" i="2"/>
  <c r="X34" i="2"/>
  <c r="W34" i="2"/>
  <c r="V34" i="2"/>
  <c r="AE33" i="2"/>
  <c r="AD33" i="2"/>
  <c r="AC33" i="2"/>
  <c r="X33" i="2"/>
  <c r="W33" i="2"/>
  <c r="V33" i="2"/>
  <c r="AE32" i="2"/>
  <c r="AH32" i="2" s="1"/>
  <c r="AD32" i="2"/>
  <c r="AG32" i="2"/>
  <c r="AC32" i="2"/>
  <c r="X32" i="2"/>
  <c r="W32" i="2"/>
  <c r="V32" i="2"/>
  <c r="X31" i="2"/>
  <c r="W31" i="2"/>
  <c r="V31" i="2"/>
  <c r="X30" i="2"/>
  <c r="W30" i="2"/>
  <c r="V30" i="2"/>
  <c r="X29" i="2"/>
  <c r="W29" i="2"/>
  <c r="V29" i="2"/>
  <c r="AE28" i="2"/>
  <c r="AD28" i="2"/>
  <c r="AC28" i="2"/>
  <c r="X28" i="2"/>
  <c r="W28" i="2"/>
  <c r="V28" i="2"/>
  <c r="AE27" i="2"/>
  <c r="AD27" i="2"/>
  <c r="AC27" i="2"/>
  <c r="X27" i="2"/>
  <c r="W27" i="2"/>
  <c r="V27" i="2"/>
  <c r="AE26" i="2"/>
  <c r="AD26" i="2"/>
  <c r="AC26" i="2"/>
  <c r="X26" i="2"/>
  <c r="W26" i="2"/>
  <c r="V26" i="2"/>
  <c r="AE25" i="2"/>
  <c r="AD25" i="2"/>
  <c r="AC25" i="2"/>
  <c r="X25" i="2"/>
  <c r="W25" i="2"/>
  <c r="V25" i="2"/>
  <c r="AE24" i="2"/>
  <c r="AD24" i="2"/>
  <c r="AC24" i="2"/>
  <c r="X24" i="2"/>
  <c r="W24" i="2"/>
  <c r="V24" i="2"/>
  <c r="AE23" i="2"/>
  <c r="AH22" i="2" s="1"/>
  <c r="AD23" i="2"/>
  <c r="AC23" i="2"/>
  <c r="X23" i="2"/>
  <c r="W23" i="2"/>
  <c r="V23" i="2"/>
  <c r="AE22" i="2"/>
  <c r="AD22" i="2"/>
  <c r="AG22" i="2"/>
  <c r="AC22" i="2"/>
  <c r="AF22" i="2" s="1"/>
  <c r="X22" i="2"/>
  <c r="W22" i="2"/>
  <c r="V22" i="2"/>
  <c r="Y22" i="2" s="1"/>
  <c r="AC13" i="2"/>
  <c r="AD13" i="2"/>
  <c r="AE13" i="2"/>
  <c r="AC14" i="2"/>
  <c r="AD14" i="2"/>
  <c r="AE14" i="2"/>
  <c r="AC15" i="2"/>
  <c r="AF12" i="2" s="1"/>
  <c r="AD15" i="2"/>
  <c r="AE15" i="2"/>
  <c r="AC16" i="2"/>
  <c r="AD16" i="2"/>
  <c r="AE16" i="2"/>
  <c r="AC17" i="2"/>
  <c r="AD17" i="2"/>
  <c r="AE17" i="2"/>
  <c r="AC18" i="2"/>
  <c r="AD18" i="2"/>
  <c r="AE18" i="2"/>
  <c r="AD12" i="2"/>
  <c r="AE12" i="2"/>
  <c r="AC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W12" i="2"/>
  <c r="X12" i="2"/>
  <c r="V12" i="2"/>
  <c r="R15" i="1"/>
  <c r="S15" i="1"/>
  <c r="R17" i="1"/>
  <c r="S17" i="1"/>
  <c r="P15" i="1"/>
  <c r="Q15" i="1"/>
  <c r="P17" i="1"/>
  <c r="Q17" i="1"/>
  <c r="L15" i="1"/>
  <c r="M15" i="1"/>
  <c r="L17" i="1"/>
  <c r="M17" i="1"/>
  <c r="J15" i="1"/>
  <c r="K15" i="1"/>
  <c r="J17" i="1"/>
  <c r="K17" i="1"/>
  <c r="I15" i="1"/>
  <c r="H17" i="1"/>
  <c r="I17" i="1"/>
  <c r="AD15" i="1"/>
  <c r="W17" i="1"/>
  <c r="V17" i="1"/>
  <c r="W15" i="1"/>
  <c r="V15" i="1"/>
  <c r="AE15" i="1"/>
  <c r="AD17" i="1"/>
  <c r="AE17" i="1"/>
  <c r="T15" i="1"/>
  <c r="U15" i="1"/>
  <c r="T17" i="1"/>
  <c r="U17" i="1"/>
  <c r="N15" i="1"/>
  <c r="O15" i="1"/>
  <c r="N17" i="1"/>
  <c r="O17" i="1"/>
  <c r="AJ15" i="1"/>
  <c r="AK15" i="1"/>
  <c r="AJ17" i="1"/>
  <c r="AK17" i="1"/>
  <c r="AB15" i="1"/>
  <c r="AC15" i="1"/>
  <c r="AF15" i="1"/>
  <c r="AG15" i="1"/>
  <c r="AH15" i="1"/>
  <c r="AI15" i="1"/>
  <c r="AB17" i="1"/>
  <c r="AC17" i="1"/>
  <c r="AF17" i="1"/>
  <c r="AG17" i="1"/>
  <c r="AH17" i="1"/>
  <c r="AI17" i="1"/>
  <c r="Z15" i="1"/>
  <c r="AA15" i="1"/>
  <c r="Z17" i="1"/>
  <c r="AA17" i="1"/>
  <c r="X15" i="1"/>
  <c r="Y15" i="1"/>
  <c r="X17" i="1"/>
  <c r="Y17" i="1"/>
  <c r="AG12" i="2" l="1"/>
  <c r="AA6" i="2"/>
  <c r="AA12" i="2"/>
  <c r="Y12" i="2"/>
  <c r="AH12" i="2"/>
  <c r="AA22" i="2"/>
  <c r="Z32" i="2"/>
  <c r="AF32" i="2"/>
  <c r="AF42" i="2"/>
  <c r="AG52" i="2"/>
  <c r="AH62" i="2"/>
  <c r="Z62" i="2"/>
  <c r="AA72" i="2"/>
  <c r="Y72" i="2"/>
  <c r="AA82" i="2"/>
  <c r="AF102" i="2"/>
  <c r="Y102" i="2"/>
  <c r="Z112" i="2"/>
  <c r="Z92" i="2"/>
  <c r="AA122" i="2"/>
  <c r="Y122" i="2"/>
  <c r="AA142" i="2"/>
  <c r="AH6" i="2"/>
  <c r="Z12" i="2"/>
  <c r="Z22" i="2"/>
  <c r="AA32" i="2"/>
  <c r="Y32" i="2"/>
  <c r="Z42" i="2"/>
  <c r="Y62" i="2"/>
  <c r="Z72" i="2"/>
  <c r="AH82" i="2"/>
  <c r="AF92" i="2"/>
  <c r="Z102" i="2"/>
  <c r="Y92" i="2"/>
  <c r="Z122" i="2"/>
  <c r="AA132" i="2"/>
  <c r="AH132" i="2"/>
  <c r="AH142" i="2"/>
  <c r="AF142" i="2"/>
  <c r="Y142" i="2"/>
  <c r="AA152" i="2"/>
  <c r="AF162" i="2"/>
  <c r="Y6" i="2"/>
  <c r="AA42" i="2"/>
  <c r="AF82" i="2"/>
  <c r="Y82" i="2"/>
  <c r="AH92" i="2"/>
  <c r="AG92" i="2"/>
  <c r="AA112" i="2"/>
  <c r="AF132" i="2"/>
  <c r="Y132" i="2"/>
  <c r="Z152" i="2"/>
  <c r="Y162" i="2"/>
  <c r="AF6" i="2"/>
  <c r="Z6" i="2"/>
</calcChain>
</file>

<file path=xl/sharedStrings.xml><?xml version="1.0" encoding="utf-8"?>
<sst xmlns="http://schemas.openxmlformats.org/spreadsheetml/2006/main" count="463" uniqueCount="124">
  <si>
    <t>DEPTH</t>
  </si>
  <si>
    <t>MEAN C</t>
  </si>
  <si>
    <t>MEAN P</t>
  </si>
  <si>
    <t>INT.CHL</t>
  </si>
  <si>
    <t>EXTRACTED CHLOROPHYLL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</si>
  <si>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</si>
  <si>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</si>
  <si>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</si>
  <si>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</si>
  <si>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</si>
  <si>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</si>
  <si>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</si>
  <si>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</si>
  <si>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</si>
  <si>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</si>
  <si>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</si>
  <si>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</si>
  <si>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</si>
  <si>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</si>
  <si>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</si>
  <si>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</si>
  <si>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47 47.00</t>
  </si>
  <si>
    <t>LONGITUDE: 64 02.00</t>
  </si>
  <si>
    <t>Comments</t>
  </si>
  <si>
    <t xml:space="preserve">Nutrient </t>
  </si>
  <si>
    <t xml:space="preserve">Integrating </t>
  </si>
  <si>
    <t>Column</t>
  </si>
  <si>
    <t>Depth</t>
  </si>
  <si>
    <t>Range</t>
  </si>
  <si>
    <t>0 - 50 M</t>
  </si>
  <si>
    <t>Values</t>
  </si>
  <si>
    <t>Integrated</t>
  </si>
  <si>
    <t>N</t>
  </si>
  <si>
    <t>S</t>
  </si>
  <si>
    <t>P</t>
  </si>
  <si>
    <t>Discrete</t>
  </si>
  <si>
    <t>Nutrients</t>
  </si>
  <si>
    <t>VESSEL</t>
  </si>
  <si>
    <t>ORION</t>
  </si>
  <si>
    <t>OXYGEN</t>
  </si>
  <si>
    <t>uMol/l</t>
  </si>
  <si>
    <t>TIME(Z)</t>
  </si>
  <si>
    <t>1m chl</t>
  </si>
  <si>
    <t>Chl</t>
  </si>
  <si>
    <t>Z</t>
  </si>
  <si>
    <t>Ship</t>
  </si>
  <si>
    <t>Time</t>
  </si>
  <si>
    <t xml:space="preserve">In Situ </t>
  </si>
  <si>
    <t>% Sat.</t>
  </si>
  <si>
    <t>ml/l</t>
  </si>
  <si>
    <t>COL INT</t>
  </si>
  <si>
    <t>50m INT</t>
  </si>
  <si>
    <t>Day of Yr</t>
  </si>
  <si>
    <t>Z_1uMol</t>
  </si>
  <si>
    <t>Nit</t>
  </si>
  <si>
    <t>Sil</t>
  </si>
  <si>
    <t>Salinometer</t>
  </si>
  <si>
    <t>Salinity</t>
  </si>
  <si>
    <t>BCD2004668</t>
  </si>
  <si>
    <t>AZMP</t>
  </si>
  <si>
    <t>Opilio</t>
  </si>
  <si>
    <t>meters</t>
  </si>
  <si>
    <t>FIXED STATION SHEDIAC VALLEY CHL RESULTS 2005</t>
  </si>
  <si>
    <t>No CTD File</t>
  </si>
  <si>
    <t>MAY 16/2005</t>
  </si>
  <si>
    <t>195100</t>
  </si>
  <si>
    <t>172400</t>
  </si>
  <si>
    <t>100900</t>
  </si>
  <si>
    <t>JUNE 1/2005</t>
  </si>
  <si>
    <t>JUNE 15/2005</t>
  </si>
  <si>
    <t>05668202</t>
  </si>
  <si>
    <t>0566803</t>
  </si>
  <si>
    <t>No CTD, Water &amp; Net only</t>
  </si>
  <si>
    <t>194700</t>
  </si>
  <si>
    <t>Teleost</t>
  </si>
  <si>
    <t>0507668p</t>
  </si>
  <si>
    <t>Gfish Survey</t>
  </si>
  <si>
    <t>150908</t>
  </si>
  <si>
    <t>SAR cutter47</t>
  </si>
  <si>
    <t>05668204</t>
  </si>
  <si>
    <t>Cape Breton</t>
  </si>
  <si>
    <t>SEPT 16/2005</t>
  </si>
  <si>
    <t>OCT. 5/2005</t>
  </si>
  <si>
    <t>Nitrate+</t>
  </si>
  <si>
    <t>Ammonia</t>
  </si>
  <si>
    <t>Nitrite</t>
  </si>
  <si>
    <t>nan</t>
  </si>
  <si>
    <t>May 9, 2017</t>
  </si>
  <si>
    <t>The data in the worksheet &lt;SHEDPLT&gt; is the data used to create the worksheet &lt;BIOLSUMS_FOR_RELOAD&gt;</t>
  </si>
  <si>
    <t>The integrated nutrient data values were not copied to &lt;BIOLSUMS_FOR_RELOAD&gt; as these data are not loaded to BIOCHEM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</si>
  <si>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</si>
  <si>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</si>
  <si>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</si>
  <si>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r>
      <t xml:space="preserve">The original name of this file was </t>
    </r>
    <r>
      <rPr>
        <b/>
        <sz val="10"/>
        <rFont val="Arial"/>
        <family val="2"/>
      </rPr>
      <t>ShedVal_chlsum_2005.xls</t>
    </r>
  </si>
  <si>
    <t>These columns were not inserted into BIOLSUMS_FOR_RELOAD as the data will not be loaded to BIOCHEM</t>
  </si>
  <si>
    <t>sdate</t>
  </si>
  <si>
    <t>stime</t>
  </si>
  <si>
    <t>vessel_name</t>
  </si>
  <si>
    <t>id</t>
  </si>
  <si>
    <t>depth</t>
  </si>
  <si>
    <t>Chl_a_Holm_Hansen_F</t>
  </si>
  <si>
    <t>Phaeo_Holm_HansenF</t>
  </si>
  <si>
    <t>Chl_int</t>
  </si>
  <si>
    <t>Phaeo_int</t>
  </si>
  <si>
    <t>Chl_int_50m</t>
  </si>
  <si>
    <t>Phaeo_int_50m</t>
  </si>
  <si>
    <t>doy</t>
  </si>
  <si>
    <t>O2_Electrode</t>
  </si>
  <si>
    <t>o2_ml</t>
  </si>
  <si>
    <t>o2_um</t>
  </si>
  <si>
    <t>NO2NO3_Tech_F</t>
  </si>
  <si>
    <t>SiO4_Tech_F</t>
  </si>
  <si>
    <t>PO4_Tech_F</t>
  </si>
  <si>
    <t>NH3_Tech_F</t>
  </si>
  <si>
    <t>NO2_Tech_F</t>
  </si>
  <si>
    <r>
      <t xml:space="preserve">This file was created using information from original file </t>
    </r>
    <r>
      <rPr>
        <b/>
        <sz val="10"/>
        <rFont val="Arial"/>
        <family val="2"/>
      </rPr>
      <t>ShedVal_chlsum_2005.xls</t>
    </r>
    <r>
      <rPr>
        <b/>
        <sz val="10"/>
        <color indexed="8"/>
        <rFont val="Arial"/>
        <family val="2"/>
      </rPr>
      <t xml:space="preserve"> &gt; worksheet &lt;SHEDPLT&gt;</t>
    </r>
  </si>
  <si>
    <t xml:space="preserve"> located in \\dcnsbiona01a\BIODataSvcSrc\BIOCHEMInventory\Data_by_Year_and_Cruise\2000-2009\2005\BCD2005668\Files from BIOdatainfo</t>
  </si>
  <si>
    <r>
      <t>Modifications to "&lt;</t>
    </r>
    <r>
      <rPr>
        <b/>
        <sz val="10"/>
        <rFont val="Arial"/>
        <family val="2"/>
      </rPr>
      <t>SHEDPLT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BCD2005668_biolsums_JB.xlsx</t>
    </r>
    <r>
      <rPr>
        <sz val="10"/>
        <rFont val="Arial"/>
        <family val="2"/>
      </rPr>
      <t xml:space="preserve"> made so they could be easily read by Gordana Lazin's R script</t>
    </r>
  </si>
  <si>
    <t>vessel</t>
  </si>
  <si>
    <t>Reid Steele, August 7 2020</t>
  </si>
  <si>
    <t>into biolsums for reload as Salinity_Sal_PSS</t>
  </si>
  <si>
    <r>
      <t xml:space="preserve">(located at </t>
    </r>
    <r>
      <rPr>
        <b/>
        <sz val="10"/>
        <rFont val="Arial"/>
        <family val="2"/>
      </rPr>
      <t>R:\Science\BIODataSvc\SRC\BIOCHEMInventory\Data_by_Year_and_Cruise\2000-2009\2005\BCD2005668\Files from AccessDBs_M</t>
    </r>
    <r>
      <rPr>
        <sz val="10"/>
        <rFont val="Arial"/>
      </rPr>
      <t>)</t>
    </r>
  </si>
  <si>
    <r>
      <t xml:space="preserve">This BiolSums was missing bottle salinity data. Entered bottle salinity from </t>
    </r>
    <r>
      <rPr>
        <b/>
        <sz val="10"/>
        <rFont val="Arial"/>
        <family val="2"/>
      </rPr>
      <t xml:space="preserve">CarlaInfo_2005668 data.xlsx </t>
    </r>
  </si>
  <si>
    <t>Salinity_Sal_PSS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</si>
</sst>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  <xf numFmtId="2" fontId="3" fillId="0" borderId="0"/>
  </cellStyleXfs>
  <cellXfs count="5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165" fontId="0" fillId="0" borderId="0" xfId="0" applyNumberFormat="1"/>
    <xf numFmtId="0" fontId="4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/>
    <xf numFmtId="2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top"/>
    </xf>
    <xf numFmtId="15" fontId="2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1" applyFont="1"/>
    <xf numFmtId="49" fontId="3" fillId="0" borderId="0" xfId="1" applyNumberFormat="1" applyFont="1"/>
    <xf numFmtId="0" fontId="3" fillId="0" borderId="0" xfId="4" applyFont="1"/>
    <xf numFmtId="0" fontId="2" fillId="2" borderId="0" xfId="3" applyFont="1" applyFill="1"/>
    <xf numFmtId="164" fontId="3" fillId="2" borderId="0" xfId="3" applyNumberFormat="1" applyFill="1"/>
    <xf numFmtId="164" fontId="2" fillId="2" borderId="0" xfId="3" applyNumberFormat="1" applyFont="1" applyFill="1"/>
    <xf numFmtId="164" fontId="2" fillId="2" borderId="0" xfId="3" applyNumberFormat="1" applyFont="1" applyFill="1" applyAlignment="1">
      <alignment horizontal="center"/>
    </xf>
    <xf numFmtId="164" fontId="3" fillId="2" borderId="0" xfId="3" applyNumberFormat="1" applyFill="1" applyAlignment="1">
      <alignment horizontal="center"/>
    </xf>
    <xf numFmtId="0" fontId="2" fillId="2" borderId="0" xfId="3" applyFont="1" applyFill="1" applyAlignment="1">
      <alignment horizontal="center"/>
    </xf>
    <xf numFmtId="0" fontId="3" fillId="2" borderId="0" xfId="3" applyFill="1"/>
    <xf numFmtId="0" fontId="7" fillId="2" borderId="0" xfId="3" applyFont="1" applyFill="1" applyAlignment="1">
      <alignment horizontal="center"/>
    </xf>
    <xf numFmtId="0" fontId="7" fillId="0" borderId="0" xfId="3" applyFont="1" applyAlignment="1">
      <alignment horizontal="center"/>
    </xf>
    <xf numFmtId="0" fontId="1" fillId="0" borderId="0" xfId="0" applyFont="1"/>
  </cellXfs>
  <cellStyles count="6">
    <cellStyle name="Fixed" xfId="5"/>
    <cellStyle name="Normal" xfId="0" builtinId="0"/>
    <cellStyle name="Normal 2" xfId="3"/>
    <cellStyle name="Normal 2 2" xfId="4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1"/>
  <sheetViews>
    <sheetView zoomScale="75" workbookViewId="0">
      <pane xSplit="1" topLeftCell="B1" activePane="topRight" state="frozen"/>
      <selection pane="topRight" activeCell="E28" sqref="E28"/>
    </sheetView>
  </sheetViews>
  <sheetFormatPr defaultColWidth="9.109375" defaultRowHeight="13.2" x14ac:dyDescent="0.25"/>
  <cols>
    <col min="1" max="1" width="18.109375" style="8" customWidth="1"/>
    <col min="2" max="2" width="10.109375" style="4" customWidth="1"/>
    <col min="3" max="3" width="9.109375" style="4"/>
    <col min="4" max="4" width="12.44140625" style="4" customWidth="1"/>
    <col min="5" max="8" width="9.109375" style="4"/>
    <col min="9" max="9" width="11.44140625" style="4" customWidth="1"/>
    <col min="10" max="12" width="9.109375" style="4"/>
    <col min="13" max="13" width="10.44140625" style="4" customWidth="1"/>
    <col min="14" max="17" width="9.109375" style="4"/>
    <col min="18" max="18" width="10.5546875" style="4" bestFit="1" customWidth="1"/>
    <col min="19" max="16384" width="9.109375" style="4"/>
  </cols>
  <sheetData>
    <row r="2" spans="1:49" s="7" customFormat="1" x14ac:dyDescent="0.25">
      <c r="A2" s="8" t="s">
        <v>5</v>
      </c>
      <c r="B2" s="8" t="s">
        <v>64</v>
      </c>
      <c r="C2" s="8"/>
      <c r="D2" s="8" t="s">
        <v>68</v>
      </c>
      <c r="F2" s="7" t="s">
        <v>69</v>
      </c>
      <c r="H2" s="7" t="s">
        <v>81</v>
      </c>
      <c r="J2" s="7" t="s">
        <v>82</v>
      </c>
      <c r="AR2" s="6"/>
      <c r="AS2" s="6"/>
      <c r="AT2" s="6"/>
      <c r="AU2" s="6"/>
      <c r="AV2" s="6"/>
      <c r="AW2" s="6"/>
    </row>
    <row r="3" spans="1:49" x14ac:dyDescent="0.25">
      <c r="A3" s="8" t="s">
        <v>0</v>
      </c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1</v>
      </c>
      <c r="AG3" s="4" t="s">
        <v>2</v>
      </c>
      <c r="AH3" s="4" t="s">
        <v>1</v>
      </c>
      <c r="AI3" s="4" t="s">
        <v>2</v>
      </c>
      <c r="AJ3" s="4" t="s">
        <v>1</v>
      </c>
      <c r="AK3" s="4" t="s">
        <v>2</v>
      </c>
      <c r="AR3"/>
      <c r="AS3"/>
      <c r="AT3"/>
      <c r="AU3"/>
      <c r="AV3"/>
      <c r="AW3"/>
    </row>
    <row r="4" spans="1:49" x14ac:dyDescent="0.25">
      <c r="A4" s="8">
        <v>1</v>
      </c>
      <c r="B4" s="15">
        <v>0.42050409448818904</v>
      </c>
      <c r="C4" s="15">
        <v>6.9032755511811081E-2</v>
      </c>
      <c r="D4" s="15">
        <v>0.46138643700787413</v>
      </c>
      <c r="E4" s="15">
        <v>0.26550161299212582</v>
      </c>
      <c r="F4" s="15">
        <v>2.5328642125984246</v>
      </c>
      <c r="G4" s="15">
        <v>0.98310473740157445</v>
      </c>
      <c r="H4" s="29">
        <v>1.149</v>
      </c>
      <c r="I4" s="15">
        <v>0.317</v>
      </c>
      <c r="J4" s="38">
        <v>2.0033187096774192</v>
      </c>
      <c r="K4" s="41">
        <v>0.74549729032258094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P4"/>
      <c r="AQ4"/>
      <c r="AR4"/>
      <c r="AS4"/>
      <c r="AT4"/>
      <c r="AU4"/>
    </row>
    <row r="5" spans="1:49" x14ac:dyDescent="0.25">
      <c r="A5" s="8">
        <v>5</v>
      </c>
      <c r="B5" s="15">
        <v>0.40298309055118109</v>
      </c>
      <c r="C5" s="15">
        <v>0.10880543444881899</v>
      </c>
      <c r="D5" s="15">
        <v>0.42050409448818898</v>
      </c>
      <c r="E5" s="15">
        <v>0.19512558051181111</v>
      </c>
      <c r="F5" s="15">
        <v>2.5623161220472439</v>
      </c>
      <c r="G5" s="15">
        <v>0.84144105295275495</v>
      </c>
      <c r="H5" s="29">
        <v>1.232</v>
      </c>
      <c r="I5" s="15">
        <v>0.316</v>
      </c>
      <c r="J5" s="38">
        <v>1.7898503225806452</v>
      </c>
      <c r="K5" s="41">
        <v>0.63318007741935489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P5"/>
      <c r="AQ5"/>
      <c r="AR5"/>
      <c r="AS5"/>
      <c r="AT5"/>
      <c r="AU5"/>
    </row>
    <row r="6" spans="1:49" x14ac:dyDescent="0.25">
      <c r="A6" s="8">
        <v>10</v>
      </c>
      <c r="B6" s="15">
        <v>0.50226877952755888</v>
      </c>
      <c r="C6" s="15">
        <v>6.885754547244119E-2</v>
      </c>
      <c r="D6" s="15">
        <v>0.48645295669291333</v>
      </c>
      <c r="E6" s="15">
        <v>0.28378528330708663</v>
      </c>
      <c r="F6" s="15">
        <v>3.5636810433070858</v>
      </c>
      <c r="G6" s="15">
        <v>1.4858488316929135</v>
      </c>
      <c r="H6" s="15">
        <v>1.1990000000000001</v>
      </c>
      <c r="I6" s="15">
        <v>0.26700000000000002</v>
      </c>
      <c r="J6" s="38">
        <v>1.5435406451612901</v>
      </c>
      <c r="K6" s="41">
        <v>0.65551215483871028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P6"/>
      <c r="AQ6"/>
      <c r="AR6"/>
      <c r="AS6"/>
      <c r="AT6"/>
      <c r="AU6"/>
    </row>
    <row r="7" spans="1:49" x14ac:dyDescent="0.25">
      <c r="A7" s="8">
        <v>20</v>
      </c>
      <c r="B7" s="15">
        <v>0.28617639763779523</v>
      </c>
      <c r="C7" s="15">
        <v>0.1069365273622048</v>
      </c>
      <c r="D7" s="15">
        <v>0.32535489960629926</v>
      </c>
      <c r="E7" s="15">
        <v>0.2322654928937008</v>
      </c>
      <c r="F7" s="15">
        <v>0.2906082598425197</v>
      </c>
      <c r="G7" s="15">
        <v>0.41544346015748029</v>
      </c>
      <c r="H7" s="15">
        <v>0.86799999999999999</v>
      </c>
      <c r="I7" s="15">
        <v>0.443</v>
      </c>
      <c r="J7" s="38">
        <v>1.5435406451612903</v>
      </c>
      <c r="K7" s="41">
        <v>0.61478895483870954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P7"/>
      <c r="AQ7"/>
      <c r="AR7"/>
      <c r="AS7"/>
      <c r="AT7"/>
      <c r="AU7"/>
    </row>
    <row r="8" spans="1:49" x14ac:dyDescent="0.25">
      <c r="A8" s="8">
        <v>30</v>
      </c>
      <c r="B8" s="15">
        <v>0.26865539370078739</v>
      </c>
      <c r="C8" s="15">
        <v>0.12445753129921266</v>
      </c>
      <c r="D8" s="15">
        <v>0.18320955511811021</v>
      </c>
      <c r="E8" s="15">
        <v>0.12969972988188977</v>
      </c>
      <c r="F8" s="15">
        <v>0.18636834055118109</v>
      </c>
      <c r="G8" s="15">
        <v>0.1947391219488189</v>
      </c>
      <c r="H8" s="15">
        <v>0.30099999999999999</v>
      </c>
      <c r="I8" s="15">
        <v>0.35099999999999998</v>
      </c>
      <c r="J8" s="38">
        <v>0.19418677419354838</v>
      </c>
      <c r="K8" s="41">
        <v>0.23505042580645169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P8"/>
      <c r="AQ8"/>
      <c r="AR8"/>
      <c r="AS8"/>
      <c r="AT8"/>
      <c r="AU8"/>
    </row>
    <row r="9" spans="1:49" x14ac:dyDescent="0.25">
      <c r="A9" s="8">
        <v>40</v>
      </c>
      <c r="B9" s="15">
        <v>0.20441171259842522</v>
      </c>
      <c r="C9" s="15">
        <v>7.0025612401574816E-2</v>
      </c>
      <c r="D9" s="15">
        <v>0.12635141732283464</v>
      </c>
      <c r="E9" s="15">
        <v>0.13841797767716538</v>
      </c>
      <c r="F9" s="15">
        <v>0.19584469685039368</v>
      </c>
      <c r="G9" s="15">
        <v>0.22136768314960634</v>
      </c>
      <c r="H9" s="15">
        <v>0.15</v>
      </c>
      <c r="I9" s="15">
        <v>0.22700000000000001</v>
      </c>
      <c r="J9" s="38">
        <v>0.19080961290322579</v>
      </c>
      <c r="K9" s="41">
        <v>0.21330150709677426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P9"/>
      <c r="AQ9"/>
      <c r="AR9"/>
      <c r="AS9"/>
      <c r="AT9"/>
      <c r="AU9"/>
    </row>
    <row r="10" spans="1:49" x14ac:dyDescent="0.25">
      <c r="A10" s="8">
        <v>50</v>
      </c>
      <c r="B10" s="15">
        <v>0.14600836614173227</v>
      </c>
      <c r="C10" s="15">
        <v>0.25452178385826774</v>
      </c>
      <c r="D10" s="15">
        <v>0.12635141732283464</v>
      </c>
      <c r="E10" s="15">
        <v>0.19458118267716537</v>
      </c>
      <c r="F10" s="15">
        <v>7.5810850393700793E-2</v>
      </c>
      <c r="G10" s="15">
        <v>0.15686528460629917</v>
      </c>
      <c r="H10" s="15">
        <v>0.13500000000000001</v>
      </c>
      <c r="I10" s="15">
        <v>0.17699999999999999</v>
      </c>
      <c r="J10" s="38">
        <v>8.6117612903225865E-2</v>
      </c>
      <c r="K10" s="41">
        <v>0.23005222709677417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P10"/>
      <c r="AQ10"/>
      <c r="AR10"/>
      <c r="AS10"/>
      <c r="AT10"/>
      <c r="AU10"/>
    </row>
    <row r="11" spans="1:49" x14ac:dyDescent="0.25">
      <c r="A11" s="8">
        <v>60</v>
      </c>
      <c r="B11" s="15">
        <v>0.16109805708661418</v>
      </c>
      <c r="C11" s="15">
        <v>0.39652233541338577</v>
      </c>
      <c r="D11" s="15">
        <v>8.8445992125984266E-2</v>
      </c>
      <c r="E11" s="15">
        <v>0.23248660787401576</v>
      </c>
      <c r="F11" s="15">
        <v>4.7381781496062994E-2</v>
      </c>
      <c r="G11" s="15">
        <v>0.28959744850393698</v>
      </c>
      <c r="H11" s="15">
        <v>0.115</v>
      </c>
      <c r="I11" s="15">
        <v>0.17</v>
      </c>
      <c r="J11" s="38">
        <v>6.0788903225806476E-2</v>
      </c>
      <c r="K11" s="41">
        <v>0.21559797677419351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P11"/>
      <c r="AQ11"/>
      <c r="AR11"/>
      <c r="AS11"/>
      <c r="AT11"/>
      <c r="AU11"/>
    </row>
    <row r="12" spans="1:49" x14ac:dyDescent="0.25">
      <c r="A12" s="8">
        <v>70</v>
      </c>
      <c r="B12" s="15">
        <v>0.16352937007874019</v>
      </c>
      <c r="C12" s="15">
        <v>0.29633857992125984</v>
      </c>
      <c r="D12" s="15">
        <v>7.8969635826771648E-2</v>
      </c>
      <c r="E12" s="15">
        <v>0.40644092167322832</v>
      </c>
      <c r="F12" s="15">
        <v>5.3699352362204703E-2</v>
      </c>
      <c r="G12" s="15">
        <v>0.30734982263779531</v>
      </c>
      <c r="H12" s="15">
        <v>5.1999999999999998E-2</v>
      </c>
      <c r="I12" s="15">
        <v>0.17799999999999999</v>
      </c>
      <c r="J12" s="38">
        <v>5.403458064516127E-2</v>
      </c>
      <c r="K12" s="41">
        <v>0.1553494193548387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P12"/>
      <c r="AQ12"/>
      <c r="AR12"/>
      <c r="AS12"/>
      <c r="AT12"/>
      <c r="AU12"/>
    </row>
    <row r="13" spans="1:49" x14ac:dyDescent="0.25">
      <c r="A13" s="8">
        <v>80</v>
      </c>
      <c r="B13" s="15">
        <v>0.18689070866141733</v>
      </c>
      <c r="C13" s="15">
        <v>0.39165284133858264</v>
      </c>
      <c r="D13" s="15">
        <v>0.12003384645669291</v>
      </c>
      <c r="E13" s="15">
        <v>0.44962151854330717</v>
      </c>
      <c r="F13" s="15">
        <v>7.2652064960629884E-2</v>
      </c>
      <c r="G13" s="15">
        <v>0.34054865753937014</v>
      </c>
      <c r="H13" s="15">
        <v>0.1</v>
      </c>
      <c r="I13" s="15">
        <v>0.442</v>
      </c>
      <c r="J13" s="12">
        <v>5.7411741935483901E-2</v>
      </c>
      <c r="K13" s="15">
        <v>0.27341497806451609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P13"/>
      <c r="AQ13"/>
      <c r="AR13"/>
      <c r="AS13"/>
      <c r="AT13"/>
      <c r="AU13"/>
    </row>
    <row r="14" spans="1:49" x14ac:dyDescent="0.25">
      <c r="B14" s="8"/>
      <c r="C14" s="8"/>
      <c r="AR14"/>
      <c r="AS14"/>
      <c r="AT14"/>
      <c r="AU14"/>
      <c r="AV14"/>
      <c r="AW14"/>
    </row>
    <row r="15" spans="1:49" x14ac:dyDescent="0.25">
      <c r="A15" s="8" t="s">
        <v>17</v>
      </c>
      <c r="B15" s="4">
        <f t="shared" ref="B15:M15" si="0">(B4*3)+(B5*4.5)+(B6*7.5)+(B7*10)+(B8*10)+(B9*10)+(B10*10)+(B11*10)+(B12*10)+(B13*5)</f>
        <v>20.075198553149605</v>
      </c>
      <c r="C15" s="4">
        <f t="shared" si="0"/>
        <v>15.659442221850398</v>
      </c>
      <c r="D15" s="4">
        <f t="shared" si="0"/>
        <v>16.811823316929132</v>
      </c>
      <c r="E15" s="4">
        <f t="shared" si="0"/>
        <v>19.389986295570868</v>
      </c>
      <c r="F15" s="4">
        <f t="shared" si="0"/>
        <v>54.717016151574796</v>
      </c>
      <c r="G15" s="4">
        <f t="shared" si="0"/>
        <v>35.436036685925188</v>
      </c>
      <c r="H15" s="4">
        <f t="shared" si="0"/>
        <v>34.6935</v>
      </c>
      <c r="I15" s="4">
        <f t="shared" si="0"/>
        <v>22.045500000000001</v>
      </c>
      <c r="J15" s="4">
        <f t="shared" si="0"/>
        <v>47.222677419354838</v>
      </c>
      <c r="K15" s="4">
        <f t="shared" si="0"/>
        <v>28.010623380645171</v>
      </c>
      <c r="L15" s="4">
        <f t="shared" si="0"/>
        <v>0</v>
      </c>
      <c r="M15" s="4">
        <f t="shared" si="0"/>
        <v>0</v>
      </c>
      <c r="N15" s="4">
        <f t="shared" ref="N15:U15" si="1">(N4*3)+(N5*4.5)+(N6*7.5)+(N7*10)+(N8*10)+(N9*10)+(N10*10)+(N11*10)+(N12*10)+(N13*5)</f>
        <v>0</v>
      </c>
      <c r="O15" s="4">
        <f t="shared" si="1"/>
        <v>0</v>
      </c>
      <c r="P15" s="4">
        <f>(P4*3)+(P5*4.5)+(P6*7.5)+(P7*10)+(P8*10)+(P9*10)+(P10*10)+(P11*10)+(P12*10)+(P13*5)</f>
        <v>0</v>
      </c>
      <c r="Q15" s="4">
        <f>(Q4*3)+(Q5*4.5)+(Q6*7.5)+(Q7*10)+(Q8*10)+(Q9*10)+(Q10*10)+(Q11*10)+(Q12*10)+(Q13*5)</f>
        <v>0</v>
      </c>
      <c r="R15" s="4">
        <f>(R4*3)+(R5*4.5)+(R6*7.5)+(R7*10)+(R8*10)+(R9*10)+(R10*10)+(R11*10)+(R12*10)+(R13*5)</f>
        <v>0</v>
      </c>
      <c r="S15" s="4">
        <f>(S4*3)+(S5*4.5)+(S6*7.5)+(S7*10)+(S8*10)+(S9*10)+(S10*10)+(S11*10)+(S12*10)+(S13*5)</f>
        <v>0</v>
      </c>
      <c r="T15" s="4">
        <f t="shared" si="1"/>
        <v>0</v>
      </c>
      <c r="U15" s="4">
        <f t="shared" si="1"/>
        <v>0</v>
      </c>
      <c r="V15" s="4">
        <f>(V4*3)+(V5*4.5)+(V6*7.5)+(V7*10)+(V8*10)+(V9*10)+(V10*10)+(V11*10)+(V12*10)+(V13*5)</f>
        <v>0</v>
      </c>
      <c r="W15" s="4">
        <f>(W4*3)+(W5*4.5)+(W6*7.5)+(W7*10)+(W8*10)+(W9*10)+(W10*10)+(W11*10)+(W12*10)+(W13*5)</f>
        <v>0</v>
      </c>
      <c r="X15" s="4">
        <f>(W4*3)+(W5*4.5)+(W6*7.5)+(W7*10)+(W8*10)+(W9*10)+(W10*10)+(W11*10)+(W12*10)+(X13*5)</f>
        <v>0</v>
      </c>
      <c r="Y15" s="4">
        <f>(Y4*3)+(Y5*4.5)+(Y6*7.5)+(Y7*10)+(Y8*10)+(Y9*10)+(Y10*10)+(Y11*10)+(Y12*10)+(Y13*5)</f>
        <v>0</v>
      </c>
      <c r="Z15" s="4">
        <f>(Z4*3)+(Z5*4.5)+(Z6*7.5)+(Z7*10)+(Z8*10)+(Z9*10)+(Z10*10)+(Z11*10)+(Z12*10)+(Z13*5)</f>
        <v>0</v>
      </c>
      <c r="AA15" s="4">
        <f>(AA4*3)+(AA5*4.5)+(AA6*7.5)+(AA7*10)+(AA8*10)+(AA9*10)+(AA10*10)+(AA11*10)+(AA12*10)+(AA13*5)</f>
        <v>0</v>
      </c>
      <c r="AB15" s="4">
        <f t="shared" ref="AB15:AI15" si="2">(AB4*3)+(AB5*4.5)+(AB6*7.5)+(AB7*10)+(AB8*10)+(AB9*10)+(AB10*10)+(AB11*10)+(AB12*10)+(AB13*5)</f>
        <v>0</v>
      </c>
      <c r="AC15" s="4">
        <f t="shared" si="2"/>
        <v>0</v>
      </c>
      <c r="AD15" s="4">
        <f>(AD4*3)+(AD5*4.5)+(AD6*7.5)+(AD7*10)+(AD8*10)+(AD9*10)+(AD10*10)+(AD11*10)+(AD12*10)+(AD13*5)</f>
        <v>0</v>
      </c>
      <c r="AE15" s="4">
        <f>(AE4*3)+(AE5*4.5)+(AE6*7.5)+(AE7*10)+(AE8*10)+(AE9*10)+(AE10*10)+(AE11*10)+(AE12*10)+(AE13*5)</f>
        <v>0</v>
      </c>
      <c r="AF15" s="4">
        <f t="shared" si="2"/>
        <v>0</v>
      </c>
      <c r="AG15" s="4">
        <f t="shared" si="2"/>
        <v>0</v>
      </c>
      <c r="AH15" s="4">
        <f t="shared" si="2"/>
        <v>0</v>
      </c>
      <c r="AI15" s="4">
        <f t="shared" si="2"/>
        <v>0</v>
      </c>
      <c r="AJ15" s="4">
        <f>(AJ4*3)+(AJ5*4.5)+(AJ6*7.5)+(AJ7*10)+(AJ8*10)+(AJ9*10)+(AJ10*10)+(AJ11*10)+(AJ12*10)+(AJ13*5)</f>
        <v>0</v>
      </c>
      <c r="AK15" s="4">
        <f>(AK4*3)+(AK5*4.5)+(AK6*7.5)+(AK7*10)+(AK8*10)+(AK9*10)+(AK10*10)+(AK11*10)+(AK12*10)+(AK13*5)</f>
        <v>0</v>
      </c>
      <c r="AR15"/>
      <c r="AS15"/>
      <c r="AT15"/>
      <c r="AU15"/>
      <c r="AV15"/>
      <c r="AW15"/>
    </row>
    <row r="16" spans="1:49" x14ac:dyDescent="0.25">
      <c r="AR16"/>
      <c r="AS16"/>
      <c r="AT16"/>
      <c r="AU16"/>
      <c r="AV16"/>
      <c r="AW16"/>
    </row>
    <row r="17" spans="1:49" x14ac:dyDescent="0.25">
      <c r="A17" s="8" t="s">
        <v>18</v>
      </c>
      <c r="B17" s="4">
        <f t="shared" ref="B17:G17" si="3">(B4*3)+(B5*4.5)+(B6*7.5)+(B7*10)+(B8*10)+(B9*10)+(B10*5)</f>
        <v>15.164428907480314</v>
      </c>
      <c r="C17" s="4">
        <f t="shared" si="3"/>
        <v>5.4999599425196894</v>
      </c>
      <c r="D17" s="4">
        <f t="shared" si="3"/>
        <v>13.905740718503937</v>
      </c>
      <c r="E17" s="4">
        <f t="shared" si="3"/>
        <v>9.7796974939960641</v>
      </c>
      <c r="F17" s="4">
        <f t="shared" si="3"/>
        <v>52.963890236220465</v>
      </c>
      <c r="G17" s="4">
        <f t="shared" si="3"/>
        <v>26.979494263779522</v>
      </c>
      <c r="H17" s="4">
        <f t="shared" ref="H17:M17" si="4">(H4*3)+(H5*4.5)+(H6*7.5)+(H7*10)+(H8*10)+(H9*10)+(H10*5)</f>
        <v>31.848499999999998</v>
      </c>
      <c r="I17" s="4">
        <f t="shared" si="4"/>
        <v>15.470499999999999</v>
      </c>
      <c r="J17" s="4">
        <f t="shared" si="4"/>
        <v>45.356795806451615</v>
      </c>
      <c r="K17" s="4">
        <f t="shared" si="4"/>
        <v>21.783813393548392</v>
      </c>
      <c r="L17" s="4">
        <f t="shared" si="4"/>
        <v>0</v>
      </c>
      <c r="M17" s="4">
        <f t="shared" si="4"/>
        <v>0</v>
      </c>
      <c r="N17" s="4">
        <f t="shared" ref="N17:U17" si="5">(N4*3)+(N5*4.5)+(N6*7.5)+(N7*10)+(N8*10)+(N9*10)+(N10*5)</f>
        <v>0</v>
      </c>
      <c r="O17" s="4">
        <f t="shared" si="5"/>
        <v>0</v>
      </c>
      <c r="P17" s="4">
        <f>(P4*3)+(P5*4.5)+(P6*7.5)+(P7*10)+(P8*10)+(P9*10)+(P10*5)</f>
        <v>0</v>
      </c>
      <c r="Q17" s="4">
        <f>(Q4*3)+(Q5*4.5)+(Q6*7.5)+(Q7*10)+(Q8*10)+(Q9*10)+(Q10*5)</f>
        <v>0</v>
      </c>
      <c r="R17" s="4">
        <f>(R4*3)+(R5*4.5)+(R6*7.5)+(R7*10)+(R8*10)+(R9*10)+(R10*5)</f>
        <v>0</v>
      </c>
      <c r="S17" s="4">
        <f>(S4*3)+(S5*4.5)+(S6*7.5)+(S7*10)+(S8*10)+(S9*10)+(S10*5)</f>
        <v>0</v>
      </c>
      <c r="T17" s="4">
        <f t="shared" si="5"/>
        <v>0</v>
      </c>
      <c r="U17" s="4">
        <f t="shared" si="5"/>
        <v>0</v>
      </c>
      <c r="V17" s="4">
        <f>(V4*3)+(V5*4.5)+(V6*7.5)+(V7*10)+(V8*10)+(V9*10)+(V10*5)</f>
        <v>0</v>
      </c>
      <c r="W17" s="4">
        <f>(W4*3)+(W5*4.5)+(W6*7.5)+(W7*10)+(W8*10)+(W9*10)+(W10*5)</f>
        <v>0</v>
      </c>
      <c r="X17" s="4">
        <f>(W4*3)+(W5*4.5)+(W6*7.5)+(W7*10)+(W8*10)+(W9*10)+(W10*5)</f>
        <v>0</v>
      </c>
      <c r="Y17" s="4">
        <f>(Y4*3)+(Y5*4.5)+(Y6*7.5)+(Y7*10)+(Y8*10)+(Y9*10)+(Y10*5)</f>
        <v>0</v>
      </c>
      <c r="Z17" s="4">
        <f>(Z4*3)+(Z5*4.5)+(Z6*7.5)+(Z7*10)+(Z8*10)+(Z9*10)+(Z10*5)</f>
        <v>0</v>
      </c>
      <c r="AA17" s="4">
        <f>(AA4*3)+(AA5*4.5)+(AA6*7.5)+(AA7*10)+(AA8*10)+(AA9*10)+(AA10*5)</f>
        <v>0</v>
      </c>
      <c r="AB17" s="4">
        <f t="shared" ref="AB17:AI17" si="6">(AB4*3)+(AB5*4.5)+(AB6*7.5)+(AB7*10)+(AB8*10)+(AB9*10)+(AB10*5)</f>
        <v>0</v>
      </c>
      <c r="AC17" s="4">
        <f t="shared" si="6"/>
        <v>0</v>
      </c>
      <c r="AD17" s="4">
        <f>(AD4*3)+(AD5*4.5)+(AD6*7.5)+(AD7*10)+(AD8*10)+(AD9*10)+(AD10*5)</f>
        <v>0</v>
      </c>
      <c r="AE17" s="4">
        <f>(AE4*3)+(AE5*4.5)+(AE6*7.5)+(AE7*10)+(AE8*10)+(AE9*10)+(AE10*5)</f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>(AJ4*3)+(AJ5*4.5)+(AJ6*7.5)+(AJ7*10)+(AJ8*10)+(AJ9*10)+(AJ10*5)</f>
        <v>0</v>
      </c>
      <c r="AK17" s="4">
        <f>(AK4*3)+(AK5*4.5)+(AK6*7.5)+(AK7*10)+(AK8*10)+(AK9*10)+(AK10*5)</f>
        <v>0</v>
      </c>
      <c r="AR17"/>
      <c r="AS17"/>
      <c r="AT17"/>
      <c r="AU17"/>
      <c r="AV17"/>
      <c r="AW17"/>
    </row>
    <row r="19" spans="1:49" x14ac:dyDescent="0.25">
      <c r="C19"/>
      <c r="I19" s="12" t="s">
        <v>50</v>
      </c>
      <c r="J19" s="12"/>
      <c r="K19" s="9" t="s">
        <v>51</v>
      </c>
      <c r="M19"/>
      <c r="R19" s="11"/>
      <c r="S19" s="11"/>
      <c r="U19"/>
    </row>
    <row r="20" spans="1:49" s="12" customFormat="1" x14ac:dyDescent="0.25">
      <c r="A20" s="18"/>
      <c r="B20" s="12" t="s">
        <v>10</v>
      </c>
      <c r="C20" s="9" t="s">
        <v>46</v>
      </c>
      <c r="D20" s="12" t="s">
        <v>45</v>
      </c>
      <c r="E20" s="12" t="s">
        <v>6</v>
      </c>
      <c r="F20" s="12" t="s">
        <v>44</v>
      </c>
      <c r="G20" s="12" t="s">
        <v>43</v>
      </c>
      <c r="H20" s="12" t="s">
        <v>34</v>
      </c>
      <c r="I20" s="12" t="s">
        <v>43</v>
      </c>
      <c r="J20" s="12" t="s">
        <v>34</v>
      </c>
      <c r="K20" s="9" t="s">
        <v>43</v>
      </c>
      <c r="L20" s="12" t="s">
        <v>34</v>
      </c>
      <c r="M20" s="9" t="s">
        <v>52</v>
      </c>
      <c r="R20" s="3"/>
      <c r="S20" s="13"/>
      <c r="T20" s="11"/>
      <c r="U20" s="11"/>
      <c r="V20" s="15"/>
      <c r="W20" s="15"/>
      <c r="X20" s="15"/>
      <c r="Y20" s="11"/>
      <c r="Z20" s="6"/>
      <c r="AA20"/>
    </row>
    <row r="21" spans="1:49" x14ac:dyDescent="0.25">
      <c r="A21" s="8" t="s">
        <v>42</v>
      </c>
      <c r="B21" s="5">
        <v>38488</v>
      </c>
      <c r="C21" s="2" t="s">
        <v>66</v>
      </c>
      <c r="D21" s="19" t="s">
        <v>60</v>
      </c>
      <c r="E21" s="3">
        <v>260760</v>
      </c>
      <c r="F21" s="13">
        <v>1</v>
      </c>
      <c r="G21" s="12">
        <v>0.42050409448818904</v>
      </c>
      <c r="H21" s="11">
        <v>6.9032755511811081E-2</v>
      </c>
      <c r="I21" s="12">
        <v>20.075198553149605</v>
      </c>
      <c r="J21" s="11">
        <v>15.659442221850398</v>
      </c>
      <c r="K21" s="15">
        <v>15.164428907480314</v>
      </c>
      <c r="L21" s="11">
        <v>5.4999599425196894</v>
      </c>
      <c r="M21" s="9">
        <v>136</v>
      </c>
      <c r="R21" s="3"/>
      <c r="S21" s="13"/>
      <c r="T21" s="11"/>
      <c r="U21" s="11"/>
      <c r="V21" s="15"/>
      <c r="W21" s="15"/>
      <c r="X21" s="15"/>
      <c r="Y21" s="11"/>
      <c r="Z21" s="6"/>
      <c r="AA21"/>
    </row>
    <row r="22" spans="1:49" ht="13.5" customHeight="1" x14ac:dyDescent="0.25">
      <c r="B22" s="5">
        <v>38504</v>
      </c>
      <c r="C22" s="2" t="s">
        <v>65</v>
      </c>
      <c r="D22" s="19" t="s">
        <v>60</v>
      </c>
      <c r="E22" s="3">
        <v>260770</v>
      </c>
      <c r="F22" s="13">
        <v>1</v>
      </c>
      <c r="G22" s="12">
        <v>0.46138643700787413</v>
      </c>
      <c r="H22" s="11">
        <v>0.26550161299212582</v>
      </c>
      <c r="I22" s="12">
        <v>16.811823316929132</v>
      </c>
      <c r="J22" s="11">
        <v>19.389986295570868</v>
      </c>
      <c r="K22" s="15">
        <v>13.905740718503937</v>
      </c>
      <c r="L22" s="11">
        <v>9.7796974939960641</v>
      </c>
      <c r="M22" s="9">
        <v>152</v>
      </c>
      <c r="R22" s="3"/>
      <c r="S22" s="13"/>
      <c r="T22" s="11"/>
      <c r="U22" s="11"/>
      <c r="V22" s="15"/>
      <c r="W22" s="15"/>
      <c r="X22" s="15"/>
      <c r="Y22" s="11"/>
      <c r="Z22" s="6"/>
      <c r="AA22"/>
    </row>
    <row r="23" spans="1:49" x14ac:dyDescent="0.25">
      <c r="B23" s="5">
        <v>38518</v>
      </c>
      <c r="C23" s="2" t="s">
        <v>67</v>
      </c>
      <c r="D23" s="19" t="s">
        <v>60</v>
      </c>
      <c r="E23" s="3">
        <v>260780</v>
      </c>
      <c r="F23" s="13">
        <v>1</v>
      </c>
      <c r="G23" s="12">
        <v>2.5328642125984246</v>
      </c>
      <c r="H23" s="11">
        <v>0.98310473740157445</v>
      </c>
      <c r="I23" s="12">
        <v>54.717016151574796</v>
      </c>
      <c r="J23" s="11">
        <v>35.436036685925188</v>
      </c>
      <c r="K23" s="15">
        <v>52.963890236220465</v>
      </c>
      <c r="L23" s="11">
        <v>26.979494263779522</v>
      </c>
      <c r="M23" s="9">
        <v>166</v>
      </c>
    </row>
    <row r="24" spans="1:49" x14ac:dyDescent="0.25">
      <c r="B24" s="5">
        <v>38611</v>
      </c>
      <c r="C24" s="2" t="s">
        <v>73</v>
      </c>
      <c r="D24" s="19" t="s">
        <v>74</v>
      </c>
      <c r="E24" s="37">
        <v>287424</v>
      </c>
      <c r="F24" s="13">
        <v>1</v>
      </c>
      <c r="G24" s="38">
        <v>1.149</v>
      </c>
      <c r="H24" s="15">
        <v>0.317</v>
      </c>
      <c r="I24" s="12">
        <v>34.6935</v>
      </c>
      <c r="J24" s="11">
        <v>22.045500000000001</v>
      </c>
      <c r="K24" s="15">
        <v>31.848499999999998</v>
      </c>
      <c r="L24" s="11">
        <v>15.470499999999999</v>
      </c>
      <c r="M24" s="9">
        <v>259</v>
      </c>
    </row>
    <row r="25" spans="1:49" x14ac:dyDescent="0.25">
      <c r="B25" s="5">
        <v>38630</v>
      </c>
      <c r="C25" s="2" t="s">
        <v>77</v>
      </c>
      <c r="D25" s="19" t="s">
        <v>80</v>
      </c>
      <c r="E25" s="20">
        <v>260790</v>
      </c>
      <c r="F25" s="13">
        <v>1</v>
      </c>
      <c r="G25" s="38">
        <v>2.0033187096774192</v>
      </c>
      <c r="H25" s="41">
        <v>0.74549729032258094</v>
      </c>
      <c r="I25" s="12">
        <v>47.222677419354838</v>
      </c>
      <c r="J25" s="11">
        <v>28.010623380645171</v>
      </c>
      <c r="K25" s="15">
        <v>45.356795806451615</v>
      </c>
      <c r="L25" s="15">
        <v>21.783813393548392</v>
      </c>
      <c r="M25" s="9">
        <v>278</v>
      </c>
    </row>
    <row r="26" spans="1:49" x14ac:dyDescent="0.25">
      <c r="D26" s="12"/>
      <c r="E26" s="11"/>
    </row>
    <row r="27" spans="1:49" x14ac:dyDescent="0.25">
      <c r="D27" s="12"/>
      <c r="E27" s="11"/>
    </row>
    <row r="28" spans="1:49" x14ac:dyDescent="0.25">
      <c r="D28" s="12"/>
      <c r="E28" s="11"/>
    </row>
    <row r="29" spans="1:49" x14ac:dyDescent="0.25">
      <c r="D29" s="12"/>
      <c r="E29" s="11"/>
    </row>
    <row r="30" spans="1:49" x14ac:dyDescent="0.25">
      <c r="D30" s="12"/>
      <c r="E30" s="11"/>
    </row>
    <row r="31" spans="1:49" x14ac:dyDescent="0.25">
      <c r="D31" s="12"/>
      <c r="E31" s="11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0"/>
  <sheetViews>
    <sheetView zoomScale="75" workbookViewId="0">
      <pane xSplit="5" ySplit="5" topLeftCell="F6" activePane="bottomRight" state="frozen"/>
      <selection pane="topRight" activeCell="D1" sqref="D1"/>
      <selection pane="bottomLeft" activeCell="A6" sqref="A6"/>
      <selection pane="bottomRight" sqref="A1:IV65536"/>
    </sheetView>
  </sheetViews>
  <sheetFormatPr defaultRowHeight="13.2" x14ac:dyDescent="0.25"/>
  <cols>
    <col min="1" max="1" width="11.109375" style="5" bestFit="1" customWidth="1"/>
    <col min="2" max="2" width="9.6640625" style="2" customWidth="1"/>
    <col min="3" max="3" width="13.33203125" style="16" customWidth="1"/>
    <col min="4" max="4" width="13.88671875" style="3" customWidth="1"/>
    <col min="5" max="5" width="9.109375" style="3"/>
    <col min="6" max="6" width="12.5546875" style="12" customWidth="1"/>
    <col min="7" max="7" width="9.109375" style="11"/>
    <col min="8" max="8" width="9.109375" style="12"/>
    <col min="9" max="9" width="9.33203125" style="11" customWidth="1"/>
    <col min="10" max="10" width="9.33203125" style="12" customWidth="1"/>
    <col min="11" max="11" width="9.33203125" style="11" customWidth="1"/>
    <col min="12" max="12" width="9.109375" style="9"/>
    <col min="13" max="13" width="9.109375" style="6"/>
    <col min="14" max="14" width="9.109375" style="12"/>
    <col min="15" max="15" width="9.109375" style="33"/>
    <col min="16" max="18" width="9.109375" style="12"/>
    <col min="19" max="19" width="11.5546875" style="12" customWidth="1"/>
    <col min="20" max="20" width="10.109375" style="12" customWidth="1"/>
    <col min="22" max="24" width="9.109375" style="4"/>
    <col min="26" max="26" width="11" customWidth="1"/>
    <col min="29" max="31" width="9.109375" style="11"/>
    <col min="36" max="36" width="13.33203125" style="3" customWidth="1"/>
  </cols>
  <sheetData>
    <row r="1" spans="1:42" x14ac:dyDescent="0.25">
      <c r="A1" s="36" t="s">
        <v>62</v>
      </c>
      <c r="U1" s="6" t="s">
        <v>24</v>
      </c>
      <c r="W1" s="7"/>
      <c r="Y1" s="6"/>
      <c r="Z1" s="6"/>
      <c r="AA1" s="6"/>
      <c r="AB1" s="6" t="s">
        <v>24</v>
      </c>
      <c r="AC1" s="12"/>
      <c r="AD1" s="12"/>
      <c r="AF1" s="6"/>
      <c r="AG1" s="6"/>
      <c r="AH1" s="6"/>
    </row>
    <row r="2" spans="1:42" x14ac:dyDescent="0.25">
      <c r="A2" s="5" t="s">
        <v>4</v>
      </c>
      <c r="U2" s="6" t="s">
        <v>25</v>
      </c>
      <c r="W2" s="7" t="s">
        <v>26</v>
      </c>
      <c r="Y2" s="6"/>
      <c r="Z2" s="6"/>
      <c r="AA2" s="6"/>
      <c r="AB2" s="6" t="s">
        <v>25</v>
      </c>
      <c r="AC2" s="12"/>
      <c r="AD2" s="12" t="s">
        <v>26</v>
      </c>
      <c r="AF2" s="6"/>
      <c r="AG2" s="6"/>
      <c r="AH2" s="6"/>
    </row>
    <row r="3" spans="1:42" x14ac:dyDescent="0.25">
      <c r="A3" s="5" t="s">
        <v>21</v>
      </c>
      <c r="M3" t="s">
        <v>38</v>
      </c>
      <c r="N3" s="11" t="s">
        <v>38</v>
      </c>
      <c r="O3" s="33" t="s">
        <v>38</v>
      </c>
      <c r="Q3" s="12" t="s">
        <v>35</v>
      </c>
      <c r="U3" s="6" t="s">
        <v>27</v>
      </c>
      <c r="V3" s="7"/>
      <c r="W3" s="7" t="s">
        <v>28</v>
      </c>
      <c r="X3" s="7"/>
      <c r="Y3" s="6"/>
      <c r="Z3" s="6" t="s">
        <v>26</v>
      </c>
      <c r="AA3" s="6"/>
      <c r="AB3" s="6" t="s">
        <v>27</v>
      </c>
      <c r="AC3" s="12"/>
      <c r="AD3" s="12" t="s">
        <v>28</v>
      </c>
      <c r="AF3" s="6"/>
      <c r="AG3" s="6" t="s">
        <v>29</v>
      </c>
      <c r="AH3" s="6"/>
      <c r="AJ3" s="9" t="s">
        <v>56</v>
      </c>
    </row>
    <row r="4" spans="1:42" x14ac:dyDescent="0.25">
      <c r="A4" s="5" t="s">
        <v>22</v>
      </c>
      <c r="H4" s="12" t="s">
        <v>19</v>
      </c>
      <c r="I4" s="12"/>
      <c r="J4" s="12" t="s">
        <v>20</v>
      </c>
      <c r="M4" s="9" t="s">
        <v>47</v>
      </c>
      <c r="N4" s="11" t="s">
        <v>39</v>
      </c>
      <c r="O4" s="33" t="s">
        <v>39</v>
      </c>
      <c r="Q4" s="12" t="s">
        <v>36</v>
      </c>
      <c r="U4" s="6" t="s">
        <v>28</v>
      </c>
      <c r="V4" s="7"/>
      <c r="W4" s="7" t="s">
        <v>30</v>
      </c>
      <c r="X4" s="7"/>
      <c r="Y4" s="6"/>
      <c r="Z4" s="6" t="s">
        <v>31</v>
      </c>
      <c r="AA4" s="6"/>
      <c r="AB4" s="6" t="s">
        <v>28</v>
      </c>
      <c r="AC4" s="12"/>
      <c r="AD4" s="12" t="s">
        <v>30</v>
      </c>
      <c r="AF4" s="6"/>
      <c r="AG4" s="6" t="s">
        <v>31</v>
      </c>
      <c r="AH4" s="6"/>
      <c r="AJ4" s="9" t="s">
        <v>57</v>
      </c>
    </row>
    <row r="5" spans="1:42" s="3" customFormat="1" x14ac:dyDescent="0.25">
      <c r="A5" s="17" t="s">
        <v>5</v>
      </c>
      <c r="B5" s="10" t="s">
        <v>41</v>
      </c>
      <c r="C5" s="17" t="s">
        <v>37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 t="s">
        <v>48</v>
      </c>
      <c r="N5" s="12" t="s">
        <v>49</v>
      </c>
      <c r="O5" s="34" t="s">
        <v>40</v>
      </c>
      <c r="P5" s="12" t="s">
        <v>83</v>
      </c>
      <c r="Q5" s="12" t="s">
        <v>33</v>
      </c>
      <c r="R5" s="12" t="s">
        <v>34</v>
      </c>
      <c r="S5" s="12" t="s">
        <v>84</v>
      </c>
      <c r="T5" s="12" t="s">
        <v>85</v>
      </c>
      <c r="U5" s="9"/>
      <c r="V5" s="12" t="s">
        <v>32</v>
      </c>
      <c r="W5" s="12" t="s">
        <v>33</v>
      </c>
      <c r="X5" s="12" t="s">
        <v>34</v>
      </c>
      <c r="Y5" s="9" t="s">
        <v>32</v>
      </c>
      <c r="Z5" s="9" t="s">
        <v>33</v>
      </c>
      <c r="AA5" s="9" t="s">
        <v>34</v>
      </c>
      <c r="AB5" s="9"/>
      <c r="AC5" s="12" t="s">
        <v>32</v>
      </c>
      <c r="AD5" s="12" t="s">
        <v>33</v>
      </c>
      <c r="AE5" s="12" t="s">
        <v>34</v>
      </c>
      <c r="AF5" s="9" t="s">
        <v>32</v>
      </c>
      <c r="AG5" s="9" t="s">
        <v>33</v>
      </c>
      <c r="AH5" s="9" t="s">
        <v>34</v>
      </c>
      <c r="AI5" s="9"/>
      <c r="AJ5" s="9"/>
      <c r="AK5" s="9"/>
      <c r="AL5" s="9"/>
      <c r="AM5" s="9"/>
      <c r="AN5" s="9"/>
      <c r="AO5" s="9"/>
      <c r="AP5" s="9"/>
    </row>
    <row r="6" spans="1:42" s="20" customFormat="1" x14ac:dyDescent="0.25">
      <c r="A6" s="24"/>
      <c r="B6" s="27"/>
      <c r="C6" s="24"/>
      <c r="E6" s="26">
        <v>1.3</v>
      </c>
      <c r="F6" s="26"/>
      <c r="H6" s="28"/>
      <c r="I6" s="25"/>
      <c r="J6" s="25"/>
      <c r="K6" s="25"/>
      <c r="L6" s="9"/>
      <c r="M6" s="31"/>
      <c r="N6" s="39"/>
      <c r="O6" s="31"/>
      <c r="P6" s="39"/>
      <c r="Q6" s="39"/>
      <c r="R6" s="39"/>
      <c r="S6" s="39"/>
      <c r="T6" s="39"/>
      <c r="U6" s="20">
        <v>3</v>
      </c>
      <c r="V6" s="4">
        <f t="shared" ref="V6:X12" si="0">($U6*P6)</f>
        <v>0</v>
      </c>
      <c r="W6" s="4">
        <f t="shared" si="0"/>
        <v>0</v>
      </c>
      <c r="X6" s="4">
        <f t="shared" si="0"/>
        <v>0</v>
      </c>
      <c r="Y6" s="7">
        <f>SUM(V6:V10)</f>
        <v>0</v>
      </c>
      <c r="Z6" s="7">
        <f>SUM(W6:W10)</f>
        <v>0</v>
      </c>
      <c r="AA6" s="7">
        <f>SUM(X6:X10)</f>
        <v>0</v>
      </c>
      <c r="AB6" s="20">
        <v>3</v>
      </c>
      <c r="AC6" s="11">
        <f t="shared" ref="AC6:AE10" si="1">($AB6*P6)</f>
        <v>0</v>
      </c>
      <c r="AD6" s="11">
        <f t="shared" si="1"/>
        <v>0</v>
      </c>
      <c r="AE6" s="11">
        <f t="shared" si="1"/>
        <v>0</v>
      </c>
      <c r="AF6" s="7">
        <f>SUM(AC6:AC10)</f>
        <v>0</v>
      </c>
      <c r="AG6" s="7">
        <f>SUM(AD6:AD10)</f>
        <v>0</v>
      </c>
      <c r="AH6" s="7">
        <f>SUM(AE6:AE10)</f>
        <v>0</v>
      </c>
    </row>
    <row r="7" spans="1:42" s="20" customFormat="1" x14ac:dyDescent="0.25">
      <c r="A7" s="24"/>
      <c r="B7" s="27"/>
      <c r="C7" s="24"/>
      <c r="E7" s="26">
        <v>5</v>
      </c>
      <c r="F7" s="26"/>
      <c r="H7" s="25"/>
      <c r="I7" s="25"/>
      <c r="J7" s="25"/>
      <c r="K7" s="25"/>
      <c r="M7" s="31"/>
      <c r="N7" s="39"/>
      <c r="O7" s="31"/>
      <c r="P7" s="39"/>
      <c r="Q7" s="39"/>
      <c r="R7" s="39"/>
      <c r="S7" s="39"/>
      <c r="T7" s="39"/>
      <c r="U7" s="20">
        <v>7</v>
      </c>
      <c r="V7" s="4">
        <f t="shared" si="0"/>
        <v>0</v>
      </c>
      <c r="W7" s="4">
        <f t="shared" si="0"/>
        <v>0</v>
      </c>
      <c r="X7" s="4">
        <f t="shared" si="0"/>
        <v>0</v>
      </c>
      <c r="AB7" s="20">
        <v>7</v>
      </c>
      <c r="AC7" s="11">
        <f t="shared" si="1"/>
        <v>0</v>
      </c>
      <c r="AD7" s="11">
        <f t="shared" si="1"/>
        <v>0</v>
      </c>
      <c r="AE7" s="11">
        <f t="shared" si="1"/>
        <v>0</v>
      </c>
    </row>
    <row r="8" spans="1:42" s="20" customFormat="1" x14ac:dyDescent="0.25">
      <c r="A8" s="24"/>
      <c r="B8" s="27"/>
      <c r="C8" s="24"/>
      <c r="E8" s="26">
        <v>15.1</v>
      </c>
      <c r="F8" s="26"/>
      <c r="I8" s="25"/>
      <c r="J8" s="25"/>
      <c r="K8" s="25"/>
      <c r="M8" s="31"/>
      <c r="N8" s="39"/>
      <c r="O8" s="31"/>
      <c r="P8" s="39"/>
      <c r="Q8" s="39"/>
      <c r="R8" s="39"/>
      <c r="S8" s="39"/>
      <c r="T8" s="39"/>
      <c r="U8" s="20">
        <v>10</v>
      </c>
      <c r="V8" s="4">
        <f t="shared" si="0"/>
        <v>0</v>
      </c>
      <c r="W8" s="4">
        <f t="shared" si="0"/>
        <v>0</v>
      </c>
      <c r="X8" s="4">
        <f t="shared" si="0"/>
        <v>0</v>
      </c>
      <c r="AB8" s="20">
        <v>10</v>
      </c>
      <c r="AC8" s="11">
        <f t="shared" si="1"/>
        <v>0</v>
      </c>
      <c r="AD8" s="11">
        <f t="shared" si="1"/>
        <v>0</v>
      </c>
      <c r="AE8" s="11">
        <f t="shared" si="1"/>
        <v>0</v>
      </c>
    </row>
    <row r="9" spans="1:42" s="20" customFormat="1" x14ac:dyDescent="0.25">
      <c r="A9" s="24"/>
      <c r="B9" s="27"/>
      <c r="C9" s="24"/>
      <c r="E9" s="26">
        <v>25.4</v>
      </c>
      <c r="F9" s="26"/>
      <c r="H9" s="25"/>
      <c r="I9" s="25"/>
      <c r="J9" s="25"/>
      <c r="K9" s="25"/>
      <c r="M9" s="31"/>
      <c r="N9" s="39"/>
      <c r="O9" s="31"/>
      <c r="P9" s="39"/>
      <c r="Q9" s="39"/>
      <c r="R9" s="39"/>
      <c r="S9" s="39"/>
      <c r="T9" s="39"/>
      <c r="U9" s="20">
        <v>17.5</v>
      </c>
      <c r="V9" s="4">
        <f t="shared" si="0"/>
        <v>0</v>
      </c>
      <c r="W9" s="4">
        <f t="shared" si="0"/>
        <v>0</v>
      </c>
      <c r="X9" s="4">
        <f t="shared" si="0"/>
        <v>0</v>
      </c>
      <c r="AB9" s="20">
        <v>17.5</v>
      </c>
      <c r="AC9" s="11">
        <f t="shared" si="1"/>
        <v>0</v>
      </c>
      <c r="AD9" s="11">
        <f t="shared" si="1"/>
        <v>0</v>
      </c>
      <c r="AE9" s="11">
        <f t="shared" si="1"/>
        <v>0</v>
      </c>
    </row>
    <row r="10" spans="1:42" s="20" customFormat="1" x14ac:dyDescent="0.25">
      <c r="A10" s="24"/>
      <c r="B10" s="27"/>
      <c r="C10" s="24"/>
      <c r="E10" s="26">
        <v>50.5</v>
      </c>
      <c r="F10" s="26"/>
      <c r="H10" s="25"/>
      <c r="I10" s="25"/>
      <c r="J10" s="25"/>
      <c r="K10" s="25"/>
      <c r="M10" s="31"/>
      <c r="N10" s="39"/>
      <c r="O10" s="31"/>
      <c r="P10" s="39"/>
      <c r="Q10" s="39"/>
      <c r="R10" s="39"/>
      <c r="S10" s="39"/>
      <c r="T10" s="39"/>
      <c r="U10" s="20">
        <v>25</v>
      </c>
      <c r="V10" s="4">
        <f t="shared" si="0"/>
        <v>0</v>
      </c>
      <c r="W10" s="4">
        <f t="shared" si="0"/>
        <v>0</v>
      </c>
      <c r="X10" s="4">
        <f t="shared" si="0"/>
        <v>0</v>
      </c>
      <c r="AB10" s="20">
        <v>12.5</v>
      </c>
      <c r="AC10" s="11">
        <f t="shared" si="1"/>
        <v>0</v>
      </c>
      <c r="AD10" s="11">
        <f t="shared" si="1"/>
        <v>0</v>
      </c>
      <c r="AE10" s="11">
        <f t="shared" si="1"/>
        <v>0</v>
      </c>
    </row>
    <row r="11" spans="1:42" s="20" customFormat="1" x14ac:dyDescent="0.25">
      <c r="A11" s="24"/>
      <c r="B11" s="27"/>
      <c r="C11" s="24"/>
      <c r="E11" s="26">
        <v>75.599999999999994</v>
      </c>
      <c r="F11" s="26"/>
      <c r="H11" s="25"/>
      <c r="I11" s="25"/>
      <c r="J11" s="25"/>
      <c r="K11" s="25"/>
      <c r="M11" s="31"/>
      <c r="N11" s="39"/>
      <c r="O11" s="31"/>
      <c r="P11" s="39"/>
      <c r="Q11" s="39"/>
      <c r="R11" s="39"/>
      <c r="S11" s="39"/>
      <c r="T11" s="39"/>
      <c r="U11" s="20">
        <v>17.5</v>
      </c>
      <c r="V11" s="4">
        <f t="shared" si="0"/>
        <v>0</v>
      </c>
      <c r="W11" s="4">
        <f t="shared" si="0"/>
        <v>0</v>
      </c>
      <c r="X11" s="4">
        <f t="shared" si="0"/>
        <v>0</v>
      </c>
      <c r="AC11" s="15"/>
      <c r="AD11" s="15"/>
      <c r="AE11" s="15"/>
    </row>
    <row r="12" spans="1:42" x14ac:dyDescent="0.25">
      <c r="A12" s="5">
        <v>38488</v>
      </c>
      <c r="B12" s="2" t="s">
        <v>66</v>
      </c>
      <c r="C12" s="19" t="s">
        <v>60</v>
      </c>
      <c r="D12" s="3">
        <v>260760</v>
      </c>
      <c r="E12" s="13">
        <v>1</v>
      </c>
      <c r="F12" s="12">
        <v>0.42050409448818904</v>
      </c>
      <c r="G12" s="11">
        <v>6.9032755511811081E-2</v>
      </c>
      <c r="H12" s="12">
        <v>20.075198553149605</v>
      </c>
      <c r="I12" s="11">
        <v>15.659442221850398</v>
      </c>
      <c r="J12" s="15">
        <v>15.164428907480314</v>
      </c>
      <c r="K12" s="11">
        <v>5.4999599425196894</v>
      </c>
      <c r="L12" s="9">
        <v>136</v>
      </c>
      <c r="M12" s="33"/>
      <c r="N12" s="11">
        <v>7.7769999999999992</v>
      </c>
      <c r="O12" s="33">
        <v>347.5</v>
      </c>
      <c r="P12" s="12">
        <v>5.0229999999999997</v>
      </c>
      <c r="Q12" s="11">
        <v>6.9565000000000001</v>
      </c>
      <c r="R12" s="11">
        <v>0.60050000000000003</v>
      </c>
      <c r="S12" s="11">
        <v>1.9279999999999999</v>
      </c>
      <c r="T12" s="11">
        <v>0.122</v>
      </c>
      <c r="U12" s="3">
        <v>3</v>
      </c>
      <c r="V12" s="4">
        <f t="shared" si="0"/>
        <v>15.068999999999999</v>
      </c>
      <c r="W12" s="4">
        <f t="shared" si="0"/>
        <v>20.869500000000002</v>
      </c>
      <c r="X12" s="4">
        <f t="shared" si="0"/>
        <v>1.8015000000000001</v>
      </c>
      <c r="Y12" s="6">
        <f>SUM(V12:V21)</f>
        <v>294.26175000000001</v>
      </c>
      <c r="Z12" s="6">
        <f>SUM(W12:W21)</f>
        <v>391.30999999999995</v>
      </c>
      <c r="AA12" s="6">
        <f>SUM(X12:X21)</f>
        <v>51.609749999999998</v>
      </c>
      <c r="AB12" s="3">
        <v>3</v>
      </c>
      <c r="AC12" s="11">
        <f>($AB12*P12)</f>
        <v>15.068999999999999</v>
      </c>
      <c r="AD12" s="11">
        <f>($AB12*Q12)</f>
        <v>20.869500000000002</v>
      </c>
      <c r="AE12" s="11">
        <f>($AB12*R12)</f>
        <v>1.8015000000000001</v>
      </c>
      <c r="AF12" s="6">
        <f>SUM(AC12:AC18)</f>
        <v>114.39175</v>
      </c>
      <c r="AG12" s="6">
        <f>SUM(AD12:AD18)</f>
        <v>166.83500000000001</v>
      </c>
      <c r="AH12" s="6">
        <f>SUM(AE12:AE18)</f>
        <v>22.482250000000001</v>
      </c>
      <c r="AJ12" s="40">
        <v>29.260999999999999</v>
      </c>
    </row>
    <row r="13" spans="1:42" x14ac:dyDescent="0.25">
      <c r="D13" s="3">
        <v>260759</v>
      </c>
      <c r="E13" s="13">
        <v>5</v>
      </c>
      <c r="F13" s="12">
        <v>0.40298309055118109</v>
      </c>
      <c r="G13" s="11">
        <v>0.10880543444881899</v>
      </c>
      <c r="J13" s="15"/>
      <c r="M13" s="34"/>
      <c r="P13" s="12">
        <v>4.9320000000000004</v>
      </c>
      <c r="Q13" s="11">
        <v>6.8815</v>
      </c>
      <c r="R13" s="11">
        <v>0.621</v>
      </c>
      <c r="S13" s="11">
        <v>2.4204999999999997</v>
      </c>
      <c r="T13" s="11">
        <v>0.13550000000000001</v>
      </c>
      <c r="U13" s="3">
        <v>4.5</v>
      </c>
      <c r="V13" s="4">
        <f t="shared" ref="V13:V21" si="2">($U13*P13)</f>
        <v>22.194000000000003</v>
      </c>
      <c r="W13" s="4">
        <f t="shared" ref="W13:W22" si="3">($U13*Q13)</f>
        <v>30.966750000000001</v>
      </c>
      <c r="X13" s="4">
        <f t="shared" ref="X13:X22" si="4">($U13*R13)</f>
        <v>2.7945000000000002</v>
      </c>
      <c r="Y13" s="6"/>
      <c r="Z13" s="6"/>
      <c r="AA13" s="6"/>
      <c r="AB13" s="3">
        <v>4.5</v>
      </c>
      <c r="AC13" s="11">
        <f t="shared" ref="AC13:AC18" si="5">($AB13*P13)</f>
        <v>22.194000000000003</v>
      </c>
      <c r="AD13" s="11">
        <f t="shared" ref="AD13:AD18" si="6">($AB13*Q13)</f>
        <v>30.966750000000001</v>
      </c>
      <c r="AE13" s="11">
        <f t="shared" ref="AE13:AE18" si="7">($AB13*R13)</f>
        <v>2.7945000000000002</v>
      </c>
      <c r="AF13" s="6"/>
      <c r="AG13" s="6"/>
      <c r="AH13" s="6"/>
    </row>
    <row r="14" spans="1:42" x14ac:dyDescent="0.25">
      <c r="D14" s="3">
        <v>260758</v>
      </c>
      <c r="E14" s="13">
        <v>10</v>
      </c>
      <c r="F14" s="12">
        <v>0.50226877952755888</v>
      </c>
      <c r="G14" s="11">
        <v>6.885754547244119E-2</v>
      </c>
      <c r="J14" s="15"/>
      <c r="M14" s="34"/>
      <c r="P14" s="12">
        <v>4.3885000000000005</v>
      </c>
      <c r="Q14" s="11">
        <v>6.2134999999999998</v>
      </c>
      <c r="R14" s="11">
        <v>0.5675</v>
      </c>
      <c r="S14" s="11">
        <v>2.1345000000000001</v>
      </c>
      <c r="T14" s="11">
        <v>0.1295</v>
      </c>
      <c r="U14" s="3">
        <v>7.5</v>
      </c>
      <c r="V14" s="4">
        <f t="shared" si="2"/>
        <v>32.913750000000007</v>
      </c>
      <c r="W14" s="4">
        <f t="shared" si="3"/>
        <v>46.60125</v>
      </c>
      <c r="X14" s="4">
        <f t="shared" si="4"/>
        <v>4.2562499999999996</v>
      </c>
      <c r="Y14" s="6"/>
      <c r="Z14" s="6"/>
      <c r="AA14" s="6"/>
      <c r="AB14" s="3">
        <v>7.5</v>
      </c>
      <c r="AC14" s="11">
        <f t="shared" si="5"/>
        <v>32.913750000000007</v>
      </c>
      <c r="AD14" s="11">
        <f t="shared" si="6"/>
        <v>46.60125</v>
      </c>
      <c r="AE14" s="11">
        <f t="shared" si="7"/>
        <v>4.2562499999999996</v>
      </c>
      <c r="AF14" s="6"/>
      <c r="AG14" s="6"/>
      <c r="AH14" s="6"/>
    </row>
    <row r="15" spans="1:42" x14ac:dyDescent="0.25">
      <c r="D15" s="3">
        <v>260757</v>
      </c>
      <c r="E15" s="13">
        <v>20</v>
      </c>
      <c r="F15" s="12">
        <v>0.28617639763779523</v>
      </c>
      <c r="G15" s="11">
        <v>0.1069365273622048</v>
      </c>
      <c r="J15" s="15"/>
      <c r="M15" s="33"/>
      <c r="N15" s="11">
        <v>7.9715000000000007</v>
      </c>
      <c r="O15" s="33">
        <v>356</v>
      </c>
      <c r="P15" s="12">
        <v>2.4144999999999999</v>
      </c>
      <c r="Q15" s="11">
        <v>3.6924999999999999</v>
      </c>
      <c r="R15" s="11">
        <v>0.47249999999999998</v>
      </c>
      <c r="S15" s="11">
        <v>1.6065</v>
      </c>
      <c r="T15" s="11">
        <v>0.10200000000000001</v>
      </c>
      <c r="U15" s="3">
        <v>10</v>
      </c>
      <c r="V15" s="4">
        <f t="shared" si="2"/>
        <v>24.145</v>
      </c>
      <c r="W15" s="4">
        <f t="shared" si="3"/>
        <v>36.924999999999997</v>
      </c>
      <c r="X15" s="4">
        <f t="shared" si="4"/>
        <v>4.7249999999999996</v>
      </c>
      <c r="Y15" s="6"/>
      <c r="Z15" s="6"/>
      <c r="AA15" s="6"/>
      <c r="AB15" s="3">
        <v>10</v>
      </c>
      <c r="AC15" s="11">
        <f t="shared" si="5"/>
        <v>24.145</v>
      </c>
      <c r="AD15" s="11">
        <f t="shared" si="6"/>
        <v>36.924999999999997</v>
      </c>
      <c r="AE15" s="11">
        <f t="shared" si="7"/>
        <v>4.7249999999999996</v>
      </c>
      <c r="AF15" s="6"/>
      <c r="AG15" s="6"/>
      <c r="AH15" s="6"/>
      <c r="AJ15" s="40">
        <v>29.765000000000001</v>
      </c>
    </row>
    <row r="16" spans="1:42" x14ac:dyDescent="0.25">
      <c r="D16" s="3">
        <v>260756</v>
      </c>
      <c r="E16" s="13">
        <v>30</v>
      </c>
      <c r="F16" s="12">
        <v>0.26865539370078739</v>
      </c>
      <c r="G16" s="11">
        <v>0.12445753129921266</v>
      </c>
      <c r="J16" s="15"/>
      <c r="M16" s="34"/>
      <c r="P16" s="12">
        <v>0.51950000000000007</v>
      </c>
      <c r="Q16" s="11">
        <v>1.1315</v>
      </c>
      <c r="R16" s="11">
        <v>0.34350000000000003</v>
      </c>
      <c r="S16" s="11">
        <v>1.8035000000000001</v>
      </c>
      <c r="T16" s="11">
        <v>7.5999999999999998E-2</v>
      </c>
      <c r="U16" s="3">
        <v>10</v>
      </c>
      <c r="V16" s="4">
        <f t="shared" si="2"/>
        <v>5.1950000000000003</v>
      </c>
      <c r="W16" s="4">
        <f t="shared" si="3"/>
        <v>11.315</v>
      </c>
      <c r="X16" s="4">
        <f t="shared" si="4"/>
        <v>3.4350000000000005</v>
      </c>
      <c r="Y16" s="6"/>
      <c r="Z16" s="6"/>
      <c r="AA16" s="6"/>
      <c r="AB16" s="3">
        <v>10</v>
      </c>
      <c r="AC16" s="11">
        <f t="shared" si="5"/>
        <v>5.1950000000000003</v>
      </c>
      <c r="AD16" s="11">
        <f t="shared" si="6"/>
        <v>11.315</v>
      </c>
      <c r="AE16" s="11">
        <f t="shared" si="7"/>
        <v>3.4350000000000005</v>
      </c>
      <c r="AF16" s="6"/>
      <c r="AG16" s="6"/>
      <c r="AH16" s="6"/>
    </row>
    <row r="17" spans="1:36" x14ac:dyDescent="0.25">
      <c r="D17" s="3">
        <v>260755</v>
      </c>
      <c r="E17" s="13">
        <v>40</v>
      </c>
      <c r="F17" s="12">
        <v>0.20441171259842522</v>
      </c>
      <c r="G17" s="11">
        <v>7.0025612401574816E-2</v>
      </c>
      <c r="J17" s="15"/>
      <c r="M17" s="34"/>
      <c r="P17" s="12">
        <v>0.441</v>
      </c>
      <c r="Q17" s="11">
        <v>0.76649999999999996</v>
      </c>
      <c r="R17" s="11">
        <v>0.29449999999999998</v>
      </c>
      <c r="S17" s="11">
        <v>1.9830000000000001</v>
      </c>
      <c r="T17" s="11">
        <v>6.5500000000000003E-2</v>
      </c>
      <c r="U17" s="3">
        <v>10</v>
      </c>
      <c r="V17" s="4">
        <f t="shared" si="2"/>
        <v>4.41</v>
      </c>
      <c r="W17" s="4">
        <f t="shared" si="3"/>
        <v>7.6649999999999991</v>
      </c>
      <c r="X17" s="4">
        <f t="shared" si="4"/>
        <v>2.9449999999999998</v>
      </c>
      <c r="Y17" s="6"/>
      <c r="Z17" s="6"/>
      <c r="AA17" s="6"/>
      <c r="AB17" s="3">
        <v>10</v>
      </c>
      <c r="AC17" s="11">
        <f t="shared" si="5"/>
        <v>4.41</v>
      </c>
      <c r="AD17" s="11">
        <f t="shared" si="6"/>
        <v>7.6649999999999991</v>
      </c>
      <c r="AE17" s="11">
        <f t="shared" si="7"/>
        <v>2.9449999999999998</v>
      </c>
      <c r="AF17" s="6"/>
      <c r="AG17" s="6"/>
      <c r="AH17" s="6"/>
    </row>
    <row r="18" spans="1:36" x14ac:dyDescent="0.25">
      <c r="D18" s="3">
        <v>260754</v>
      </c>
      <c r="E18" s="13">
        <v>50</v>
      </c>
      <c r="F18" s="12">
        <v>0.14600836614173227</v>
      </c>
      <c r="G18" s="11">
        <v>0.25452178385826774</v>
      </c>
      <c r="J18" s="15"/>
      <c r="M18" s="34"/>
      <c r="N18" s="11">
        <v>7.9860000000000007</v>
      </c>
      <c r="O18" s="33">
        <v>357</v>
      </c>
      <c r="P18" s="12">
        <v>2.093</v>
      </c>
      <c r="Q18" s="11">
        <v>2.4984999999999999</v>
      </c>
      <c r="R18" s="11">
        <v>0.505</v>
      </c>
      <c r="S18" s="11">
        <v>2.649</v>
      </c>
      <c r="T18" s="11">
        <v>0.10100000000000001</v>
      </c>
      <c r="U18" s="3">
        <v>10</v>
      </c>
      <c r="V18" s="4">
        <f t="shared" si="2"/>
        <v>20.93</v>
      </c>
      <c r="W18" s="4">
        <f t="shared" si="3"/>
        <v>24.984999999999999</v>
      </c>
      <c r="X18" s="4">
        <f t="shared" si="4"/>
        <v>5.05</v>
      </c>
      <c r="Y18" s="6"/>
      <c r="Z18" s="6"/>
      <c r="AA18" s="6"/>
      <c r="AB18" s="3">
        <v>5</v>
      </c>
      <c r="AC18" s="11">
        <f t="shared" si="5"/>
        <v>10.465</v>
      </c>
      <c r="AD18" s="11">
        <f t="shared" si="6"/>
        <v>12.4925</v>
      </c>
      <c r="AE18" s="11">
        <f t="shared" si="7"/>
        <v>2.5249999999999999</v>
      </c>
      <c r="AF18" s="6"/>
      <c r="AG18" s="6"/>
      <c r="AH18" s="6"/>
      <c r="AJ18" s="40">
        <v>30.292000000000002</v>
      </c>
    </row>
    <row r="19" spans="1:36" x14ac:dyDescent="0.25">
      <c r="D19" s="3">
        <v>260753</v>
      </c>
      <c r="E19" s="13">
        <v>60</v>
      </c>
      <c r="F19" s="12">
        <v>0.16109805708661418</v>
      </c>
      <c r="G19" s="11">
        <v>0.39652233541338577</v>
      </c>
      <c r="J19" s="15"/>
      <c r="M19" s="34"/>
      <c r="P19" s="12">
        <v>6.5395000000000003</v>
      </c>
      <c r="Q19" s="11">
        <v>8.125</v>
      </c>
      <c r="R19" s="11">
        <v>1.0379999999999998</v>
      </c>
      <c r="S19" s="11">
        <v>3.5545</v>
      </c>
      <c r="T19" s="11">
        <v>0.16</v>
      </c>
      <c r="U19" s="3">
        <v>10</v>
      </c>
      <c r="V19" s="4">
        <f t="shared" si="2"/>
        <v>65.39500000000001</v>
      </c>
      <c r="W19" s="4">
        <f t="shared" si="3"/>
        <v>81.25</v>
      </c>
      <c r="X19" s="4">
        <f t="shared" si="4"/>
        <v>10.379999999999999</v>
      </c>
      <c r="Y19" s="6"/>
      <c r="Z19" s="6"/>
      <c r="AA19" s="6"/>
      <c r="AB19" s="3">
        <v>0</v>
      </c>
      <c r="AF19" s="6"/>
      <c r="AG19" s="6"/>
      <c r="AH19" s="6"/>
    </row>
    <row r="20" spans="1:36" x14ac:dyDescent="0.25">
      <c r="D20" s="3">
        <v>260752</v>
      </c>
      <c r="E20" s="13">
        <v>70</v>
      </c>
      <c r="F20" s="12">
        <v>0.16352937007874019</v>
      </c>
      <c r="G20" s="11">
        <v>0.29633857992125984</v>
      </c>
      <c r="J20" s="15"/>
      <c r="M20" s="34"/>
      <c r="P20" s="12">
        <v>6.4954999999999998</v>
      </c>
      <c r="Q20" s="11">
        <v>7.9015000000000004</v>
      </c>
      <c r="R20" s="11">
        <v>1.0105</v>
      </c>
      <c r="S20" s="11">
        <v>4.1604999999999999</v>
      </c>
      <c r="T20" s="11">
        <v>0.18</v>
      </c>
      <c r="U20" s="3">
        <v>10</v>
      </c>
      <c r="V20" s="4">
        <f t="shared" si="2"/>
        <v>64.954999999999998</v>
      </c>
      <c r="W20" s="4">
        <f t="shared" si="3"/>
        <v>79.015000000000001</v>
      </c>
      <c r="X20" s="4">
        <f t="shared" si="4"/>
        <v>10.105</v>
      </c>
      <c r="Y20" s="6"/>
      <c r="Z20" s="6"/>
      <c r="AA20" s="6"/>
      <c r="AB20" s="3">
        <v>0</v>
      </c>
      <c r="AF20" s="6"/>
      <c r="AG20" s="6"/>
      <c r="AH20" s="6"/>
    </row>
    <row r="21" spans="1:36" x14ac:dyDescent="0.25">
      <c r="D21" s="3">
        <v>260751</v>
      </c>
      <c r="E21" s="13">
        <v>80</v>
      </c>
      <c r="F21" s="12">
        <v>0.18689070866141733</v>
      </c>
      <c r="G21" s="11">
        <v>0.39165284133858264</v>
      </c>
      <c r="J21" s="15"/>
      <c r="M21" s="33"/>
      <c r="N21" s="11">
        <v>7.0385</v>
      </c>
      <c r="O21" s="33">
        <v>314.5</v>
      </c>
      <c r="P21" s="12">
        <v>7.8109999999999999</v>
      </c>
      <c r="Q21" s="11">
        <v>10.343499999999999</v>
      </c>
      <c r="R21" s="11">
        <v>1.2235</v>
      </c>
      <c r="S21" s="11">
        <v>4.3780000000000001</v>
      </c>
      <c r="T21" s="11">
        <v>0.16250000000000001</v>
      </c>
      <c r="U21" s="3">
        <v>5</v>
      </c>
      <c r="V21" s="4">
        <f t="shared" si="2"/>
        <v>39.055</v>
      </c>
      <c r="W21" s="4">
        <f t="shared" si="3"/>
        <v>51.717499999999994</v>
      </c>
      <c r="X21" s="4">
        <f t="shared" si="4"/>
        <v>6.1174999999999997</v>
      </c>
      <c r="Y21" s="6"/>
      <c r="Z21" s="6"/>
      <c r="AA21" s="6"/>
      <c r="AB21" s="3">
        <v>0</v>
      </c>
      <c r="AF21" s="6"/>
      <c r="AG21" s="6"/>
      <c r="AH21" s="6"/>
      <c r="AJ21" s="40">
        <v>31.06</v>
      </c>
    </row>
    <row r="22" spans="1:36" x14ac:dyDescent="0.25">
      <c r="A22" s="5">
        <v>38504</v>
      </c>
      <c r="B22" s="2" t="s">
        <v>65</v>
      </c>
      <c r="C22" s="19" t="s">
        <v>60</v>
      </c>
      <c r="D22" s="3">
        <v>260770</v>
      </c>
      <c r="E22" s="13">
        <v>1</v>
      </c>
      <c r="F22" s="12">
        <v>0.46138643700787413</v>
      </c>
      <c r="G22" s="11">
        <v>0.26550161299212582</v>
      </c>
      <c r="H22" s="12">
        <v>16.811823316929132</v>
      </c>
      <c r="I22" s="11">
        <v>19.389986295570868</v>
      </c>
      <c r="J22" s="15">
        <v>13.905740718503937</v>
      </c>
      <c r="K22" s="11">
        <v>9.7796974939960641</v>
      </c>
      <c r="L22" s="9">
        <v>152</v>
      </c>
      <c r="M22" s="33">
        <v>103.13427040526622</v>
      </c>
      <c r="N22" s="11">
        <v>7.2140000000000004</v>
      </c>
      <c r="O22" s="33">
        <v>322.5</v>
      </c>
      <c r="P22" s="12">
        <v>2.8435000000000001</v>
      </c>
      <c r="Q22" s="11">
        <v>4.8205</v>
      </c>
      <c r="R22" s="11">
        <v>0.46750000000000003</v>
      </c>
      <c r="S22" s="11">
        <v>1.4724999999999999</v>
      </c>
      <c r="T22" s="11">
        <v>0.107</v>
      </c>
      <c r="U22" s="3">
        <v>3</v>
      </c>
      <c r="V22" s="4">
        <f>($U22*P22)</f>
        <v>8.5305</v>
      </c>
      <c r="W22" s="4">
        <f t="shared" si="3"/>
        <v>14.461500000000001</v>
      </c>
      <c r="X22" s="4">
        <f t="shared" si="4"/>
        <v>1.4025000000000001</v>
      </c>
      <c r="Y22" s="6">
        <f>SUM(V22:V31)</f>
        <v>318.01824999999997</v>
      </c>
      <c r="Z22" s="6">
        <f>SUM(W22:W31)</f>
        <v>466.41250000000002</v>
      </c>
      <c r="AA22" s="6">
        <f>SUM(X22:X31)</f>
        <v>58.775999999999996</v>
      </c>
      <c r="AB22" s="3">
        <v>3</v>
      </c>
      <c r="AC22" s="11">
        <f>($AB22*P22)</f>
        <v>8.5305</v>
      </c>
      <c r="AD22" s="11">
        <f t="shared" ref="AD22:AD28" si="8">($AB22*Q22)</f>
        <v>14.461500000000001</v>
      </c>
      <c r="AE22" s="11">
        <f t="shared" ref="AE22:AE28" si="9">($AB22*R22)</f>
        <v>1.4025000000000001</v>
      </c>
      <c r="AF22" s="6">
        <f>SUM(AC22:AC28)</f>
        <v>140.56825000000001</v>
      </c>
      <c r="AG22" s="6">
        <f>SUM(AD22:AD28)</f>
        <v>196.69749999999999</v>
      </c>
      <c r="AH22" s="6">
        <f>SUM(AE22:AE28)</f>
        <v>28.363499999999998</v>
      </c>
      <c r="AJ22" s="40">
        <v>29.201000000000001</v>
      </c>
    </row>
    <row r="23" spans="1:36" x14ac:dyDescent="0.25">
      <c r="D23" s="3">
        <v>260769</v>
      </c>
      <c r="E23" s="13">
        <v>5</v>
      </c>
      <c r="F23" s="12">
        <v>0.42050409448818898</v>
      </c>
      <c r="G23" s="11">
        <v>0.19512558051181111</v>
      </c>
      <c r="J23" s="15"/>
      <c r="M23" s="34"/>
      <c r="P23" s="12">
        <v>2.992</v>
      </c>
      <c r="Q23" s="11">
        <v>4.7705000000000002</v>
      </c>
      <c r="R23" s="11">
        <v>0.443</v>
      </c>
      <c r="S23" s="11">
        <v>1.038</v>
      </c>
      <c r="T23" s="11">
        <v>0.10249999999999999</v>
      </c>
      <c r="U23" s="3">
        <v>4.5</v>
      </c>
      <c r="V23" s="4">
        <f t="shared" ref="V23:V31" si="10">($U23*P23)</f>
        <v>13.464</v>
      </c>
      <c r="W23" s="4">
        <f t="shared" ref="W23:W86" si="11">($U23*Q23)</f>
        <v>21.46725</v>
      </c>
      <c r="X23" s="4">
        <f t="shared" ref="X23:X86" si="12">($U23*R23)</f>
        <v>1.9935</v>
      </c>
      <c r="Y23" s="6"/>
      <c r="Z23" s="6"/>
      <c r="AA23" s="6"/>
      <c r="AB23" s="3">
        <v>4.5</v>
      </c>
      <c r="AC23" s="11">
        <f t="shared" ref="AC23:AC28" si="13">($AB23*P23)</f>
        <v>13.464</v>
      </c>
      <c r="AD23" s="11">
        <f t="shared" si="8"/>
        <v>21.46725</v>
      </c>
      <c r="AE23" s="11">
        <f t="shared" si="9"/>
        <v>1.9935</v>
      </c>
      <c r="AF23" s="6"/>
      <c r="AG23" s="6"/>
      <c r="AH23" s="6"/>
    </row>
    <row r="24" spans="1:36" x14ac:dyDescent="0.25">
      <c r="D24" s="3">
        <v>260768</v>
      </c>
      <c r="E24" s="13">
        <v>10</v>
      </c>
      <c r="F24" s="12">
        <v>0.48645295669291333</v>
      </c>
      <c r="G24" s="11">
        <v>0.28378528330708663</v>
      </c>
      <c r="J24" s="15"/>
      <c r="M24" s="34"/>
      <c r="P24" s="12">
        <v>4.4855</v>
      </c>
      <c r="Q24" s="11">
        <v>6.6094999999999997</v>
      </c>
      <c r="R24" s="11">
        <v>0.59199999999999997</v>
      </c>
      <c r="S24" s="11">
        <v>1.7389999999999999</v>
      </c>
      <c r="T24" s="11">
        <v>0.13250000000000001</v>
      </c>
      <c r="U24" s="3">
        <v>7.5</v>
      </c>
      <c r="V24" s="4">
        <f t="shared" si="10"/>
        <v>33.641249999999999</v>
      </c>
      <c r="W24" s="4">
        <f t="shared" si="11"/>
        <v>49.571249999999999</v>
      </c>
      <c r="X24" s="4">
        <f t="shared" si="12"/>
        <v>4.4399999999999995</v>
      </c>
      <c r="Y24" s="6"/>
      <c r="Z24" s="6"/>
      <c r="AA24" s="6"/>
      <c r="AB24" s="3">
        <v>7.5</v>
      </c>
      <c r="AC24" s="11">
        <f t="shared" si="13"/>
        <v>33.641249999999999</v>
      </c>
      <c r="AD24" s="11">
        <f t="shared" si="8"/>
        <v>49.571249999999999</v>
      </c>
      <c r="AE24" s="11">
        <f t="shared" si="9"/>
        <v>4.4399999999999995</v>
      </c>
      <c r="AF24" s="6"/>
      <c r="AG24" s="6"/>
      <c r="AH24" s="6"/>
    </row>
    <row r="25" spans="1:36" x14ac:dyDescent="0.25">
      <c r="D25" s="3">
        <v>260767</v>
      </c>
      <c r="E25" s="13">
        <v>20</v>
      </c>
      <c r="F25" s="12">
        <v>0.32535489960629926</v>
      </c>
      <c r="G25" s="11">
        <v>0.2322654928937008</v>
      </c>
      <c r="J25" s="15"/>
      <c r="M25" s="33">
        <v>97.739165327673319</v>
      </c>
      <c r="N25" s="11">
        <v>7.6289999999999996</v>
      </c>
      <c r="O25" s="33">
        <v>340.5</v>
      </c>
      <c r="P25" s="12">
        <v>1.5505</v>
      </c>
      <c r="Q25" s="11">
        <v>2.3289999999999997</v>
      </c>
      <c r="R25" s="11">
        <v>0.47150000000000003</v>
      </c>
      <c r="S25" s="11">
        <v>2.0905</v>
      </c>
      <c r="T25" s="11">
        <v>8.7999999999999995E-2</v>
      </c>
      <c r="U25" s="3">
        <v>10</v>
      </c>
      <c r="V25" s="4">
        <f t="shared" si="10"/>
        <v>15.504999999999999</v>
      </c>
      <c r="W25" s="4">
        <f t="shared" si="11"/>
        <v>23.29</v>
      </c>
      <c r="X25" s="4">
        <f t="shared" si="12"/>
        <v>4.7149999999999999</v>
      </c>
      <c r="Y25" s="6"/>
      <c r="Z25" s="6"/>
      <c r="AA25" s="6"/>
      <c r="AB25" s="3">
        <v>10</v>
      </c>
      <c r="AC25" s="11">
        <f t="shared" si="13"/>
        <v>15.504999999999999</v>
      </c>
      <c r="AD25" s="11">
        <f t="shared" si="8"/>
        <v>23.29</v>
      </c>
      <c r="AE25" s="11">
        <f t="shared" si="9"/>
        <v>4.7149999999999999</v>
      </c>
      <c r="AF25" s="6"/>
      <c r="AG25" s="6"/>
      <c r="AH25" s="6"/>
      <c r="AJ25" s="40">
        <v>29.949000000000002</v>
      </c>
    </row>
    <row r="26" spans="1:36" x14ac:dyDescent="0.25">
      <c r="D26" s="3">
        <v>260766</v>
      </c>
      <c r="E26" s="13">
        <v>30</v>
      </c>
      <c r="F26" s="12">
        <v>0.18320955511811021</v>
      </c>
      <c r="G26" s="11">
        <v>0.12969972988188977</v>
      </c>
      <c r="J26" s="15"/>
      <c r="M26" s="34"/>
      <c r="P26" s="12">
        <v>2.8340000000000001</v>
      </c>
      <c r="Q26" s="11">
        <v>3.7705000000000002</v>
      </c>
      <c r="R26" s="11">
        <v>0.60199999999999998</v>
      </c>
      <c r="S26" s="11">
        <v>2.5194999999999999</v>
      </c>
      <c r="T26" s="11">
        <v>0.11</v>
      </c>
      <c r="U26" s="3">
        <v>10</v>
      </c>
      <c r="V26" s="4">
        <f t="shared" si="10"/>
        <v>28.34</v>
      </c>
      <c r="W26" s="4">
        <f t="shared" si="11"/>
        <v>37.704999999999998</v>
      </c>
      <c r="X26" s="4">
        <f t="shared" si="12"/>
        <v>6.02</v>
      </c>
      <c r="Y26" s="6"/>
      <c r="Z26" s="6"/>
      <c r="AA26" s="6"/>
      <c r="AB26" s="3">
        <v>10</v>
      </c>
      <c r="AC26" s="11">
        <f t="shared" si="13"/>
        <v>28.34</v>
      </c>
      <c r="AD26" s="11">
        <f t="shared" si="8"/>
        <v>37.704999999999998</v>
      </c>
      <c r="AE26" s="11">
        <f t="shared" si="9"/>
        <v>6.02</v>
      </c>
      <c r="AF26" s="6"/>
      <c r="AG26" s="6"/>
      <c r="AH26" s="6"/>
    </row>
    <row r="27" spans="1:36" x14ac:dyDescent="0.25">
      <c r="D27" s="3">
        <v>260765</v>
      </c>
      <c r="E27" s="13">
        <v>40</v>
      </c>
      <c r="F27" s="12">
        <v>0.12635141732283464</v>
      </c>
      <c r="G27" s="11">
        <v>0.13841797767716538</v>
      </c>
      <c r="J27" s="15"/>
      <c r="M27" s="34"/>
      <c r="P27" s="12">
        <v>2.347</v>
      </c>
      <c r="Q27" s="11">
        <v>2.7574999999999998</v>
      </c>
      <c r="R27" s="11">
        <v>0.60549999999999993</v>
      </c>
      <c r="S27" s="11">
        <v>3.0209999999999999</v>
      </c>
      <c r="T27" s="11">
        <v>0.112</v>
      </c>
      <c r="U27" s="3">
        <v>10</v>
      </c>
      <c r="V27" s="4">
        <f t="shared" si="10"/>
        <v>23.47</v>
      </c>
      <c r="W27" s="4">
        <f t="shared" si="11"/>
        <v>27.574999999999999</v>
      </c>
      <c r="X27" s="4">
        <f t="shared" si="12"/>
        <v>6.0549999999999997</v>
      </c>
      <c r="Y27" s="6"/>
      <c r="Z27" s="6"/>
      <c r="AA27" s="6"/>
      <c r="AB27" s="3">
        <v>10</v>
      </c>
      <c r="AC27" s="11">
        <f t="shared" si="13"/>
        <v>23.47</v>
      </c>
      <c r="AD27" s="11">
        <f t="shared" si="8"/>
        <v>27.574999999999999</v>
      </c>
      <c r="AE27" s="11">
        <f t="shared" si="9"/>
        <v>6.0549999999999997</v>
      </c>
      <c r="AF27" s="6"/>
      <c r="AG27" s="6"/>
      <c r="AH27" s="6"/>
    </row>
    <row r="28" spans="1:36" x14ac:dyDescent="0.25">
      <c r="D28" s="3">
        <v>260764</v>
      </c>
      <c r="E28" s="13">
        <v>50</v>
      </c>
      <c r="F28" s="12">
        <v>0.12635141732283464</v>
      </c>
      <c r="G28" s="11">
        <v>0.19458118267716537</v>
      </c>
      <c r="J28" s="15"/>
      <c r="M28" s="33">
        <v>92.093285275565989</v>
      </c>
      <c r="N28" s="11">
        <v>7.569</v>
      </c>
      <c r="O28" s="33">
        <v>338</v>
      </c>
      <c r="P28" s="12">
        <v>3.5234999999999999</v>
      </c>
      <c r="Q28" s="11">
        <v>4.5255000000000001</v>
      </c>
      <c r="R28" s="11">
        <v>0.74750000000000005</v>
      </c>
      <c r="S28" s="11">
        <v>4.1349999999999998</v>
      </c>
      <c r="T28" s="11">
        <v>0.14249999999999999</v>
      </c>
      <c r="U28" s="3">
        <v>10</v>
      </c>
      <c r="V28" s="4">
        <f t="shared" si="10"/>
        <v>35.234999999999999</v>
      </c>
      <c r="W28" s="4">
        <f t="shared" si="11"/>
        <v>45.255000000000003</v>
      </c>
      <c r="X28" s="4">
        <f t="shared" si="12"/>
        <v>7.4750000000000005</v>
      </c>
      <c r="Y28" s="6"/>
      <c r="Z28" s="6"/>
      <c r="AA28" s="6"/>
      <c r="AB28" s="3">
        <v>5</v>
      </c>
      <c r="AC28" s="11">
        <f t="shared" si="13"/>
        <v>17.6175</v>
      </c>
      <c r="AD28" s="11">
        <f t="shared" si="8"/>
        <v>22.627500000000001</v>
      </c>
      <c r="AE28" s="11">
        <f t="shared" si="9"/>
        <v>3.7375000000000003</v>
      </c>
      <c r="AF28" s="6"/>
      <c r="AG28" s="6"/>
      <c r="AH28" s="6"/>
      <c r="AJ28" s="40">
        <v>30.797000000000001</v>
      </c>
    </row>
    <row r="29" spans="1:36" x14ac:dyDescent="0.25">
      <c r="D29" s="3">
        <v>260763</v>
      </c>
      <c r="E29" s="13">
        <v>60</v>
      </c>
      <c r="F29" s="12">
        <v>8.8445992125984266E-2</v>
      </c>
      <c r="G29" s="11">
        <v>0.23248660787401576</v>
      </c>
      <c r="J29" s="15"/>
      <c r="M29" s="34"/>
      <c r="P29" s="12">
        <v>5.1779999999999999</v>
      </c>
      <c r="Q29" s="11">
        <v>6.6414999999999997</v>
      </c>
      <c r="R29" s="11">
        <v>0.92800000000000005</v>
      </c>
      <c r="S29" s="11">
        <v>3.7720000000000002</v>
      </c>
      <c r="T29" s="11">
        <v>0.13100000000000001</v>
      </c>
      <c r="U29" s="3">
        <v>10</v>
      </c>
      <c r="V29" s="4">
        <f t="shared" si="10"/>
        <v>51.78</v>
      </c>
      <c r="W29" s="4">
        <f t="shared" si="11"/>
        <v>66.414999999999992</v>
      </c>
      <c r="X29" s="4">
        <f t="shared" si="12"/>
        <v>9.2800000000000011</v>
      </c>
      <c r="Y29" s="6"/>
      <c r="Z29" s="6"/>
      <c r="AA29" s="6"/>
      <c r="AB29" s="3">
        <v>0</v>
      </c>
      <c r="AF29" s="6"/>
      <c r="AG29" s="6"/>
      <c r="AH29" s="6"/>
    </row>
    <row r="30" spans="1:36" x14ac:dyDescent="0.25">
      <c r="D30" s="3">
        <v>260762</v>
      </c>
      <c r="E30" s="13">
        <v>70</v>
      </c>
      <c r="F30" s="12">
        <v>7.8969635826771648E-2</v>
      </c>
      <c r="G30" s="11">
        <v>0.40644092167322832</v>
      </c>
      <c r="J30" s="15"/>
      <c r="M30" s="31"/>
      <c r="N30" s="15"/>
      <c r="P30" s="12">
        <v>6.0519999999999996</v>
      </c>
      <c r="Q30" s="11">
        <v>9.9864999999999995</v>
      </c>
      <c r="R30" s="11">
        <v>1.0535000000000001</v>
      </c>
      <c r="S30" s="11">
        <v>3.8914999999999997</v>
      </c>
      <c r="T30" s="11">
        <v>0.108</v>
      </c>
      <c r="U30" s="3">
        <v>10</v>
      </c>
      <c r="V30" s="4">
        <f t="shared" si="10"/>
        <v>60.519999999999996</v>
      </c>
      <c r="W30" s="4">
        <f t="shared" si="11"/>
        <v>99.864999999999995</v>
      </c>
      <c r="X30" s="4">
        <f t="shared" si="12"/>
        <v>10.535</v>
      </c>
      <c r="Y30" s="6"/>
      <c r="Z30" s="6"/>
      <c r="AA30" s="6"/>
      <c r="AB30" s="3">
        <v>0</v>
      </c>
      <c r="AF30" s="6"/>
      <c r="AG30" s="6"/>
      <c r="AH30" s="6"/>
    </row>
    <row r="31" spans="1:36" x14ac:dyDescent="0.25">
      <c r="D31" s="3">
        <v>260761</v>
      </c>
      <c r="E31" s="13">
        <v>80</v>
      </c>
      <c r="F31" s="12">
        <v>0.12003384645669291</v>
      </c>
      <c r="G31" s="11">
        <v>0.44962151854330717</v>
      </c>
      <c r="J31" s="15"/>
      <c r="M31" s="33">
        <v>70.95117644018643</v>
      </c>
      <c r="N31" s="11">
        <v>5.7835000000000001</v>
      </c>
      <c r="O31" s="33">
        <v>258.5</v>
      </c>
      <c r="P31" s="12">
        <v>9.5064999999999991</v>
      </c>
      <c r="Q31" s="11">
        <v>16.1615</v>
      </c>
      <c r="R31" s="11">
        <v>1.3719999999999999</v>
      </c>
      <c r="S31" s="11">
        <v>4.5039999999999996</v>
      </c>
      <c r="T31" s="11">
        <v>0.112</v>
      </c>
      <c r="U31" s="3">
        <v>5</v>
      </c>
      <c r="V31" s="4">
        <f t="shared" si="10"/>
        <v>47.532499999999999</v>
      </c>
      <c r="W31" s="4">
        <f t="shared" si="11"/>
        <v>80.807500000000005</v>
      </c>
      <c r="X31" s="4">
        <f t="shared" si="12"/>
        <v>6.8599999999999994</v>
      </c>
      <c r="Y31" s="6"/>
      <c r="Z31" s="6"/>
      <c r="AA31" s="6"/>
      <c r="AB31" s="3">
        <v>0</v>
      </c>
      <c r="AF31" s="6"/>
      <c r="AG31" s="6"/>
      <c r="AH31" s="6"/>
      <c r="AJ31" s="40">
        <v>31.815000000000001</v>
      </c>
    </row>
    <row r="32" spans="1:36" x14ac:dyDescent="0.25">
      <c r="A32" s="5">
        <v>38518</v>
      </c>
      <c r="B32" s="2" t="s">
        <v>67</v>
      </c>
      <c r="C32" s="19" t="s">
        <v>60</v>
      </c>
      <c r="D32" s="3">
        <v>260780</v>
      </c>
      <c r="E32" s="13">
        <v>1</v>
      </c>
      <c r="F32" s="12">
        <v>2.5328642125984246</v>
      </c>
      <c r="G32" s="11">
        <v>0.98310473740157445</v>
      </c>
      <c r="H32" s="12">
        <v>54.717016151574796</v>
      </c>
      <c r="I32" s="11">
        <v>35.436036685925188</v>
      </c>
      <c r="J32" s="15">
        <v>52.963890236220465</v>
      </c>
      <c r="K32" s="11">
        <v>26.979494263779522</v>
      </c>
      <c r="L32" s="9">
        <v>166</v>
      </c>
      <c r="M32" s="33">
        <v>103.24295257567414</v>
      </c>
      <c r="N32" s="11">
        <v>6.8585000000000003</v>
      </c>
      <c r="O32" s="33">
        <v>306.5</v>
      </c>
      <c r="P32" s="12">
        <v>0</v>
      </c>
      <c r="Q32" s="11">
        <v>5.7714999999999996</v>
      </c>
      <c r="R32" s="11">
        <v>0.113</v>
      </c>
      <c r="S32" s="11">
        <v>0.50849999999999995</v>
      </c>
      <c r="T32" s="11">
        <v>4.7E-2</v>
      </c>
      <c r="U32" s="3">
        <v>3</v>
      </c>
      <c r="V32" s="4">
        <f>($U32*P32)</f>
        <v>0</v>
      </c>
      <c r="W32" s="4">
        <f t="shared" si="11"/>
        <v>17.314499999999999</v>
      </c>
      <c r="X32" s="4">
        <f t="shared" si="12"/>
        <v>0.33900000000000002</v>
      </c>
      <c r="Y32" s="6">
        <f>SUM(V32:V41)</f>
        <v>375.94125000000003</v>
      </c>
      <c r="Z32" s="6">
        <f>SUM(W32:W41)</f>
        <v>638.01850000000013</v>
      </c>
      <c r="AA32" s="6">
        <f>SUM(X32:X41)</f>
        <v>63.271249999999995</v>
      </c>
      <c r="AB32" s="3">
        <v>3</v>
      </c>
      <c r="AC32" s="11">
        <f>($AB32*P32)</f>
        <v>0</v>
      </c>
      <c r="AD32" s="11">
        <f t="shared" ref="AD32:AD38" si="14">($AB32*Q32)</f>
        <v>17.314499999999999</v>
      </c>
      <c r="AE32" s="11">
        <f t="shared" ref="AE32:AE38" si="15">($AB32*R32)</f>
        <v>0.33900000000000002</v>
      </c>
      <c r="AF32" s="6">
        <f>SUM(AC32:AC38)</f>
        <v>128.29625000000001</v>
      </c>
      <c r="AG32" s="6">
        <f>SUM(AD32:AD38)</f>
        <v>250.69850000000002</v>
      </c>
      <c r="AH32" s="6">
        <f>SUM(AE32:AE38)</f>
        <v>27.381249999999998</v>
      </c>
      <c r="AJ32" s="40">
        <v>28.777999999999999</v>
      </c>
    </row>
    <row r="33" spans="1:36" x14ac:dyDescent="0.25">
      <c r="D33" s="3">
        <v>260779</v>
      </c>
      <c r="E33" s="13">
        <v>5</v>
      </c>
      <c r="F33" s="12">
        <v>2.5623161220472439</v>
      </c>
      <c r="G33" s="11">
        <v>0.84144105295275495</v>
      </c>
      <c r="J33" s="15"/>
      <c r="M33" s="34"/>
      <c r="P33" s="12">
        <v>0</v>
      </c>
      <c r="Q33" s="11">
        <v>5.7744999999999997</v>
      </c>
      <c r="R33" s="11">
        <v>0.223</v>
      </c>
      <c r="S33" s="11">
        <v>0.71499999999999997</v>
      </c>
      <c r="T33" s="11">
        <v>0.05</v>
      </c>
      <c r="U33" s="3">
        <v>4.5</v>
      </c>
      <c r="V33" s="4">
        <f t="shared" ref="V33:V41" si="16">($U33*P33)</f>
        <v>0</v>
      </c>
      <c r="W33" s="4">
        <f t="shared" si="11"/>
        <v>25.985250000000001</v>
      </c>
      <c r="X33" s="4">
        <f t="shared" si="12"/>
        <v>1.0035000000000001</v>
      </c>
      <c r="Y33" s="6"/>
      <c r="Z33" s="6"/>
      <c r="AA33" s="6"/>
      <c r="AB33" s="3">
        <v>4.5</v>
      </c>
      <c r="AC33" s="11">
        <f t="shared" ref="AC33:AC38" si="17">($AB33*P33)</f>
        <v>0</v>
      </c>
      <c r="AD33" s="11">
        <f t="shared" si="14"/>
        <v>25.985250000000001</v>
      </c>
      <c r="AE33" s="11">
        <f t="shared" si="15"/>
        <v>1.0035000000000001</v>
      </c>
      <c r="AF33" s="6"/>
      <c r="AG33" s="6"/>
      <c r="AH33" s="6"/>
    </row>
    <row r="34" spans="1:36" x14ac:dyDescent="0.25">
      <c r="D34" s="3">
        <v>260778</v>
      </c>
      <c r="E34" s="13">
        <v>10</v>
      </c>
      <c r="F34" s="12">
        <v>3.5636810433070858</v>
      </c>
      <c r="G34" s="11">
        <v>1.4858488316929135</v>
      </c>
      <c r="J34" s="15"/>
      <c r="M34" s="34"/>
      <c r="P34" s="12">
        <v>1.0075000000000001</v>
      </c>
      <c r="Q34" s="11">
        <v>6.0945</v>
      </c>
      <c r="R34" s="11">
        <v>0.33350000000000002</v>
      </c>
      <c r="S34" s="11">
        <v>1.4405000000000001</v>
      </c>
      <c r="T34" s="11">
        <v>8.8999999999999996E-2</v>
      </c>
      <c r="U34" s="3">
        <v>7.5</v>
      </c>
      <c r="V34" s="4">
        <f t="shared" si="16"/>
        <v>7.5562500000000004</v>
      </c>
      <c r="W34" s="4">
        <f t="shared" si="11"/>
        <v>45.708750000000002</v>
      </c>
      <c r="X34" s="4">
        <f t="shared" si="12"/>
        <v>2.5012500000000002</v>
      </c>
      <c r="Y34" s="6"/>
      <c r="Z34" s="6"/>
      <c r="AA34" s="6"/>
      <c r="AB34" s="3">
        <v>7.5</v>
      </c>
      <c r="AC34" s="11">
        <f t="shared" si="17"/>
        <v>7.5562500000000004</v>
      </c>
      <c r="AD34" s="11">
        <f t="shared" si="14"/>
        <v>45.708750000000002</v>
      </c>
      <c r="AE34" s="11">
        <f t="shared" si="15"/>
        <v>2.5012500000000002</v>
      </c>
      <c r="AF34" s="6"/>
      <c r="AG34" s="6"/>
      <c r="AH34" s="6"/>
    </row>
    <row r="35" spans="1:36" x14ac:dyDescent="0.25">
      <c r="D35" s="3">
        <v>260777</v>
      </c>
      <c r="E35" s="13">
        <v>20</v>
      </c>
      <c r="F35" s="12">
        <v>0.2906082598425197</v>
      </c>
      <c r="G35" s="11">
        <v>0.41544346015748029</v>
      </c>
      <c r="J35" s="15"/>
      <c r="M35" s="33">
        <v>91.768180962593235</v>
      </c>
      <c r="N35" s="11">
        <v>7.0519999999999996</v>
      </c>
      <c r="O35" s="33">
        <v>314.5</v>
      </c>
      <c r="P35" s="12">
        <v>3.6985000000000001</v>
      </c>
      <c r="Q35" s="11">
        <v>5.1684999999999999</v>
      </c>
      <c r="R35" s="11">
        <v>0.58850000000000002</v>
      </c>
      <c r="S35" s="11">
        <v>2.2810000000000001</v>
      </c>
      <c r="T35" s="11">
        <v>0.14449999999999999</v>
      </c>
      <c r="U35" s="3">
        <v>10</v>
      </c>
      <c r="V35" s="4">
        <f t="shared" si="16"/>
        <v>36.984999999999999</v>
      </c>
      <c r="W35" s="4">
        <f t="shared" si="11"/>
        <v>51.685000000000002</v>
      </c>
      <c r="X35" s="4">
        <f t="shared" si="12"/>
        <v>5.8849999999999998</v>
      </c>
      <c r="Y35" s="6"/>
      <c r="Z35" s="6"/>
      <c r="AA35" s="6"/>
      <c r="AB35" s="3">
        <v>10</v>
      </c>
      <c r="AC35" s="11">
        <f t="shared" si="17"/>
        <v>36.984999999999999</v>
      </c>
      <c r="AD35" s="11">
        <f t="shared" si="14"/>
        <v>51.685000000000002</v>
      </c>
      <c r="AE35" s="11">
        <f t="shared" si="15"/>
        <v>5.8849999999999998</v>
      </c>
      <c r="AF35" s="6"/>
      <c r="AG35" s="6"/>
      <c r="AH35" s="6"/>
      <c r="AJ35" s="40">
        <v>29.789000000000001</v>
      </c>
    </row>
    <row r="36" spans="1:36" x14ac:dyDescent="0.25">
      <c r="D36" s="3">
        <v>260776</v>
      </c>
      <c r="E36" s="13">
        <v>30</v>
      </c>
      <c r="F36" s="12">
        <v>0.18636834055118109</v>
      </c>
      <c r="G36" s="11">
        <v>0.1947391219488189</v>
      </c>
      <c r="J36" s="15"/>
      <c r="M36" s="34"/>
      <c r="P36" s="12">
        <v>3.0505</v>
      </c>
      <c r="Q36" s="11">
        <v>4.1270000000000007</v>
      </c>
      <c r="R36" s="11">
        <v>0.64149999999999996</v>
      </c>
      <c r="S36" s="11">
        <v>2.1665000000000001</v>
      </c>
      <c r="T36" s="11">
        <v>0.13200000000000001</v>
      </c>
      <c r="U36" s="3">
        <v>10</v>
      </c>
      <c r="V36" s="4">
        <f t="shared" si="16"/>
        <v>30.504999999999999</v>
      </c>
      <c r="W36" s="4">
        <f t="shared" si="11"/>
        <v>41.27000000000001</v>
      </c>
      <c r="X36" s="4">
        <f t="shared" si="12"/>
        <v>6.4149999999999991</v>
      </c>
      <c r="Y36" s="6"/>
      <c r="Z36" s="6"/>
      <c r="AA36" s="6"/>
      <c r="AB36" s="3">
        <v>10</v>
      </c>
      <c r="AC36" s="11">
        <f t="shared" si="17"/>
        <v>30.504999999999999</v>
      </c>
      <c r="AD36" s="11">
        <f t="shared" si="14"/>
        <v>41.27000000000001</v>
      </c>
      <c r="AE36" s="11">
        <f t="shared" si="15"/>
        <v>6.4149999999999991</v>
      </c>
      <c r="AF36" s="6"/>
      <c r="AG36" s="6"/>
      <c r="AH36" s="6"/>
    </row>
    <row r="37" spans="1:36" x14ac:dyDescent="0.25">
      <c r="D37" s="3">
        <v>260775</v>
      </c>
      <c r="E37" s="13">
        <v>40</v>
      </c>
      <c r="F37" s="12">
        <v>0.19584469685039368</v>
      </c>
      <c r="G37" s="11">
        <v>0.22136768314960634</v>
      </c>
      <c r="J37" s="15"/>
      <c r="M37" s="34"/>
      <c r="P37" s="12">
        <v>2.6165000000000003</v>
      </c>
      <c r="Q37" s="11">
        <v>3.2930000000000001</v>
      </c>
      <c r="R37" s="11">
        <v>0.65300000000000002</v>
      </c>
      <c r="S37" s="11">
        <v>3.153</v>
      </c>
      <c r="T37" s="11">
        <v>0.11799999999999999</v>
      </c>
      <c r="U37" s="3">
        <v>10</v>
      </c>
      <c r="V37" s="4">
        <f t="shared" si="16"/>
        <v>26.165000000000003</v>
      </c>
      <c r="W37" s="4">
        <f t="shared" si="11"/>
        <v>32.93</v>
      </c>
      <c r="X37" s="4">
        <f t="shared" si="12"/>
        <v>6.53</v>
      </c>
      <c r="Y37" s="6"/>
      <c r="Z37" s="6"/>
      <c r="AA37" s="6"/>
      <c r="AB37" s="3">
        <v>10</v>
      </c>
      <c r="AC37" s="11">
        <f t="shared" si="17"/>
        <v>26.165000000000003</v>
      </c>
      <c r="AD37" s="11">
        <f t="shared" si="14"/>
        <v>32.93</v>
      </c>
      <c r="AE37" s="11">
        <f t="shared" si="15"/>
        <v>6.53</v>
      </c>
      <c r="AF37" s="6"/>
      <c r="AG37" s="6"/>
      <c r="AH37" s="6"/>
    </row>
    <row r="38" spans="1:36" x14ac:dyDescent="0.25">
      <c r="D38" s="3">
        <v>260774</v>
      </c>
      <c r="E38" s="13">
        <v>50</v>
      </c>
      <c r="F38" s="12">
        <v>7.5810850393700793E-2</v>
      </c>
      <c r="G38" s="11">
        <v>0.15686528460629917</v>
      </c>
      <c r="J38" s="15"/>
      <c r="M38" s="33">
        <v>85.023171727187076</v>
      </c>
      <c r="N38" s="11">
        <v>7.0589999999999993</v>
      </c>
      <c r="O38" s="33">
        <v>315.5</v>
      </c>
      <c r="P38" s="12">
        <v>5.4169999999999998</v>
      </c>
      <c r="Q38" s="11">
        <v>7.1609999999999996</v>
      </c>
      <c r="R38" s="11">
        <v>0.9415</v>
      </c>
      <c r="S38" s="11">
        <v>3.3174999999999999</v>
      </c>
      <c r="T38" s="11">
        <v>0.125</v>
      </c>
      <c r="U38" s="3">
        <v>10</v>
      </c>
      <c r="V38" s="4">
        <f t="shared" si="16"/>
        <v>54.17</v>
      </c>
      <c r="W38" s="4">
        <f t="shared" si="11"/>
        <v>71.61</v>
      </c>
      <c r="X38" s="4">
        <f t="shared" si="12"/>
        <v>9.4149999999999991</v>
      </c>
      <c r="Y38" s="6"/>
      <c r="Z38" s="6"/>
      <c r="AA38" s="6"/>
      <c r="AB38" s="3">
        <v>5</v>
      </c>
      <c r="AC38" s="11">
        <f t="shared" si="17"/>
        <v>27.085000000000001</v>
      </c>
      <c r="AD38" s="11">
        <f t="shared" si="14"/>
        <v>35.805</v>
      </c>
      <c r="AE38" s="11">
        <f t="shared" si="15"/>
        <v>4.7074999999999996</v>
      </c>
      <c r="AF38" s="6"/>
      <c r="AG38" s="6"/>
      <c r="AH38" s="6"/>
      <c r="AJ38" s="40">
        <v>31.036000000000001</v>
      </c>
    </row>
    <row r="39" spans="1:36" x14ac:dyDescent="0.25">
      <c r="D39" s="3">
        <v>260773</v>
      </c>
      <c r="E39" s="13">
        <v>60</v>
      </c>
      <c r="F39" s="12">
        <v>4.7381781496062994E-2</v>
      </c>
      <c r="G39" s="11">
        <v>0.28959744850393698</v>
      </c>
      <c r="J39" s="15"/>
      <c r="M39" s="34"/>
      <c r="P39" s="12">
        <v>7.7060000000000004</v>
      </c>
      <c r="Q39" s="11">
        <v>11.38</v>
      </c>
      <c r="R39" s="11">
        <v>1.153</v>
      </c>
      <c r="S39" s="11">
        <v>4.1210000000000004</v>
      </c>
      <c r="T39" s="11">
        <v>0.1145</v>
      </c>
      <c r="U39" s="3">
        <v>10</v>
      </c>
      <c r="V39" s="4">
        <f t="shared" si="16"/>
        <v>77.06</v>
      </c>
      <c r="W39" s="4">
        <f t="shared" si="11"/>
        <v>113.80000000000001</v>
      </c>
      <c r="X39" s="4">
        <f t="shared" si="12"/>
        <v>11.530000000000001</v>
      </c>
      <c r="Y39" s="6"/>
      <c r="Z39" s="6"/>
      <c r="AA39" s="6"/>
      <c r="AB39" s="3">
        <v>0</v>
      </c>
      <c r="AF39" s="6"/>
      <c r="AG39" s="6"/>
      <c r="AH39" s="6"/>
    </row>
    <row r="40" spans="1:36" x14ac:dyDescent="0.25">
      <c r="D40" s="3">
        <v>260772</v>
      </c>
      <c r="E40" s="13">
        <v>70</v>
      </c>
      <c r="F40" s="12">
        <v>5.3699352362204703E-2</v>
      </c>
      <c r="G40" s="11">
        <v>0.30734982263779531</v>
      </c>
      <c r="J40" s="15"/>
      <c r="M40" s="34"/>
      <c r="P40" s="12">
        <v>9.4134999999999991</v>
      </c>
      <c r="Q40" s="11">
        <v>15.163</v>
      </c>
      <c r="R40" s="11">
        <v>1.2729999999999999</v>
      </c>
      <c r="S40" s="11">
        <v>4.2164999999999999</v>
      </c>
      <c r="T40" s="11">
        <v>0.122</v>
      </c>
      <c r="U40" s="3">
        <v>10</v>
      </c>
      <c r="V40" s="4">
        <f t="shared" si="16"/>
        <v>94.134999999999991</v>
      </c>
      <c r="W40" s="4">
        <f t="shared" si="11"/>
        <v>151.63</v>
      </c>
      <c r="X40" s="4">
        <f t="shared" si="12"/>
        <v>12.729999999999999</v>
      </c>
      <c r="Y40" s="6"/>
      <c r="Z40" s="6"/>
      <c r="AA40" s="6"/>
      <c r="AB40" s="3">
        <v>0</v>
      </c>
      <c r="AF40" s="6"/>
      <c r="AG40" s="6"/>
      <c r="AH40" s="6"/>
    </row>
    <row r="41" spans="1:36" x14ac:dyDescent="0.25">
      <c r="D41" s="3">
        <v>260771</v>
      </c>
      <c r="E41" s="13">
        <v>80</v>
      </c>
      <c r="F41" s="12">
        <v>7.2652064960629884E-2</v>
      </c>
      <c r="G41" s="11">
        <v>0.34054865753937014</v>
      </c>
      <c r="J41" s="15"/>
      <c r="M41" s="33">
        <v>69.759199423588257</v>
      </c>
      <c r="N41" s="11">
        <v>5.7214999999999998</v>
      </c>
      <c r="O41" s="33">
        <v>256</v>
      </c>
      <c r="P41" s="12">
        <v>9.8730000000000011</v>
      </c>
      <c r="Q41" s="11">
        <v>17.216999999999999</v>
      </c>
      <c r="R41" s="11">
        <v>1.3845000000000001</v>
      </c>
      <c r="S41" s="11">
        <v>4.0854999999999997</v>
      </c>
      <c r="T41" s="11">
        <v>0.1285</v>
      </c>
      <c r="U41" s="3">
        <v>5</v>
      </c>
      <c r="V41" s="4">
        <f t="shared" si="16"/>
        <v>49.365000000000009</v>
      </c>
      <c r="W41" s="4">
        <f t="shared" si="11"/>
        <v>86.084999999999994</v>
      </c>
      <c r="X41" s="4">
        <f t="shared" si="12"/>
        <v>6.9225000000000003</v>
      </c>
      <c r="Y41" s="6"/>
      <c r="Z41" s="6"/>
      <c r="AA41" s="6"/>
      <c r="AB41" s="3">
        <v>0</v>
      </c>
      <c r="AF41" s="6"/>
      <c r="AG41" s="6"/>
      <c r="AH41" s="6"/>
      <c r="AJ41" s="40">
        <v>31.986000000000001</v>
      </c>
    </row>
    <row r="42" spans="1:36" x14ac:dyDescent="0.25">
      <c r="A42" s="5">
        <v>38611</v>
      </c>
      <c r="B42" s="2" t="s">
        <v>73</v>
      </c>
      <c r="C42" s="19" t="s">
        <v>74</v>
      </c>
      <c r="D42" s="37">
        <v>287424</v>
      </c>
      <c r="E42" s="13">
        <v>1</v>
      </c>
      <c r="F42" s="38">
        <v>1.149</v>
      </c>
      <c r="G42" s="15">
        <v>0.317</v>
      </c>
      <c r="H42" s="12">
        <v>34.6935</v>
      </c>
      <c r="I42" s="11">
        <v>22.045500000000001</v>
      </c>
      <c r="J42" s="15">
        <v>31.848499999999998</v>
      </c>
      <c r="K42" s="11">
        <v>15.470499999999999</v>
      </c>
      <c r="L42" s="9">
        <v>259</v>
      </c>
      <c r="M42" s="33">
        <v>99.222802633641479</v>
      </c>
      <c r="N42" s="11">
        <v>5.726</v>
      </c>
      <c r="O42" s="33">
        <v>255.5</v>
      </c>
      <c r="P42" s="12">
        <v>3.6999999999999998E-2</v>
      </c>
      <c r="Q42" s="11">
        <v>0.89650000000000007</v>
      </c>
      <c r="R42" s="11">
        <v>0.14450000000000002</v>
      </c>
      <c r="S42" s="11" t="s">
        <v>86</v>
      </c>
      <c r="T42" s="11" t="s">
        <v>86</v>
      </c>
      <c r="U42" s="3">
        <v>3</v>
      </c>
      <c r="V42" s="4">
        <f>($U42*P42)</f>
        <v>0.11099999999999999</v>
      </c>
      <c r="W42" s="4">
        <f t="shared" si="11"/>
        <v>2.6895000000000002</v>
      </c>
      <c r="X42" s="4">
        <f t="shared" si="12"/>
        <v>0.43350000000000005</v>
      </c>
      <c r="Y42" s="6">
        <f>SUM(V42:V51)</f>
        <v>518.78724999999997</v>
      </c>
      <c r="Z42" s="6">
        <f>SUM(W42:W51)</f>
        <v>873.63425000000007</v>
      </c>
      <c r="AA42" s="6">
        <f>SUM(X42:X51)</f>
        <v>74.364249999999998</v>
      </c>
      <c r="AB42" s="3">
        <v>3</v>
      </c>
      <c r="AC42" s="11">
        <f>($AB42*P42)</f>
        <v>0.11099999999999999</v>
      </c>
      <c r="AD42" s="11">
        <f t="shared" ref="AD42:AD48" si="18">($AB42*Q42)</f>
        <v>2.6895000000000002</v>
      </c>
      <c r="AE42" s="11">
        <f t="shared" ref="AE42:AE48" si="19">($AB42*R42)</f>
        <v>0.43350000000000005</v>
      </c>
      <c r="AF42" s="6">
        <f>SUM(AC42:AC48)</f>
        <v>180.69974999999997</v>
      </c>
      <c r="AG42" s="6">
        <f>SUM(AD42:AD48)</f>
        <v>323.54425000000003</v>
      </c>
      <c r="AH42" s="6">
        <f>SUM(AE42:AE48)</f>
        <v>32.39425</v>
      </c>
      <c r="AJ42" s="3">
        <v>27.814</v>
      </c>
    </row>
    <row r="43" spans="1:36" x14ac:dyDescent="0.25">
      <c r="C43" s="3"/>
      <c r="D43" s="37">
        <v>287423</v>
      </c>
      <c r="E43" s="13">
        <v>5</v>
      </c>
      <c r="F43" s="38">
        <v>1.232</v>
      </c>
      <c r="G43" s="15">
        <v>0.316</v>
      </c>
      <c r="J43" s="15"/>
      <c r="M43" s="34"/>
      <c r="P43" s="12">
        <v>8.5000000000000006E-2</v>
      </c>
      <c r="Q43" s="11">
        <v>1.0580000000000001</v>
      </c>
      <c r="R43" s="11">
        <v>0.16849999999999998</v>
      </c>
      <c r="S43" s="11" t="s">
        <v>86</v>
      </c>
      <c r="T43" s="11" t="s">
        <v>86</v>
      </c>
      <c r="U43" s="3">
        <v>4.5</v>
      </c>
      <c r="V43" s="4">
        <f t="shared" ref="V43:V51" si="20">($U43*P43)</f>
        <v>0.38250000000000001</v>
      </c>
      <c r="W43" s="4">
        <f t="shared" si="11"/>
        <v>4.7610000000000001</v>
      </c>
      <c r="X43" s="4">
        <f t="shared" si="12"/>
        <v>0.75824999999999987</v>
      </c>
      <c r="Y43" s="6"/>
      <c r="Z43" s="6"/>
      <c r="AA43" s="6"/>
      <c r="AB43" s="3">
        <v>4.5</v>
      </c>
      <c r="AC43" s="11">
        <f t="shared" ref="AC43:AC48" si="21">($AB43*P43)</f>
        <v>0.38250000000000001</v>
      </c>
      <c r="AD43" s="11">
        <f t="shared" si="18"/>
        <v>4.7610000000000001</v>
      </c>
      <c r="AE43" s="11">
        <f t="shared" si="19"/>
        <v>0.75824999999999987</v>
      </c>
      <c r="AF43" s="6"/>
      <c r="AG43" s="6"/>
      <c r="AH43" s="6"/>
    </row>
    <row r="44" spans="1:36" x14ac:dyDescent="0.25">
      <c r="D44" s="13">
        <v>287422</v>
      </c>
      <c r="E44" s="13">
        <v>10</v>
      </c>
      <c r="F44" s="12">
        <v>1.1990000000000001</v>
      </c>
      <c r="G44" s="15">
        <v>0.26700000000000002</v>
      </c>
      <c r="J44" s="15"/>
      <c r="M44" s="34"/>
      <c r="P44" s="12">
        <v>5.0000000000000001E-4</v>
      </c>
      <c r="Q44" s="11">
        <v>0.87650000000000006</v>
      </c>
      <c r="R44" s="11">
        <v>0.13100000000000001</v>
      </c>
      <c r="S44" s="11" t="s">
        <v>86</v>
      </c>
      <c r="T44" s="11" t="s">
        <v>86</v>
      </c>
      <c r="U44" s="3">
        <v>7.5</v>
      </c>
      <c r="V44" s="4">
        <f t="shared" si="20"/>
        <v>3.7499999999999999E-3</v>
      </c>
      <c r="W44" s="4">
        <f t="shared" si="11"/>
        <v>6.5737500000000004</v>
      </c>
      <c r="X44" s="4">
        <f t="shared" si="12"/>
        <v>0.98250000000000004</v>
      </c>
      <c r="Y44" s="6"/>
      <c r="Z44" s="6"/>
      <c r="AA44" s="6"/>
      <c r="AB44" s="3">
        <v>7.5</v>
      </c>
      <c r="AC44" s="11">
        <f t="shared" si="21"/>
        <v>3.7499999999999999E-3</v>
      </c>
      <c r="AD44" s="11">
        <f t="shared" si="18"/>
        <v>6.5737500000000004</v>
      </c>
      <c r="AE44" s="11">
        <f t="shared" si="19"/>
        <v>0.98250000000000004</v>
      </c>
      <c r="AF44" s="6"/>
      <c r="AG44" s="6"/>
      <c r="AH44" s="6"/>
    </row>
    <row r="45" spans="1:36" x14ac:dyDescent="0.25">
      <c r="D45" s="13">
        <v>287421</v>
      </c>
      <c r="E45" s="13">
        <v>20</v>
      </c>
      <c r="F45" s="12">
        <v>0.86799999999999999</v>
      </c>
      <c r="G45" s="15">
        <v>0.443</v>
      </c>
      <c r="J45" s="15"/>
      <c r="M45" s="33">
        <v>90.387154259550158</v>
      </c>
      <c r="N45" s="11">
        <v>5.3475000000000001</v>
      </c>
      <c r="O45" s="33">
        <v>239</v>
      </c>
      <c r="P45" s="12">
        <v>0.42100000000000004</v>
      </c>
      <c r="Q45" s="11">
        <v>1.9530000000000001</v>
      </c>
      <c r="R45" s="11">
        <v>0.31950000000000001</v>
      </c>
      <c r="S45" s="11" t="s">
        <v>86</v>
      </c>
      <c r="T45" s="11" t="s">
        <v>86</v>
      </c>
      <c r="U45" s="3">
        <v>10</v>
      </c>
      <c r="V45" s="4">
        <f t="shared" si="20"/>
        <v>4.2100000000000009</v>
      </c>
      <c r="W45" s="4">
        <f t="shared" si="11"/>
        <v>19.53</v>
      </c>
      <c r="X45" s="4">
        <f t="shared" si="12"/>
        <v>3.1950000000000003</v>
      </c>
      <c r="Y45" s="6"/>
      <c r="Z45" s="6"/>
      <c r="AA45" s="6"/>
      <c r="AB45" s="3">
        <v>10</v>
      </c>
      <c r="AC45" s="11">
        <f t="shared" si="21"/>
        <v>4.2100000000000009</v>
      </c>
      <c r="AD45" s="11">
        <f t="shared" si="18"/>
        <v>19.53</v>
      </c>
      <c r="AE45" s="11">
        <f t="shared" si="19"/>
        <v>3.1950000000000003</v>
      </c>
      <c r="AF45" s="6"/>
      <c r="AG45" s="6"/>
      <c r="AH45" s="6"/>
      <c r="AJ45" s="3">
        <v>28.103999999999999</v>
      </c>
    </row>
    <row r="46" spans="1:36" x14ac:dyDescent="0.25">
      <c r="D46" s="13">
        <v>287420</v>
      </c>
      <c r="E46" s="13">
        <v>30</v>
      </c>
      <c r="F46" s="12">
        <v>0.30099999999999999</v>
      </c>
      <c r="G46" s="15">
        <v>0.35099999999999998</v>
      </c>
      <c r="J46" s="15"/>
      <c r="M46" s="33"/>
      <c r="N46" s="11"/>
      <c r="P46" s="12">
        <v>4.5969999999999995</v>
      </c>
      <c r="Q46" s="11">
        <v>8.4660000000000011</v>
      </c>
      <c r="R46" s="11">
        <v>0.94850000000000001</v>
      </c>
      <c r="S46" s="11" t="s">
        <v>86</v>
      </c>
      <c r="T46" s="11" t="s">
        <v>86</v>
      </c>
      <c r="U46" s="3">
        <v>10</v>
      </c>
      <c r="V46" s="4">
        <f t="shared" si="20"/>
        <v>45.97</v>
      </c>
      <c r="W46" s="4">
        <f t="shared" si="11"/>
        <v>84.660000000000011</v>
      </c>
      <c r="X46" s="4">
        <f t="shared" si="12"/>
        <v>9.4849999999999994</v>
      </c>
      <c r="Y46" s="6"/>
      <c r="Z46" s="6"/>
      <c r="AA46" s="6"/>
      <c r="AB46" s="3">
        <v>10</v>
      </c>
      <c r="AC46" s="11">
        <f t="shared" si="21"/>
        <v>45.97</v>
      </c>
      <c r="AD46" s="11">
        <f t="shared" si="18"/>
        <v>84.660000000000011</v>
      </c>
      <c r="AE46" s="11">
        <f t="shared" si="19"/>
        <v>9.4849999999999994</v>
      </c>
      <c r="AF46" s="6"/>
      <c r="AG46" s="6"/>
      <c r="AH46" s="6"/>
    </row>
    <row r="47" spans="1:36" x14ac:dyDescent="0.25">
      <c r="D47" s="13">
        <v>287419</v>
      </c>
      <c r="E47" s="13">
        <v>40</v>
      </c>
      <c r="F47" s="12">
        <v>0.15</v>
      </c>
      <c r="G47" s="15">
        <v>0.22700000000000001</v>
      </c>
      <c r="J47" s="15"/>
      <c r="M47" s="33"/>
      <c r="N47" s="11"/>
      <c r="P47" s="12">
        <v>8.3789999999999996</v>
      </c>
      <c r="Q47" s="11">
        <v>13.676500000000001</v>
      </c>
      <c r="R47" s="11">
        <v>1.1665000000000001</v>
      </c>
      <c r="S47" s="11" t="s">
        <v>86</v>
      </c>
      <c r="T47" s="11" t="s">
        <v>86</v>
      </c>
      <c r="U47" s="3">
        <v>10</v>
      </c>
      <c r="V47" s="4">
        <f t="shared" si="20"/>
        <v>83.789999999999992</v>
      </c>
      <c r="W47" s="4">
        <f t="shared" si="11"/>
        <v>136.76500000000001</v>
      </c>
      <c r="X47" s="4">
        <f t="shared" si="12"/>
        <v>11.665000000000001</v>
      </c>
      <c r="Y47" s="6"/>
      <c r="Z47" s="6"/>
      <c r="AA47" s="6"/>
      <c r="AB47" s="3">
        <v>10</v>
      </c>
      <c r="AC47" s="11">
        <f t="shared" si="21"/>
        <v>83.789999999999992</v>
      </c>
      <c r="AD47" s="11">
        <f t="shared" si="18"/>
        <v>136.76500000000001</v>
      </c>
      <c r="AE47" s="11">
        <f t="shared" si="19"/>
        <v>11.665000000000001</v>
      </c>
      <c r="AF47" s="6"/>
      <c r="AG47" s="6"/>
      <c r="AH47" s="6"/>
    </row>
    <row r="48" spans="1:36" x14ac:dyDescent="0.25">
      <c r="D48" s="13">
        <v>287418</v>
      </c>
      <c r="E48" s="13">
        <v>50</v>
      </c>
      <c r="F48" s="12">
        <v>0.13500000000000001</v>
      </c>
      <c r="G48" s="15">
        <v>0.17699999999999999</v>
      </c>
      <c r="J48" s="15"/>
      <c r="M48" s="33">
        <v>75.413671399638886</v>
      </c>
      <c r="N48" s="11">
        <v>6.1154999999999999</v>
      </c>
      <c r="O48" s="33">
        <v>273</v>
      </c>
      <c r="P48" s="12">
        <v>9.2464999999999993</v>
      </c>
      <c r="Q48" s="11">
        <v>13.713000000000001</v>
      </c>
      <c r="R48" s="11">
        <v>1.175</v>
      </c>
      <c r="S48" s="11" t="s">
        <v>86</v>
      </c>
      <c r="T48" s="11" t="s">
        <v>86</v>
      </c>
      <c r="U48" s="3">
        <v>10</v>
      </c>
      <c r="V48" s="4">
        <f t="shared" si="20"/>
        <v>92.464999999999989</v>
      </c>
      <c r="W48" s="4">
        <f t="shared" si="11"/>
        <v>137.13</v>
      </c>
      <c r="X48" s="4">
        <f t="shared" si="12"/>
        <v>11.75</v>
      </c>
      <c r="Y48" s="6"/>
      <c r="Z48" s="6"/>
      <c r="AA48" s="6"/>
      <c r="AB48" s="3">
        <v>5</v>
      </c>
      <c r="AC48" s="11">
        <f t="shared" si="21"/>
        <v>46.232499999999995</v>
      </c>
      <c r="AD48" s="11">
        <f t="shared" si="18"/>
        <v>68.564999999999998</v>
      </c>
      <c r="AE48" s="11">
        <f t="shared" si="19"/>
        <v>5.875</v>
      </c>
      <c r="AF48" s="6"/>
      <c r="AG48" s="6"/>
      <c r="AH48" s="6"/>
      <c r="AJ48" s="3">
        <v>31.710999999999999</v>
      </c>
    </row>
    <row r="49" spans="1:36" x14ac:dyDescent="0.25">
      <c r="D49" s="13">
        <v>287417</v>
      </c>
      <c r="E49" s="13">
        <v>60</v>
      </c>
      <c r="F49" s="12">
        <v>0.115</v>
      </c>
      <c r="G49" s="15">
        <v>0.17</v>
      </c>
      <c r="J49" s="15"/>
      <c r="M49" s="33"/>
      <c r="N49" s="11"/>
      <c r="P49" s="12">
        <v>9.7345000000000006</v>
      </c>
      <c r="Q49" s="11">
        <v>14.29</v>
      </c>
      <c r="R49" s="11">
        <v>1.4064999999999999</v>
      </c>
      <c r="S49" s="11" t="s">
        <v>86</v>
      </c>
      <c r="T49" s="11" t="s">
        <v>86</v>
      </c>
      <c r="U49" s="3">
        <v>10</v>
      </c>
      <c r="V49" s="4">
        <f t="shared" si="20"/>
        <v>97.344999999999999</v>
      </c>
      <c r="W49" s="4">
        <f t="shared" si="11"/>
        <v>142.89999999999998</v>
      </c>
      <c r="X49" s="4">
        <f t="shared" si="12"/>
        <v>14.064999999999998</v>
      </c>
      <c r="Y49" s="6"/>
      <c r="Z49" s="6"/>
      <c r="AA49" s="6"/>
      <c r="AB49" s="3">
        <v>0</v>
      </c>
      <c r="AF49" s="6"/>
      <c r="AG49" s="6"/>
      <c r="AH49" s="6"/>
    </row>
    <row r="50" spans="1:36" x14ac:dyDescent="0.25">
      <c r="C50" s="3"/>
      <c r="D50" s="13">
        <v>287416</v>
      </c>
      <c r="E50" s="13">
        <v>70</v>
      </c>
      <c r="F50" s="12">
        <v>5.1999999999999998E-2</v>
      </c>
      <c r="G50" s="15">
        <v>0.17799999999999999</v>
      </c>
      <c r="J50" s="15"/>
      <c r="M50" s="33"/>
      <c r="N50" s="11"/>
      <c r="P50" s="12">
        <v>12.685</v>
      </c>
      <c r="Q50" s="11">
        <v>20.817999999999998</v>
      </c>
      <c r="R50" s="11">
        <v>1.389</v>
      </c>
      <c r="S50" s="11" t="s">
        <v>86</v>
      </c>
      <c r="T50" s="11" t="s">
        <v>86</v>
      </c>
      <c r="U50" s="3">
        <v>10</v>
      </c>
      <c r="V50" s="4">
        <f t="shared" si="20"/>
        <v>126.85000000000001</v>
      </c>
      <c r="W50" s="4">
        <f t="shared" si="11"/>
        <v>208.17999999999998</v>
      </c>
      <c r="X50" s="4">
        <f t="shared" si="12"/>
        <v>13.89</v>
      </c>
      <c r="Y50" s="6"/>
      <c r="Z50" s="6"/>
      <c r="AA50" s="6"/>
      <c r="AB50" s="3">
        <v>0</v>
      </c>
      <c r="AF50" s="6"/>
      <c r="AG50" s="6"/>
      <c r="AH50" s="6"/>
    </row>
    <row r="51" spans="1:36" x14ac:dyDescent="0.25">
      <c r="D51" s="13">
        <v>287415</v>
      </c>
      <c r="E51" s="13">
        <v>80</v>
      </c>
      <c r="F51" s="12">
        <v>0.1</v>
      </c>
      <c r="G51" s="15">
        <v>0.442</v>
      </c>
      <c r="J51" s="15"/>
      <c r="M51" s="33">
        <v>61.979640191066849</v>
      </c>
      <c r="N51" s="11">
        <v>5.0489999999999995</v>
      </c>
      <c r="O51" s="33">
        <v>225.5</v>
      </c>
      <c r="P51" s="12">
        <v>13.532</v>
      </c>
      <c r="Q51" s="11">
        <v>26.088999999999999</v>
      </c>
      <c r="R51" s="11">
        <v>1.6280000000000001</v>
      </c>
      <c r="S51" s="11" t="s">
        <v>86</v>
      </c>
      <c r="T51" s="11" t="s">
        <v>86</v>
      </c>
      <c r="U51" s="3">
        <v>5</v>
      </c>
      <c r="V51" s="4">
        <f t="shared" si="20"/>
        <v>67.66</v>
      </c>
      <c r="W51" s="4">
        <f t="shared" si="11"/>
        <v>130.44499999999999</v>
      </c>
      <c r="X51" s="4">
        <f t="shared" si="12"/>
        <v>8.14</v>
      </c>
      <c r="Y51" s="6"/>
      <c r="Z51" s="6"/>
      <c r="AA51" s="6"/>
      <c r="AB51" s="3">
        <v>0</v>
      </c>
      <c r="AF51" s="6"/>
      <c r="AG51" s="6"/>
      <c r="AH51" s="6"/>
      <c r="AJ51" s="3">
        <v>32.207000000000001</v>
      </c>
    </row>
    <row r="52" spans="1:36" x14ac:dyDescent="0.25">
      <c r="A52" s="5">
        <v>38630</v>
      </c>
      <c r="B52" s="2" t="s">
        <v>77</v>
      </c>
      <c r="C52" s="19" t="s">
        <v>80</v>
      </c>
      <c r="D52" s="20">
        <v>260790</v>
      </c>
      <c r="E52" s="13">
        <v>1</v>
      </c>
      <c r="F52" s="38">
        <v>2.0033187096774192</v>
      </c>
      <c r="G52" s="41">
        <v>0.74549729032258094</v>
      </c>
      <c r="H52" s="12">
        <v>47.222677419354838</v>
      </c>
      <c r="I52" s="11">
        <v>28.010623380645171</v>
      </c>
      <c r="J52" s="15">
        <v>45.356795806451615</v>
      </c>
      <c r="K52" s="15">
        <v>21.783813393548392</v>
      </c>
      <c r="L52" s="9">
        <v>278</v>
      </c>
      <c r="M52" s="33">
        <v>104.08371527664775</v>
      </c>
      <c r="N52" s="11">
        <v>6.6524999999999999</v>
      </c>
      <c r="O52" s="33">
        <v>297</v>
      </c>
      <c r="P52" s="9">
        <v>0.192</v>
      </c>
      <c r="Q52" s="3">
        <v>0.73099999999999998</v>
      </c>
      <c r="R52" s="3">
        <v>0.23899999999999999</v>
      </c>
      <c r="S52" s="3">
        <v>0.35699999999999998</v>
      </c>
      <c r="T52" s="3">
        <v>7.9500000000000001E-2</v>
      </c>
      <c r="U52" s="3">
        <v>3</v>
      </c>
      <c r="V52" s="4">
        <f>($U52*P52)</f>
        <v>0.57600000000000007</v>
      </c>
      <c r="W52" s="4">
        <f t="shared" si="11"/>
        <v>2.1930000000000001</v>
      </c>
      <c r="X52" s="4">
        <f t="shared" si="12"/>
        <v>0.71699999999999997</v>
      </c>
      <c r="Y52" s="6">
        <f>SUM(V52:V61)</f>
        <v>434.29724999999996</v>
      </c>
      <c r="Z52" s="6">
        <f>SUM(W52:W61)</f>
        <v>647.38049999999998</v>
      </c>
      <c r="AA52" s="6">
        <f>SUM(X52:X61)</f>
        <v>61.091750000000005</v>
      </c>
      <c r="AB52" s="3">
        <v>3</v>
      </c>
      <c r="AC52" s="11">
        <f>($AB52*P52)</f>
        <v>0.57600000000000007</v>
      </c>
      <c r="AD52" s="11">
        <f t="shared" ref="AD52:AD58" si="22">($AB52*Q52)</f>
        <v>2.1930000000000001</v>
      </c>
      <c r="AE52" s="11">
        <f t="shared" ref="AE52:AE58" si="23">($AB52*R52)</f>
        <v>0.71699999999999997</v>
      </c>
      <c r="AF52" s="6">
        <f>SUM(AC52:AC58)</f>
        <v>117.75725</v>
      </c>
      <c r="AG52" s="6">
        <f>SUM(AD52:AD58)</f>
        <v>165.78050000000002</v>
      </c>
      <c r="AH52" s="6">
        <f>SUM(AE52:AE58)</f>
        <v>24.251750000000001</v>
      </c>
    </row>
    <row r="53" spans="1:36" x14ac:dyDescent="0.25">
      <c r="C53" s="3"/>
      <c r="D53" s="20">
        <v>260789</v>
      </c>
      <c r="E53" s="13">
        <v>5</v>
      </c>
      <c r="F53" s="38">
        <v>1.7898503225806452</v>
      </c>
      <c r="G53" s="41">
        <v>0.63318007741935489</v>
      </c>
      <c r="M53" s="34"/>
      <c r="P53" s="9">
        <v>0.17749999999999999</v>
      </c>
      <c r="Q53" s="3">
        <v>0.70499999999999996</v>
      </c>
      <c r="R53" s="3">
        <v>0.223</v>
      </c>
      <c r="S53" s="3">
        <v>1.3965000000000001</v>
      </c>
      <c r="T53" s="3">
        <v>7.4999999999999997E-2</v>
      </c>
      <c r="U53" s="3">
        <v>4.5</v>
      </c>
      <c r="V53" s="4">
        <f t="shared" ref="V53:V61" si="24">($U53*P53)</f>
        <v>0.79874999999999996</v>
      </c>
      <c r="W53" s="4">
        <f t="shared" si="11"/>
        <v>3.1724999999999999</v>
      </c>
      <c r="X53" s="4">
        <f t="shared" si="12"/>
        <v>1.0035000000000001</v>
      </c>
      <c r="Y53" s="6"/>
      <c r="Z53" s="6"/>
      <c r="AA53" s="6"/>
      <c r="AB53" s="3">
        <v>4.5</v>
      </c>
      <c r="AC53" s="11">
        <f t="shared" ref="AC53:AC58" si="25">($AB53*P53)</f>
        <v>0.79874999999999996</v>
      </c>
      <c r="AD53" s="11">
        <f t="shared" si="22"/>
        <v>3.1724999999999999</v>
      </c>
      <c r="AE53" s="11">
        <f t="shared" si="23"/>
        <v>1.0035000000000001</v>
      </c>
      <c r="AF53" s="6"/>
      <c r="AG53" s="6"/>
      <c r="AH53" s="6"/>
    </row>
    <row r="54" spans="1:36" x14ac:dyDescent="0.25">
      <c r="D54" s="20">
        <v>260788</v>
      </c>
      <c r="E54" s="13">
        <v>10</v>
      </c>
      <c r="F54" s="38">
        <v>1.5435406451612901</v>
      </c>
      <c r="G54" s="41">
        <v>0.65551215483871028</v>
      </c>
      <c r="J54" s="15"/>
      <c r="M54" s="34"/>
      <c r="P54" s="9">
        <v>0.154</v>
      </c>
      <c r="Q54" s="3">
        <v>0.67100000000000004</v>
      </c>
      <c r="R54" s="3">
        <v>0.2215</v>
      </c>
      <c r="S54" s="3">
        <v>1.0489999999999999</v>
      </c>
      <c r="T54" s="3">
        <v>6.5000000000000002E-2</v>
      </c>
      <c r="U54" s="3">
        <v>7.5</v>
      </c>
      <c r="V54" s="4">
        <f t="shared" si="24"/>
        <v>1.155</v>
      </c>
      <c r="W54" s="4">
        <f t="shared" si="11"/>
        <v>5.0325000000000006</v>
      </c>
      <c r="X54" s="4">
        <f t="shared" si="12"/>
        <v>1.6612500000000001</v>
      </c>
      <c r="Y54" s="6"/>
      <c r="Z54" s="6"/>
      <c r="AA54" s="6"/>
      <c r="AB54" s="3">
        <v>7.5</v>
      </c>
      <c r="AC54" s="11">
        <f t="shared" si="25"/>
        <v>1.155</v>
      </c>
      <c r="AD54" s="11">
        <f t="shared" si="22"/>
        <v>5.0325000000000006</v>
      </c>
      <c r="AE54" s="11">
        <f t="shared" si="23"/>
        <v>1.6612500000000001</v>
      </c>
      <c r="AF54" s="6"/>
      <c r="AG54" s="6"/>
      <c r="AH54" s="6"/>
    </row>
    <row r="55" spans="1:36" x14ac:dyDescent="0.25">
      <c r="D55" s="20">
        <v>260787</v>
      </c>
      <c r="E55" s="13">
        <v>20</v>
      </c>
      <c r="F55" s="38">
        <v>1.5435406451612903</v>
      </c>
      <c r="G55" s="41">
        <v>0.61478895483870954</v>
      </c>
      <c r="J55" s="15"/>
      <c r="M55" s="33">
        <v>101.99855026050767</v>
      </c>
      <c r="N55" s="11">
        <v>6.5175000000000001</v>
      </c>
      <c r="O55" s="33">
        <v>291.5</v>
      </c>
      <c r="P55" s="9">
        <v>0.31850000000000001</v>
      </c>
      <c r="Q55" s="3">
        <v>0.60650000000000004</v>
      </c>
      <c r="R55" s="3">
        <v>0.19400000000000001</v>
      </c>
      <c r="S55" s="3">
        <v>0.79949999999999999</v>
      </c>
      <c r="T55" s="3">
        <v>7.4999999999999997E-2</v>
      </c>
      <c r="U55" s="3">
        <v>10</v>
      </c>
      <c r="V55" s="4">
        <f t="shared" si="24"/>
        <v>3.1850000000000001</v>
      </c>
      <c r="W55" s="4">
        <f t="shared" si="11"/>
        <v>6.0650000000000004</v>
      </c>
      <c r="X55" s="4">
        <f t="shared" si="12"/>
        <v>1.94</v>
      </c>
      <c r="Y55" s="6"/>
      <c r="Z55" s="6"/>
      <c r="AA55" s="6"/>
      <c r="AB55" s="3">
        <v>10</v>
      </c>
      <c r="AC55" s="11">
        <f t="shared" si="25"/>
        <v>3.1850000000000001</v>
      </c>
      <c r="AD55" s="11">
        <f t="shared" si="22"/>
        <v>6.0650000000000004</v>
      </c>
      <c r="AE55" s="11">
        <f t="shared" si="23"/>
        <v>1.94</v>
      </c>
      <c r="AF55" s="6"/>
      <c r="AG55" s="6"/>
      <c r="AH55" s="6"/>
    </row>
    <row r="56" spans="1:36" x14ac:dyDescent="0.25">
      <c r="D56" s="20">
        <v>260786</v>
      </c>
      <c r="E56" s="13">
        <v>30</v>
      </c>
      <c r="F56" s="38">
        <v>0.19418677419354838</v>
      </c>
      <c r="G56" s="41">
        <v>0.23505042580645169</v>
      </c>
      <c r="J56" s="15"/>
      <c r="M56" s="34"/>
      <c r="P56" s="9">
        <v>3.4215</v>
      </c>
      <c r="Q56" s="3">
        <v>4.3094999999999999</v>
      </c>
      <c r="R56" s="3">
        <v>0.62850000000000006</v>
      </c>
      <c r="S56" s="3">
        <v>2.9649999999999999</v>
      </c>
      <c r="T56" s="3">
        <v>0.14249999999999999</v>
      </c>
      <c r="U56" s="3">
        <v>10</v>
      </c>
      <c r="V56" s="4">
        <f t="shared" si="24"/>
        <v>34.215000000000003</v>
      </c>
      <c r="W56" s="4">
        <f t="shared" si="11"/>
        <v>43.094999999999999</v>
      </c>
      <c r="X56" s="4">
        <f t="shared" si="12"/>
        <v>6.2850000000000001</v>
      </c>
      <c r="Y56" s="6"/>
      <c r="Z56" s="6"/>
      <c r="AA56" s="6"/>
      <c r="AB56" s="3">
        <v>10</v>
      </c>
      <c r="AC56" s="11">
        <f t="shared" si="25"/>
        <v>34.215000000000003</v>
      </c>
      <c r="AD56" s="11">
        <f t="shared" si="22"/>
        <v>43.094999999999999</v>
      </c>
      <c r="AE56" s="11">
        <f t="shared" si="23"/>
        <v>6.2850000000000001</v>
      </c>
      <c r="AF56" s="6"/>
      <c r="AG56" s="6"/>
      <c r="AH56" s="6"/>
    </row>
    <row r="57" spans="1:36" x14ac:dyDescent="0.25">
      <c r="D57" s="20">
        <v>260785</v>
      </c>
      <c r="E57" s="13">
        <v>40</v>
      </c>
      <c r="F57" s="38">
        <v>0.19080961290322579</v>
      </c>
      <c r="G57" s="41">
        <v>0.21330150709677426</v>
      </c>
      <c r="J57" s="15"/>
      <c r="M57" s="34"/>
      <c r="P57" s="9">
        <v>4.4755000000000003</v>
      </c>
      <c r="Q57" s="3">
        <v>6.2605000000000004</v>
      </c>
      <c r="R57" s="3">
        <v>0.79549999999999998</v>
      </c>
      <c r="S57" s="3">
        <v>3.0460000000000003</v>
      </c>
      <c r="T57" s="3">
        <v>0.1605</v>
      </c>
      <c r="U57" s="3">
        <v>10</v>
      </c>
      <c r="V57" s="4">
        <f t="shared" si="24"/>
        <v>44.755000000000003</v>
      </c>
      <c r="W57" s="4">
        <f t="shared" si="11"/>
        <v>62.605000000000004</v>
      </c>
      <c r="X57" s="4">
        <f t="shared" si="12"/>
        <v>7.9550000000000001</v>
      </c>
      <c r="Y57" s="6"/>
      <c r="Z57" s="6"/>
      <c r="AA57" s="6"/>
      <c r="AB57" s="3">
        <v>10</v>
      </c>
      <c r="AC57" s="11">
        <f t="shared" si="25"/>
        <v>44.755000000000003</v>
      </c>
      <c r="AD57" s="11">
        <f t="shared" si="22"/>
        <v>62.605000000000004</v>
      </c>
      <c r="AE57" s="11">
        <f t="shared" si="23"/>
        <v>7.9550000000000001</v>
      </c>
      <c r="AF57" s="6"/>
      <c r="AG57" s="6"/>
      <c r="AH57" s="6"/>
    </row>
    <row r="58" spans="1:36" x14ac:dyDescent="0.25">
      <c r="D58" s="20">
        <v>260784</v>
      </c>
      <c r="E58" s="13">
        <v>50</v>
      </c>
      <c r="F58" s="38">
        <v>8.6117612903225865E-2</v>
      </c>
      <c r="G58" s="41">
        <v>0.23005222709677417</v>
      </c>
      <c r="J58" s="15"/>
      <c r="M58" s="33">
        <v>83.218520987971942</v>
      </c>
      <c r="N58" s="11">
        <v>6.6025</v>
      </c>
      <c r="O58" s="33">
        <v>294.5</v>
      </c>
      <c r="P58" s="9">
        <v>6.6144999999999996</v>
      </c>
      <c r="Q58" s="3">
        <v>8.7234999999999996</v>
      </c>
      <c r="R58" s="3">
        <v>0.93799999999999994</v>
      </c>
      <c r="S58" s="3">
        <v>2.6414999999999997</v>
      </c>
      <c r="T58" s="3">
        <v>0.13350000000000001</v>
      </c>
      <c r="U58" s="3">
        <v>10</v>
      </c>
      <c r="V58" s="4">
        <f t="shared" si="24"/>
        <v>66.144999999999996</v>
      </c>
      <c r="W58" s="4">
        <f t="shared" si="11"/>
        <v>87.234999999999999</v>
      </c>
      <c r="X58" s="4">
        <f t="shared" si="12"/>
        <v>9.379999999999999</v>
      </c>
      <c r="Y58" s="6"/>
      <c r="Z58" s="6"/>
      <c r="AA58" s="6"/>
      <c r="AB58" s="3">
        <v>5</v>
      </c>
      <c r="AC58" s="11">
        <f t="shared" si="25"/>
        <v>33.072499999999998</v>
      </c>
      <c r="AD58" s="11">
        <f t="shared" si="22"/>
        <v>43.6175</v>
      </c>
      <c r="AE58" s="11">
        <f t="shared" si="23"/>
        <v>4.6899999999999995</v>
      </c>
      <c r="AF58" s="6"/>
      <c r="AG58" s="6"/>
      <c r="AH58" s="6"/>
    </row>
    <row r="59" spans="1:36" x14ac:dyDescent="0.25">
      <c r="D59" s="20">
        <v>260783</v>
      </c>
      <c r="E59" s="13">
        <v>60</v>
      </c>
      <c r="F59" s="38">
        <v>6.0788903225806476E-2</v>
      </c>
      <c r="G59" s="41">
        <v>0.21559797677419351</v>
      </c>
      <c r="J59" s="15"/>
      <c r="M59" s="34"/>
      <c r="P59" s="9">
        <v>9.8045000000000009</v>
      </c>
      <c r="Q59" s="3">
        <v>12.5825</v>
      </c>
      <c r="R59" s="3">
        <v>1.1935</v>
      </c>
      <c r="S59" s="3">
        <v>0.62350000000000005</v>
      </c>
      <c r="T59" s="3">
        <v>0.1045</v>
      </c>
      <c r="U59" s="3">
        <v>10</v>
      </c>
      <c r="V59" s="4">
        <f t="shared" si="24"/>
        <v>98.045000000000016</v>
      </c>
      <c r="W59" s="4">
        <f t="shared" si="11"/>
        <v>125.82499999999999</v>
      </c>
      <c r="X59" s="4">
        <f t="shared" si="12"/>
        <v>11.935</v>
      </c>
      <c r="Y59" s="6"/>
      <c r="Z59" s="6"/>
      <c r="AA59" s="6"/>
      <c r="AB59" s="3">
        <v>0</v>
      </c>
      <c r="AF59" s="6"/>
      <c r="AG59" s="6"/>
      <c r="AH59" s="6"/>
    </row>
    <row r="60" spans="1:36" x14ac:dyDescent="0.25">
      <c r="C60" s="3"/>
      <c r="D60" s="20">
        <v>260782</v>
      </c>
      <c r="E60" s="13">
        <v>70</v>
      </c>
      <c r="F60" s="38">
        <v>5.403458064516127E-2</v>
      </c>
      <c r="G60" s="41">
        <v>0.1553494193548387</v>
      </c>
      <c r="J60" s="15"/>
      <c r="M60" s="34"/>
      <c r="P60" s="9">
        <v>11.785499999999999</v>
      </c>
      <c r="Q60" s="3">
        <v>18.7575</v>
      </c>
      <c r="R60" s="3">
        <v>1.2589999999999999</v>
      </c>
      <c r="S60" s="3">
        <v>0.36499999999999999</v>
      </c>
      <c r="T60" s="3">
        <v>6.8500000000000005E-2</v>
      </c>
      <c r="U60" s="3">
        <v>10</v>
      </c>
      <c r="V60" s="4">
        <f t="shared" si="24"/>
        <v>117.85499999999999</v>
      </c>
      <c r="W60" s="4">
        <f t="shared" si="11"/>
        <v>187.57499999999999</v>
      </c>
      <c r="X60" s="4">
        <f t="shared" si="12"/>
        <v>12.59</v>
      </c>
      <c r="Y60" s="6"/>
      <c r="Z60" s="6"/>
      <c r="AA60" s="6"/>
      <c r="AB60" s="3">
        <v>0</v>
      </c>
      <c r="AF60" s="6"/>
      <c r="AG60" s="6"/>
      <c r="AH60" s="6"/>
    </row>
    <row r="61" spans="1:36" x14ac:dyDescent="0.25">
      <c r="D61" s="20">
        <v>260781</v>
      </c>
      <c r="E61" s="13">
        <v>80</v>
      </c>
      <c r="F61" s="12">
        <v>5.7411741935483901E-2</v>
      </c>
      <c r="G61" s="15">
        <v>0.27341497806451609</v>
      </c>
      <c r="J61" s="15"/>
      <c r="M61" s="33">
        <v>64.160387739484548</v>
      </c>
      <c r="N61" s="11">
        <v>5.2285000000000004</v>
      </c>
      <c r="O61" s="33">
        <v>233.5</v>
      </c>
      <c r="P61" s="9">
        <v>13.513500000000001</v>
      </c>
      <c r="Q61" s="3">
        <v>24.916499999999999</v>
      </c>
      <c r="R61" s="3">
        <v>1.5249999999999999</v>
      </c>
      <c r="S61" s="3">
        <v>0.76749999999999996</v>
      </c>
      <c r="T61" s="3">
        <v>0.1</v>
      </c>
      <c r="U61" s="3">
        <v>5</v>
      </c>
      <c r="V61" s="4">
        <f t="shared" si="24"/>
        <v>67.567499999999995</v>
      </c>
      <c r="W61" s="4">
        <f t="shared" si="11"/>
        <v>124.5825</v>
      </c>
      <c r="X61" s="4">
        <f t="shared" si="12"/>
        <v>7.625</v>
      </c>
      <c r="Y61" s="6"/>
      <c r="Z61" s="6"/>
      <c r="AA61" s="6"/>
      <c r="AB61" s="3">
        <v>0</v>
      </c>
      <c r="AF61" s="6"/>
      <c r="AG61" s="6"/>
      <c r="AH61" s="6"/>
    </row>
    <row r="62" spans="1:36" x14ac:dyDescent="0.25">
      <c r="C62" s="19"/>
      <c r="D62" s="13"/>
      <c r="E62" s="13">
        <v>1</v>
      </c>
      <c r="F62" s="11"/>
      <c r="J62" s="15"/>
      <c r="M62" s="30"/>
      <c r="N62" s="30"/>
      <c r="O62" s="32"/>
      <c r="P62" s="15"/>
      <c r="Q62" s="15"/>
      <c r="R62" s="15"/>
      <c r="S62" s="15"/>
      <c r="T62" s="15"/>
      <c r="U62" s="3">
        <v>3</v>
      </c>
      <c r="V62" s="4">
        <f>($U62*P62)</f>
        <v>0</v>
      </c>
      <c r="W62" s="4">
        <f t="shared" si="11"/>
        <v>0</v>
      </c>
      <c r="X62" s="4">
        <f t="shared" si="12"/>
        <v>0</v>
      </c>
      <c r="Y62" s="6">
        <f>SUM(V62:V71)</f>
        <v>0</v>
      </c>
      <c r="Z62" s="6">
        <f>SUM(W62:W71)</f>
        <v>0</v>
      </c>
      <c r="AA62" s="6">
        <f>SUM(X62:X71)</f>
        <v>0</v>
      </c>
      <c r="AB62" s="3">
        <v>3</v>
      </c>
      <c r="AC62" s="11">
        <f>($AB62*P62)</f>
        <v>0</v>
      </c>
      <c r="AD62" s="11">
        <f t="shared" ref="AD62:AD68" si="26">($AB62*Q62)</f>
        <v>0</v>
      </c>
      <c r="AE62" s="11">
        <f t="shared" ref="AE62:AE68" si="27">($AB62*R62)</f>
        <v>0</v>
      </c>
      <c r="AF62" s="6">
        <f>SUM(AC62:AC68)</f>
        <v>0</v>
      </c>
      <c r="AG62" s="6">
        <f>SUM(AD62:AD68)</f>
        <v>0</v>
      </c>
      <c r="AH62" s="6">
        <f>SUM(AE62:AE68)</f>
        <v>0</v>
      </c>
    </row>
    <row r="63" spans="1:36" x14ac:dyDescent="0.25">
      <c r="D63" s="13"/>
      <c r="E63" s="13">
        <v>5</v>
      </c>
      <c r="F63" s="11"/>
      <c r="J63" s="15"/>
      <c r="M63" s="30"/>
      <c r="N63" s="30"/>
      <c r="O63" s="32"/>
      <c r="P63" s="15"/>
      <c r="Q63" s="15"/>
      <c r="R63" s="15"/>
      <c r="S63" s="15"/>
      <c r="T63" s="15"/>
      <c r="U63" s="3">
        <v>4.5</v>
      </c>
      <c r="V63" s="4">
        <f t="shared" ref="V63:V71" si="28">($U63*P63)</f>
        <v>0</v>
      </c>
      <c r="W63" s="4">
        <f t="shared" si="11"/>
        <v>0</v>
      </c>
      <c r="X63" s="4">
        <f t="shared" si="12"/>
        <v>0</v>
      </c>
      <c r="Y63" s="6"/>
      <c r="Z63" s="6"/>
      <c r="AA63" s="6"/>
      <c r="AB63" s="3">
        <v>4.5</v>
      </c>
      <c r="AC63" s="11">
        <f t="shared" ref="AC63:AC68" si="29">($AB63*P63)</f>
        <v>0</v>
      </c>
      <c r="AD63" s="11">
        <f t="shared" si="26"/>
        <v>0</v>
      </c>
      <c r="AE63" s="11">
        <f t="shared" si="27"/>
        <v>0</v>
      </c>
      <c r="AF63" s="6"/>
      <c r="AG63" s="6"/>
      <c r="AH63" s="6"/>
    </row>
    <row r="64" spans="1:36" x14ac:dyDescent="0.25">
      <c r="C64" s="3"/>
      <c r="D64" s="13"/>
      <c r="E64" s="13">
        <v>10</v>
      </c>
      <c r="F64" s="11"/>
      <c r="J64" s="15"/>
      <c r="M64" s="30"/>
      <c r="N64" s="30"/>
      <c r="O64" s="32"/>
      <c r="P64" s="15"/>
      <c r="Q64" s="15"/>
      <c r="R64" s="15"/>
      <c r="S64" s="15"/>
      <c r="T64" s="15"/>
      <c r="U64" s="3">
        <v>7.5</v>
      </c>
      <c r="V64" s="4">
        <f t="shared" si="28"/>
        <v>0</v>
      </c>
      <c r="W64" s="4">
        <f t="shared" si="11"/>
        <v>0</v>
      </c>
      <c r="X64" s="4">
        <f t="shared" si="12"/>
        <v>0</v>
      </c>
      <c r="Y64" s="6"/>
      <c r="Z64" s="6"/>
      <c r="AA64" s="6"/>
      <c r="AB64" s="3">
        <v>7.5</v>
      </c>
      <c r="AC64" s="11">
        <f t="shared" si="29"/>
        <v>0</v>
      </c>
      <c r="AD64" s="11">
        <f t="shared" si="26"/>
        <v>0</v>
      </c>
      <c r="AE64" s="11">
        <f t="shared" si="27"/>
        <v>0</v>
      </c>
      <c r="AF64" s="6"/>
      <c r="AG64" s="6"/>
      <c r="AH64" s="6"/>
    </row>
    <row r="65" spans="3:34" x14ac:dyDescent="0.25">
      <c r="C65" s="3"/>
      <c r="D65" s="13"/>
      <c r="E65" s="13">
        <v>20</v>
      </c>
      <c r="F65" s="11"/>
      <c r="J65" s="15"/>
      <c r="M65" s="30"/>
      <c r="N65" s="30"/>
      <c r="O65" s="32"/>
      <c r="P65" s="15"/>
      <c r="Q65" s="15"/>
      <c r="R65" s="15"/>
      <c r="S65" s="15"/>
      <c r="T65" s="15"/>
      <c r="U65" s="3">
        <v>10</v>
      </c>
      <c r="V65" s="4">
        <f t="shared" si="28"/>
        <v>0</v>
      </c>
      <c r="W65" s="4">
        <f t="shared" si="11"/>
        <v>0</v>
      </c>
      <c r="X65" s="4">
        <f t="shared" si="12"/>
        <v>0</v>
      </c>
      <c r="Y65" s="6"/>
      <c r="Z65" s="6"/>
      <c r="AA65" s="6"/>
      <c r="AB65" s="3">
        <v>10</v>
      </c>
      <c r="AC65" s="11">
        <f t="shared" si="29"/>
        <v>0</v>
      </c>
      <c r="AD65" s="11">
        <f t="shared" si="26"/>
        <v>0</v>
      </c>
      <c r="AE65" s="11">
        <f t="shared" si="27"/>
        <v>0</v>
      </c>
      <c r="AF65" s="6"/>
      <c r="AG65" s="6"/>
      <c r="AH65" s="6"/>
    </row>
    <row r="66" spans="3:34" x14ac:dyDescent="0.25">
      <c r="C66" s="3"/>
      <c r="D66" s="13"/>
      <c r="E66" s="13">
        <v>30</v>
      </c>
      <c r="F66" s="11"/>
      <c r="J66" s="15"/>
      <c r="M66" s="30"/>
      <c r="N66" s="30"/>
      <c r="O66" s="32"/>
      <c r="P66" s="15"/>
      <c r="Q66" s="15"/>
      <c r="R66" s="15"/>
      <c r="S66" s="15"/>
      <c r="T66" s="15"/>
      <c r="U66" s="3">
        <v>10</v>
      </c>
      <c r="V66" s="4">
        <f t="shared" si="28"/>
        <v>0</v>
      </c>
      <c r="W66" s="4">
        <f t="shared" si="11"/>
        <v>0</v>
      </c>
      <c r="X66" s="4">
        <f t="shared" si="12"/>
        <v>0</v>
      </c>
      <c r="Y66" s="6"/>
      <c r="Z66" s="6"/>
      <c r="AA66" s="6"/>
      <c r="AB66" s="3">
        <v>10</v>
      </c>
      <c r="AC66" s="11">
        <f t="shared" si="29"/>
        <v>0</v>
      </c>
      <c r="AD66" s="11">
        <f t="shared" si="26"/>
        <v>0</v>
      </c>
      <c r="AE66" s="11">
        <f t="shared" si="27"/>
        <v>0</v>
      </c>
      <c r="AF66" s="6"/>
      <c r="AG66" s="6"/>
      <c r="AH66" s="6"/>
    </row>
    <row r="67" spans="3:34" x14ac:dyDescent="0.25">
      <c r="C67" s="3"/>
      <c r="D67" s="13"/>
      <c r="E67" s="13">
        <v>40</v>
      </c>
      <c r="F67" s="11"/>
      <c r="J67" s="15"/>
      <c r="M67" s="30"/>
      <c r="N67" s="30"/>
      <c r="O67" s="32"/>
      <c r="P67" s="15"/>
      <c r="Q67" s="15"/>
      <c r="R67" s="15"/>
      <c r="S67" s="15"/>
      <c r="T67" s="15"/>
      <c r="U67" s="3">
        <v>10</v>
      </c>
      <c r="V67" s="4">
        <f t="shared" si="28"/>
        <v>0</v>
      </c>
      <c r="W67" s="4">
        <f t="shared" si="11"/>
        <v>0</v>
      </c>
      <c r="X67" s="4">
        <f t="shared" si="12"/>
        <v>0</v>
      </c>
      <c r="Y67" s="6"/>
      <c r="Z67" s="6"/>
      <c r="AA67" s="6"/>
      <c r="AB67" s="3">
        <v>10</v>
      </c>
      <c r="AC67" s="11">
        <f t="shared" si="29"/>
        <v>0</v>
      </c>
      <c r="AD67" s="11">
        <f t="shared" si="26"/>
        <v>0</v>
      </c>
      <c r="AE67" s="11">
        <f t="shared" si="27"/>
        <v>0</v>
      </c>
      <c r="AF67" s="6"/>
      <c r="AG67" s="6"/>
      <c r="AH67" s="6"/>
    </row>
    <row r="68" spans="3:34" x14ac:dyDescent="0.25">
      <c r="D68" s="13"/>
      <c r="E68" s="13">
        <v>50</v>
      </c>
      <c r="F68" s="11"/>
      <c r="J68" s="15"/>
      <c r="M68" s="30"/>
      <c r="N68" s="30"/>
      <c r="O68" s="32"/>
      <c r="P68" s="15"/>
      <c r="Q68" s="15"/>
      <c r="R68" s="15"/>
      <c r="S68" s="15"/>
      <c r="T68" s="15"/>
      <c r="U68" s="3">
        <v>10</v>
      </c>
      <c r="V68" s="4">
        <f t="shared" si="28"/>
        <v>0</v>
      </c>
      <c r="W68" s="4">
        <f t="shared" si="11"/>
        <v>0</v>
      </c>
      <c r="X68" s="4">
        <f t="shared" si="12"/>
        <v>0</v>
      </c>
      <c r="Y68" s="6"/>
      <c r="Z68" s="6"/>
      <c r="AA68" s="6"/>
      <c r="AB68" s="3">
        <v>5</v>
      </c>
      <c r="AC68" s="11">
        <f t="shared" si="29"/>
        <v>0</v>
      </c>
      <c r="AD68" s="11">
        <f t="shared" si="26"/>
        <v>0</v>
      </c>
      <c r="AE68" s="11">
        <f t="shared" si="27"/>
        <v>0</v>
      </c>
      <c r="AF68" s="6"/>
      <c r="AG68" s="6"/>
      <c r="AH68" s="6"/>
    </row>
    <row r="69" spans="3:34" x14ac:dyDescent="0.25">
      <c r="D69" s="13"/>
      <c r="E69" s="13">
        <v>60</v>
      </c>
      <c r="F69" s="11"/>
      <c r="J69" s="15"/>
      <c r="M69" s="30"/>
      <c r="N69" s="30"/>
      <c r="O69" s="32"/>
      <c r="P69" s="15"/>
      <c r="Q69" s="15"/>
      <c r="R69" s="15"/>
      <c r="S69" s="15"/>
      <c r="T69" s="15"/>
      <c r="U69" s="3">
        <v>10</v>
      </c>
      <c r="V69" s="4">
        <f t="shared" si="28"/>
        <v>0</v>
      </c>
      <c r="W69" s="4">
        <f t="shared" si="11"/>
        <v>0</v>
      </c>
      <c r="X69" s="4">
        <f t="shared" si="12"/>
        <v>0</v>
      </c>
      <c r="Y69" s="6"/>
      <c r="Z69" s="6"/>
      <c r="AA69" s="6"/>
      <c r="AB69" s="3">
        <v>0</v>
      </c>
      <c r="AF69" s="6"/>
      <c r="AG69" s="6"/>
      <c r="AH69" s="6"/>
    </row>
    <row r="70" spans="3:34" x14ac:dyDescent="0.25">
      <c r="D70" s="13"/>
      <c r="E70" s="13">
        <v>70</v>
      </c>
      <c r="F70" s="11"/>
      <c r="J70" s="15"/>
      <c r="P70" s="15"/>
      <c r="Q70" s="15"/>
      <c r="R70" s="15"/>
      <c r="S70" s="15"/>
      <c r="T70" s="15"/>
      <c r="U70" s="3">
        <v>10</v>
      </c>
      <c r="V70" s="4">
        <f t="shared" si="28"/>
        <v>0</v>
      </c>
      <c r="W70" s="4">
        <f t="shared" si="11"/>
        <v>0</v>
      </c>
      <c r="X70" s="4">
        <f t="shared" si="12"/>
        <v>0</v>
      </c>
      <c r="Y70" s="6"/>
      <c r="Z70" s="6"/>
      <c r="AA70" s="6"/>
      <c r="AB70" s="3">
        <v>0</v>
      </c>
      <c r="AF70" s="6"/>
      <c r="AG70" s="6"/>
      <c r="AH70" s="6"/>
    </row>
    <row r="71" spans="3:34" x14ac:dyDescent="0.25">
      <c r="C71" s="3"/>
      <c r="D71" s="13"/>
      <c r="E71" s="13">
        <v>80</v>
      </c>
      <c r="F71" s="11"/>
      <c r="J71" s="15"/>
      <c r="P71" s="15"/>
      <c r="Q71" s="15"/>
      <c r="R71" s="15"/>
      <c r="S71" s="15"/>
      <c r="T71" s="15"/>
      <c r="U71" s="3">
        <v>5</v>
      </c>
      <c r="V71" s="4">
        <f t="shared" si="28"/>
        <v>0</v>
      </c>
      <c r="W71" s="4">
        <f t="shared" si="11"/>
        <v>0</v>
      </c>
      <c r="X71" s="4">
        <f t="shared" si="12"/>
        <v>0</v>
      </c>
      <c r="Y71" s="6"/>
      <c r="Z71" s="6"/>
      <c r="AA71" s="6"/>
      <c r="AB71" s="3">
        <v>0</v>
      </c>
      <c r="AF71" s="6"/>
      <c r="AG71" s="6"/>
      <c r="AH71" s="6"/>
    </row>
    <row r="72" spans="3:34" x14ac:dyDescent="0.25">
      <c r="C72" s="19"/>
      <c r="D72" s="13"/>
      <c r="E72" s="13">
        <v>1</v>
      </c>
      <c r="F72" s="11"/>
      <c r="I72" s="4"/>
      <c r="J72" s="15"/>
      <c r="P72" s="15"/>
      <c r="Q72" s="15"/>
      <c r="R72" s="15"/>
      <c r="S72" s="15"/>
      <c r="T72" s="15"/>
      <c r="U72" s="3">
        <v>3</v>
      </c>
      <c r="V72" s="4">
        <f>($U72*P72)</f>
        <v>0</v>
      </c>
      <c r="W72" s="4">
        <f t="shared" si="11"/>
        <v>0</v>
      </c>
      <c r="X72" s="4">
        <f t="shared" si="12"/>
        <v>0</v>
      </c>
      <c r="Y72" s="6">
        <f>SUM(V72:V81)</f>
        <v>0</v>
      </c>
      <c r="Z72" s="6">
        <f>SUM(W72:W81)</f>
        <v>0</v>
      </c>
      <c r="AA72" s="6">
        <f>SUM(X72:X81)</f>
        <v>0</v>
      </c>
      <c r="AB72" s="3">
        <v>3</v>
      </c>
      <c r="AC72" s="11">
        <f>($AB72*P72)</f>
        <v>0</v>
      </c>
      <c r="AD72" s="11">
        <f t="shared" ref="AD72:AD78" si="30">($AB72*Q72)</f>
        <v>0</v>
      </c>
      <c r="AE72" s="11">
        <f t="shared" ref="AE72:AE78" si="31">($AB72*R72)</f>
        <v>0</v>
      </c>
      <c r="AF72" s="6">
        <f>SUM(AC72:AC78)</f>
        <v>0</v>
      </c>
      <c r="AG72" s="6">
        <f>SUM(AD72:AD78)</f>
        <v>0</v>
      </c>
      <c r="AH72" s="6">
        <f>SUM(AE72:AE78)</f>
        <v>0</v>
      </c>
    </row>
    <row r="73" spans="3:34" x14ac:dyDescent="0.25">
      <c r="C73" s="3"/>
      <c r="D73" s="13"/>
      <c r="E73" s="13">
        <v>5</v>
      </c>
      <c r="F73" s="11"/>
      <c r="J73" s="15"/>
      <c r="P73" s="15"/>
      <c r="Q73" s="15"/>
      <c r="R73" s="15"/>
      <c r="S73" s="15"/>
      <c r="T73" s="15"/>
      <c r="U73" s="3">
        <v>4.5</v>
      </c>
      <c r="V73" s="4">
        <f t="shared" ref="V73:V81" si="32">($U73*P73)</f>
        <v>0</v>
      </c>
      <c r="W73" s="4">
        <f t="shared" si="11"/>
        <v>0</v>
      </c>
      <c r="X73" s="4">
        <f t="shared" si="12"/>
        <v>0</v>
      </c>
      <c r="Y73" s="6"/>
      <c r="Z73" s="6"/>
      <c r="AA73" s="6"/>
      <c r="AB73" s="3">
        <v>4.5</v>
      </c>
      <c r="AC73" s="11">
        <f t="shared" ref="AC73:AC78" si="33">($AB73*P73)</f>
        <v>0</v>
      </c>
      <c r="AD73" s="11">
        <f t="shared" si="30"/>
        <v>0</v>
      </c>
      <c r="AE73" s="11">
        <f t="shared" si="31"/>
        <v>0</v>
      </c>
      <c r="AF73" s="6"/>
      <c r="AG73" s="6"/>
      <c r="AH73" s="6"/>
    </row>
    <row r="74" spans="3:34" x14ac:dyDescent="0.25">
      <c r="C74" s="3"/>
      <c r="D74" s="13"/>
      <c r="E74" s="13">
        <v>10</v>
      </c>
      <c r="F74" s="11"/>
      <c r="J74" s="15"/>
      <c r="P74" s="15"/>
      <c r="Q74" s="15"/>
      <c r="R74" s="15"/>
      <c r="S74" s="15"/>
      <c r="T74" s="15"/>
      <c r="U74" s="3">
        <v>7.5</v>
      </c>
      <c r="V74" s="4">
        <f t="shared" si="32"/>
        <v>0</v>
      </c>
      <c r="W74" s="4">
        <f t="shared" si="11"/>
        <v>0</v>
      </c>
      <c r="X74" s="4">
        <f t="shared" si="12"/>
        <v>0</v>
      </c>
      <c r="Y74" s="6"/>
      <c r="Z74" s="6"/>
      <c r="AA74" s="6"/>
      <c r="AB74" s="3">
        <v>7.5</v>
      </c>
      <c r="AC74" s="11">
        <f t="shared" si="33"/>
        <v>0</v>
      </c>
      <c r="AD74" s="11">
        <f t="shared" si="30"/>
        <v>0</v>
      </c>
      <c r="AE74" s="11">
        <f t="shared" si="31"/>
        <v>0</v>
      </c>
      <c r="AF74" s="6"/>
      <c r="AG74" s="6"/>
      <c r="AH74" s="6"/>
    </row>
    <row r="75" spans="3:34" x14ac:dyDescent="0.25">
      <c r="C75" s="3"/>
      <c r="D75" s="13"/>
      <c r="E75" s="13">
        <v>20</v>
      </c>
      <c r="F75" s="11"/>
      <c r="J75" s="15"/>
      <c r="P75" s="15"/>
      <c r="Q75" s="15"/>
      <c r="R75" s="15"/>
      <c r="S75" s="15"/>
      <c r="T75" s="15"/>
      <c r="U75" s="3">
        <v>10</v>
      </c>
      <c r="V75" s="4">
        <f t="shared" si="32"/>
        <v>0</v>
      </c>
      <c r="W75" s="4">
        <f t="shared" si="11"/>
        <v>0</v>
      </c>
      <c r="X75" s="4">
        <f t="shared" si="12"/>
        <v>0</v>
      </c>
      <c r="Y75" s="6"/>
      <c r="Z75" s="6"/>
      <c r="AA75" s="6"/>
      <c r="AB75" s="3">
        <v>10</v>
      </c>
      <c r="AC75" s="11">
        <f t="shared" si="33"/>
        <v>0</v>
      </c>
      <c r="AD75" s="11">
        <f t="shared" si="30"/>
        <v>0</v>
      </c>
      <c r="AE75" s="11">
        <f t="shared" si="31"/>
        <v>0</v>
      </c>
      <c r="AF75" s="6"/>
      <c r="AG75" s="6"/>
      <c r="AH75" s="6"/>
    </row>
    <row r="76" spans="3:34" x14ac:dyDescent="0.25">
      <c r="D76" s="13"/>
      <c r="E76" s="13">
        <v>30</v>
      </c>
      <c r="F76" s="11"/>
      <c r="J76" s="15"/>
      <c r="P76" s="15"/>
      <c r="Q76" s="15"/>
      <c r="R76" s="15"/>
      <c r="S76" s="15"/>
      <c r="T76" s="15"/>
      <c r="U76" s="3">
        <v>10</v>
      </c>
      <c r="V76" s="4">
        <f t="shared" si="32"/>
        <v>0</v>
      </c>
      <c r="W76" s="4">
        <f t="shared" si="11"/>
        <v>0</v>
      </c>
      <c r="X76" s="4">
        <f t="shared" si="12"/>
        <v>0</v>
      </c>
      <c r="Y76" s="6"/>
      <c r="Z76" s="6"/>
      <c r="AA76" s="6"/>
      <c r="AB76" s="3">
        <v>10</v>
      </c>
      <c r="AC76" s="11">
        <f t="shared" si="33"/>
        <v>0</v>
      </c>
      <c r="AD76" s="11">
        <f t="shared" si="30"/>
        <v>0</v>
      </c>
      <c r="AE76" s="11">
        <f t="shared" si="31"/>
        <v>0</v>
      </c>
      <c r="AF76" s="6"/>
      <c r="AG76" s="6"/>
      <c r="AH76" s="6"/>
    </row>
    <row r="77" spans="3:34" x14ac:dyDescent="0.25">
      <c r="D77" s="13"/>
      <c r="E77" s="13">
        <v>40</v>
      </c>
      <c r="F77" s="11"/>
      <c r="J77" s="15"/>
      <c r="P77" s="15"/>
      <c r="Q77" s="15"/>
      <c r="R77" s="15"/>
      <c r="S77" s="15"/>
      <c r="T77" s="15"/>
      <c r="U77" s="3">
        <v>10</v>
      </c>
      <c r="V77" s="4">
        <f t="shared" si="32"/>
        <v>0</v>
      </c>
      <c r="W77" s="4">
        <f t="shared" si="11"/>
        <v>0</v>
      </c>
      <c r="X77" s="4">
        <f t="shared" si="12"/>
        <v>0</v>
      </c>
      <c r="Y77" s="6"/>
      <c r="Z77" s="6"/>
      <c r="AA77" s="6"/>
      <c r="AB77" s="3">
        <v>10</v>
      </c>
      <c r="AC77" s="11">
        <f t="shared" si="33"/>
        <v>0</v>
      </c>
      <c r="AD77" s="11">
        <f t="shared" si="30"/>
        <v>0</v>
      </c>
      <c r="AE77" s="11">
        <f t="shared" si="31"/>
        <v>0</v>
      </c>
      <c r="AF77" s="6"/>
      <c r="AG77" s="6"/>
      <c r="AH77" s="6"/>
    </row>
    <row r="78" spans="3:34" x14ac:dyDescent="0.25">
      <c r="C78" s="3"/>
      <c r="D78" s="13"/>
      <c r="E78" s="13">
        <v>50</v>
      </c>
      <c r="F78" s="11"/>
      <c r="J78" s="15"/>
      <c r="P78" s="15"/>
      <c r="Q78" s="15"/>
      <c r="R78" s="15"/>
      <c r="S78" s="15"/>
      <c r="T78" s="15"/>
      <c r="U78" s="3">
        <v>10</v>
      </c>
      <c r="V78" s="4">
        <f t="shared" si="32"/>
        <v>0</v>
      </c>
      <c r="W78" s="4">
        <f t="shared" si="11"/>
        <v>0</v>
      </c>
      <c r="X78" s="4">
        <f t="shared" si="12"/>
        <v>0</v>
      </c>
      <c r="Y78" s="6"/>
      <c r="Z78" s="6"/>
      <c r="AA78" s="6"/>
      <c r="AB78" s="3">
        <v>5</v>
      </c>
      <c r="AC78" s="11">
        <f t="shared" si="33"/>
        <v>0</v>
      </c>
      <c r="AD78" s="11">
        <f t="shared" si="30"/>
        <v>0</v>
      </c>
      <c r="AE78" s="11">
        <f t="shared" si="31"/>
        <v>0</v>
      </c>
      <c r="AF78" s="6"/>
      <c r="AG78" s="6"/>
      <c r="AH78" s="6"/>
    </row>
    <row r="79" spans="3:34" x14ac:dyDescent="0.25">
      <c r="C79" s="3"/>
      <c r="D79" s="13"/>
      <c r="E79" s="13">
        <v>60</v>
      </c>
      <c r="F79" s="11"/>
      <c r="J79" s="15"/>
      <c r="P79" s="15"/>
      <c r="Q79" s="15"/>
      <c r="R79" s="15"/>
      <c r="S79" s="15"/>
      <c r="T79" s="15"/>
      <c r="U79" s="3">
        <v>10</v>
      </c>
      <c r="V79" s="4">
        <f t="shared" si="32"/>
        <v>0</v>
      </c>
      <c r="W79" s="4">
        <f t="shared" si="11"/>
        <v>0</v>
      </c>
      <c r="X79" s="4">
        <f t="shared" si="12"/>
        <v>0</v>
      </c>
      <c r="Y79" s="6"/>
      <c r="Z79" s="6"/>
      <c r="AA79" s="6"/>
      <c r="AB79" s="3">
        <v>0</v>
      </c>
      <c r="AF79" s="6"/>
      <c r="AG79" s="6"/>
      <c r="AH79" s="6"/>
    </row>
    <row r="80" spans="3:34" x14ac:dyDescent="0.25">
      <c r="C80" s="3"/>
      <c r="D80" s="13"/>
      <c r="E80" s="13">
        <v>70</v>
      </c>
      <c r="F80" s="11"/>
      <c r="J80" s="15"/>
      <c r="P80" s="15"/>
      <c r="Q80" s="15"/>
      <c r="R80" s="15"/>
      <c r="S80" s="15"/>
      <c r="T80" s="15"/>
      <c r="U80" s="3">
        <v>10</v>
      </c>
      <c r="V80" s="4">
        <f t="shared" si="32"/>
        <v>0</v>
      </c>
      <c r="W80" s="4">
        <f t="shared" si="11"/>
        <v>0</v>
      </c>
      <c r="X80" s="4">
        <f t="shared" si="12"/>
        <v>0</v>
      </c>
      <c r="Y80" s="6"/>
      <c r="Z80" s="6"/>
      <c r="AA80" s="6"/>
      <c r="AB80" s="3">
        <v>0</v>
      </c>
      <c r="AF80" s="6"/>
      <c r="AG80" s="6"/>
      <c r="AH80" s="6"/>
    </row>
    <row r="81" spans="3:34" x14ac:dyDescent="0.25">
      <c r="C81" s="3"/>
      <c r="D81" s="13"/>
      <c r="E81" s="13">
        <v>80</v>
      </c>
      <c r="F81" s="11"/>
      <c r="J81" s="15"/>
      <c r="P81" s="15"/>
      <c r="Q81" s="15"/>
      <c r="R81" s="15"/>
      <c r="S81" s="15"/>
      <c r="T81" s="15"/>
      <c r="U81" s="3">
        <v>5</v>
      </c>
      <c r="V81" s="4">
        <f t="shared" si="32"/>
        <v>0</v>
      </c>
      <c r="W81" s="4">
        <f t="shared" si="11"/>
        <v>0</v>
      </c>
      <c r="X81" s="4">
        <f t="shared" si="12"/>
        <v>0</v>
      </c>
      <c r="Y81" s="6"/>
      <c r="Z81" s="6"/>
      <c r="AA81" s="6"/>
      <c r="AB81" s="3">
        <v>0</v>
      </c>
      <c r="AF81" s="6"/>
      <c r="AG81" s="6"/>
      <c r="AH81" s="6"/>
    </row>
    <row r="82" spans="3:34" x14ac:dyDescent="0.25">
      <c r="C82" s="19"/>
      <c r="E82" s="13">
        <v>1</v>
      </c>
      <c r="F82" s="11"/>
      <c r="J82" s="15"/>
      <c r="P82" s="15"/>
      <c r="Q82" s="15"/>
      <c r="R82" s="15"/>
      <c r="S82" s="15"/>
      <c r="T82" s="15"/>
      <c r="U82" s="3">
        <v>3</v>
      </c>
      <c r="V82" s="4">
        <f>($U82*P82)</f>
        <v>0</v>
      </c>
      <c r="W82" s="4">
        <f t="shared" si="11"/>
        <v>0</v>
      </c>
      <c r="X82" s="4">
        <f t="shared" si="12"/>
        <v>0</v>
      </c>
      <c r="Y82" s="6">
        <f>SUM(V82:V91)</f>
        <v>0</v>
      </c>
      <c r="Z82" s="6">
        <f>SUM(W82:W91)</f>
        <v>0</v>
      </c>
      <c r="AA82" s="6">
        <f>SUM(X82:X91)</f>
        <v>0</v>
      </c>
      <c r="AB82" s="3">
        <v>3</v>
      </c>
      <c r="AC82" s="11">
        <f>($AB82*P82)</f>
        <v>0</v>
      </c>
      <c r="AD82" s="11">
        <f t="shared" ref="AD82:AD88" si="34">($AB82*Q82)</f>
        <v>0</v>
      </c>
      <c r="AE82" s="11">
        <f t="shared" ref="AE82:AE88" si="35">($AB82*R82)</f>
        <v>0</v>
      </c>
      <c r="AF82" s="6">
        <f>SUM(AC82:AC88)</f>
        <v>0</v>
      </c>
      <c r="AG82" s="6">
        <f>SUM(AD82:AD88)</f>
        <v>0</v>
      </c>
      <c r="AH82" s="6">
        <f>SUM(AE82:AE88)</f>
        <v>0</v>
      </c>
    </row>
    <row r="83" spans="3:34" x14ac:dyDescent="0.25">
      <c r="C83" s="3"/>
      <c r="E83" s="13">
        <v>5</v>
      </c>
      <c r="F83" s="11"/>
      <c r="J83" s="15"/>
      <c r="P83" s="15"/>
      <c r="Q83" s="15"/>
      <c r="R83" s="15"/>
      <c r="S83" s="15"/>
      <c r="T83" s="15"/>
      <c r="U83" s="3">
        <v>4.5</v>
      </c>
      <c r="V83" s="4">
        <f t="shared" ref="V83:V91" si="36">($U83*P83)</f>
        <v>0</v>
      </c>
      <c r="W83" s="4">
        <f t="shared" si="11"/>
        <v>0</v>
      </c>
      <c r="X83" s="4">
        <f t="shared" si="12"/>
        <v>0</v>
      </c>
      <c r="Y83" s="6"/>
      <c r="Z83" s="6"/>
      <c r="AA83" s="6"/>
      <c r="AB83" s="3">
        <v>4.5</v>
      </c>
      <c r="AC83" s="11">
        <f t="shared" ref="AC83:AC88" si="37">($AB83*P83)</f>
        <v>0</v>
      </c>
      <c r="AD83" s="11">
        <f t="shared" si="34"/>
        <v>0</v>
      </c>
      <c r="AE83" s="11">
        <f t="shared" si="35"/>
        <v>0</v>
      </c>
      <c r="AF83" s="6"/>
      <c r="AG83" s="6"/>
      <c r="AH83" s="6"/>
    </row>
    <row r="84" spans="3:34" x14ac:dyDescent="0.25">
      <c r="E84" s="13">
        <v>10</v>
      </c>
      <c r="F84" s="11"/>
      <c r="J84" s="15"/>
      <c r="P84" s="15"/>
      <c r="Q84" s="15"/>
      <c r="R84" s="15"/>
      <c r="S84" s="15"/>
      <c r="T84" s="15"/>
      <c r="U84" s="3">
        <v>7.5</v>
      </c>
      <c r="V84" s="4">
        <f t="shared" si="36"/>
        <v>0</v>
      </c>
      <c r="W84" s="4">
        <f t="shared" si="11"/>
        <v>0</v>
      </c>
      <c r="X84" s="4">
        <f t="shared" si="12"/>
        <v>0</v>
      </c>
      <c r="Y84" s="6"/>
      <c r="Z84" s="6"/>
      <c r="AA84" s="6"/>
      <c r="AB84" s="3">
        <v>7.5</v>
      </c>
      <c r="AC84" s="11">
        <f t="shared" si="37"/>
        <v>0</v>
      </c>
      <c r="AD84" s="11">
        <f t="shared" si="34"/>
        <v>0</v>
      </c>
      <c r="AE84" s="11">
        <f t="shared" si="35"/>
        <v>0</v>
      </c>
      <c r="AF84" s="6"/>
      <c r="AG84" s="6"/>
      <c r="AH84" s="6"/>
    </row>
    <row r="85" spans="3:34" x14ac:dyDescent="0.25">
      <c r="C85" s="3"/>
      <c r="E85" s="13">
        <v>20</v>
      </c>
      <c r="F85" s="11"/>
      <c r="J85" s="15"/>
      <c r="P85" s="15"/>
      <c r="Q85" s="15"/>
      <c r="R85" s="15"/>
      <c r="S85" s="15"/>
      <c r="T85" s="15"/>
      <c r="U85" s="3">
        <v>10</v>
      </c>
      <c r="V85" s="4">
        <f t="shared" si="36"/>
        <v>0</v>
      </c>
      <c r="W85" s="4">
        <f t="shared" si="11"/>
        <v>0</v>
      </c>
      <c r="X85" s="4">
        <f t="shared" si="12"/>
        <v>0</v>
      </c>
      <c r="Y85" s="6"/>
      <c r="Z85" s="6"/>
      <c r="AA85" s="6"/>
      <c r="AB85" s="3">
        <v>10</v>
      </c>
      <c r="AC85" s="11">
        <f t="shared" si="37"/>
        <v>0</v>
      </c>
      <c r="AD85" s="11">
        <f t="shared" si="34"/>
        <v>0</v>
      </c>
      <c r="AE85" s="11">
        <f t="shared" si="35"/>
        <v>0</v>
      </c>
      <c r="AF85" s="6"/>
      <c r="AG85" s="6"/>
      <c r="AH85" s="6"/>
    </row>
    <row r="86" spans="3:34" x14ac:dyDescent="0.25">
      <c r="C86" s="3"/>
      <c r="E86" s="13">
        <v>30</v>
      </c>
      <c r="F86" s="11"/>
      <c r="J86" s="15"/>
      <c r="P86" s="15"/>
      <c r="Q86" s="15"/>
      <c r="R86" s="15"/>
      <c r="S86" s="15"/>
      <c r="T86" s="15"/>
      <c r="U86" s="3">
        <v>10</v>
      </c>
      <c r="V86" s="4">
        <f t="shared" si="36"/>
        <v>0</v>
      </c>
      <c r="W86" s="4">
        <f t="shared" si="11"/>
        <v>0</v>
      </c>
      <c r="X86" s="4">
        <f t="shared" si="12"/>
        <v>0</v>
      </c>
      <c r="Y86" s="6"/>
      <c r="Z86" s="6"/>
      <c r="AA86" s="6"/>
      <c r="AB86" s="3">
        <v>10</v>
      </c>
      <c r="AC86" s="11">
        <f t="shared" si="37"/>
        <v>0</v>
      </c>
      <c r="AD86" s="11">
        <f t="shared" si="34"/>
        <v>0</v>
      </c>
      <c r="AE86" s="11">
        <f t="shared" si="35"/>
        <v>0</v>
      </c>
      <c r="AF86" s="6"/>
      <c r="AG86" s="6"/>
      <c r="AH86" s="6"/>
    </row>
    <row r="87" spans="3:34" x14ac:dyDescent="0.25">
      <c r="C87" s="3"/>
      <c r="E87" s="13">
        <v>40</v>
      </c>
      <c r="F87" s="11"/>
      <c r="J87" s="15"/>
      <c r="P87" s="15"/>
      <c r="Q87" s="15"/>
      <c r="R87" s="15"/>
      <c r="S87" s="15"/>
      <c r="T87" s="15"/>
      <c r="U87" s="3">
        <v>10</v>
      </c>
      <c r="V87" s="4">
        <f t="shared" si="36"/>
        <v>0</v>
      </c>
      <c r="W87" s="4">
        <f t="shared" ref="W87:W121" si="38">($U87*Q87)</f>
        <v>0</v>
      </c>
      <c r="X87" s="4">
        <f t="shared" ref="X87:X121" si="39">($U87*R87)</f>
        <v>0</v>
      </c>
      <c r="Y87" s="6"/>
      <c r="Z87" s="6"/>
      <c r="AA87" s="6"/>
      <c r="AB87" s="3">
        <v>10</v>
      </c>
      <c r="AC87" s="11">
        <f t="shared" si="37"/>
        <v>0</v>
      </c>
      <c r="AD87" s="11">
        <f t="shared" si="34"/>
        <v>0</v>
      </c>
      <c r="AE87" s="11">
        <f t="shared" si="35"/>
        <v>0</v>
      </c>
      <c r="AF87" s="6"/>
      <c r="AG87" s="6"/>
      <c r="AH87" s="6"/>
    </row>
    <row r="88" spans="3:34" x14ac:dyDescent="0.25">
      <c r="C88" s="3"/>
      <c r="E88" s="13">
        <v>50</v>
      </c>
      <c r="F88" s="11"/>
      <c r="J88" s="15"/>
      <c r="P88" s="15"/>
      <c r="Q88" s="15"/>
      <c r="R88" s="15"/>
      <c r="S88" s="15"/>
      <c r="T88" s="15"/>
      <c r="U88" s="3">
        <v>10</v>
      </c>
      <c r="V88" s="4">
        <f t="shared" si="36"/>
        <v>0</v>
      </c>
      <c r="W88" s="4">
        <f t="shared" si="38"/>
        <v>0</v>
      </c>
      <c r="X88" s="4">
        <f t="shared" si="39"/>
        <v>0</v>
      </c>
      <c r="Y88" s="6"/>
      <c r="Z88" s="6"/>
      <c r="AA88" s="6"/>
      <c r="AB88" s="3">
        <v>5</v>
      </c>
      <c r="AC88" s="11">
        <f t="shared" si="37"/>
        <v>0</v>
      </c>
      <c r="AD88" s="11">
        <f t="shared" si="34"/>
        <v>0</v>
      </c>
      <c r="AE88" s="11">
        <f t="shared" si="35"/>
        <v>0</v>
      </c>
      <c r="AF88" s="6"/>
      <c r="AG88" s="6"/>
      <c r="AH88" s="6"/>
    </row>
    <row r="89" spans="3:34" x14ac:dyDescent="0.25">
      <c r="C89" s="3"/>
      <c r="E89" s="13">
        <v>60</v>
      </c>
      <c r="F89" s="11"/>
      <c r="J89" s="15"/>
      <c r="P89" s="15"/>
      <c r="Q89" s="15"/>
      <c r="R89" s="15"/>
      <c r="S89" s="15"/>
      <c r="T89" s="15"/>
      <c r="U89" s="3">
        <v>10</v>
      </c>
      <c r="V89" s="4">
        <f t="shared" si="36"/>
        <v>0</v>
      </c>
      <c r="W89" s="4">
        <f t="shared" si="38"/>
        <v>0</v>
      </c>
      <c r="X89" s="4">
        <f t="shared" si="39"/>
        <v>0</v>
      </c>
      <c r="Y89" s="6"/>
      <c r="Z89" s="6"/>
      <c r="AA89" s="6"/>
      <c r="AB89" s="3">
        <v>0</v>
      </c>
      <c r="AF89" s="6"/>
      <c r="AG89" s="6"/>
      <c r="AH89" s="6"/>
    </row>
    <row r="90" spans="3:34" x14ac:dyDescent="0.25">
      <c r="C90" s="3"/>
      <c r="E90" s="13">
        <v>70</v>
      </c>
      <c r="F90" s="11"/>
      <c r="J90" s="15"/>
      <c r="P90" s="15"/>
      <c r="Q90" s="15"/>
      <c r="R90" s="15"/>
      <c r="S90" s="15"/>
      <c r="T90" s="15"/>
      <c r="U90" s="3">
        <v>10</v>
      </c>
      <c r="V90" s="4">
        <f t="shared" si="36"/>
        <v>0</v>
      </c>
      <c r="W90" s="4">
        <f t="shared" si="38"/>
        <v>0</v>
      </c>
      <c r="X90" s="4">
        <f t="shared" si="39"/>
        <v>0</v>
      </c>
      <c r="Y90" s="6"/>
      <c r="Z90" s="6"/>
      <c r="AA90" s="6"/>
      <c r="AB90" s="3">
        <v>0</v>
      </c>
      <c r="AF90" s="6"/>
      <c r="AG90" s="6"/>
      <c r="AH90" s="6"/>
    </row>
    <row r="91" spans="3:34" x14ac:dyDescent="0.25">
      <c r="C91" s="3"/>
      <c r="E91" s="13">
        <v>80</v>
      </c>
      <c r="F91" s="11"/>
      <c r="J91" s="15"/>
      <c r="P91" s="15"/>
      <c r="Q91" s="15"/>
      <c r="R91" s="15"/>
      <c r="S91" s="15"/>
      <c r="T91" s="15"/>
      <c r="U91" s="3">
        <v>5</v>
      </c>
      <c r="V91" s="4">
        <f t="shared" si="36"/>
        <v>0</v>
      </c>
      <c r="W91" s="4">
        <f t="shared" si="38"/>
        <v>0</v>
      </c>
      <c r="X91" s="4">
        <f t="shared" si="39"/>
        <v>0</v>
      </c>
      <c r="Y91" s="6"/>
      <c r="Z91" s="6"/>
      <c r="AA91" s="6"/>
      <c r="AB91" s="3">
        <v>0</v>
      </c>
      <c r="AF91" s="6"/>
      <c r="AG91" s="6"/>
      <c r="AH91" s="6"/>
    </row>
    <row r="92" spans="3:34" x14ac:dyDescent="0.25">
      <c r="C92" s="19"/>
      <c r="E92" s="13">
        <v>1</v>
      </c>
      <c r="F92" s="11"/>
      <c r="J92" s="15"/>
      <c r="P92" s="15"/>
      <c r="Q92" s="15"/>
      <c r="R92" s="15"/>
      <c r="S92" s="15"/>
      <c r="T92" s="15"/>
      <c r="U92" s="3">
        <v>3</v>
      </c>
      <c r="V92" s="4">
        <f>($U92*P92)</f>
        <v>0</v>
      </c>
      <c r="W92" s="4">
        <f t="shared" si="38"/>
        <v>0</v>
      </c>
      <c r="X92" s="4">
        <f t="shared" si="39"/>
        <v>0</v>
      </c>
      <c r="Y92" s="6">
        <f>SUM(V92:V101)</f>
        <v>0</v>
      </c>
      <c r="Z92" s="6">
        <f>SUM(W92:W101)</f>
        <v>0</v>
      </c>
      <c r="AA92" s="6">
        <f>SUM(X92:X101)</f>
        <v>0</v>
      </c>
      <c r="AB92" s="3">
        <v>3</v>
      </c>
      <c r="AC92" s="11">
        <f>($AB92*P92)</f>
        <v>0</v>
      </c>
      <c r="AD92" s="11">
        <f t="shared" ref="AD92:AD98" si="40">($AB92*Q92)</f>
        <v>0</v>
      </c>
      <c r="AE92" s="11">
        <f t="shared" ref="AE92:AE98" si="41">($AB92*R92)</f>
        <v>0</v>
      </c>
      <c r="AF92" s="6">
        <f>SUM(AC92:AC98)</f>
        <v>0</v>
      </c>
      <c r="AG92" s="6">
        <f>SUM(AD92:AD98)</f>
        <v>0</v>
      </c>
      <c r="AH92" s="6">
        <f>SUM(AE92:AE98)</f>
        <v>0</v>
      </c>
    </row>
    <row r="93" spans="3:34" x14ac:dyDescent="0.25">
      <c r="C93" s="3"/>
      <c r="E93" s="13">
        <v>5</v>
      </c>
      <c r="F93" s="11"/>
      <c r="J93" s="15"/>
      <c r="P93" s="15"/>
      <c r="Q93" s="15"/>
      <c r="R93" s="15"/>
      <c r="S93" s="15"/>
      <c r="T93" s="15"/>
      <c r="U93" s="3">
        <v>4.5</v>
      </c>
      <c r="V93" s="4">
        <f t="shared" ref="V93:V101" si="42">($U93*P93)</f>
        <v>0</v>
      </c>
      <c r="W93" s="4">
        <f t="shared" si="38"/>
        <v>0</v>
      </c>
      <c r="X93" s="4">
        <f t="shared" si="39"/>
        <v>0</v>
      </c>
      <c r="Y93" s="6"/>
      <c r="Z93" s="6"/>
      <c r="AA93" s="6"/>
      <c r="AB93" s="3">
        <v>4.5</v>
      </c>
      <c r="AC93" s="11">
        <f t="shared" ref="AC93:AC98" si="43">($AB93*P93)</f>
        <v>0</v>
      </c>
      <c r="AD93" s="11">
        <f t="shared" si="40"/>
        <v>0</v>
      </c>
      <c r="AE93" s="11">
        <f t="shared" si="41"/>
        <v>0</v>
      </c>
      <c r="AF93" s="6"/>
      <c r="AG93" s="6"/>
      <c r="AH93" s="6"/>
    </row>
    <row r="94" spans="3:34" x14ac:dyDescent="0.25">
      <c r="C94" s="3"/>
      <c r="E94" s="13">
        <v>10</v>
      </c>
      <c r="F94" s="11"/>
      <c r="J94" s="15"/>
      <c r="P94" s="15"/>
      <c r="Q94" s="15"/>
      <c r="R94" s="15"/>
      <c r="S94" s="15"/>
      <c r="T94" s="15"/>
      <c r="U94" s="3">
        <v>7.5</v>
      </c>
      <c r="V94" s="4">
        <f t="shared" si="42"/>
        <v>0</v>
      </c>
      <c r="W94" s="4">
        <f t="shared" si="38"/>
        <v>0</v>
      </c>
      <c r="X94" s="4">
        <f t="shared" si="39"/>
        <v>0</v>
      </c>
      <c r="Y94" s="6"/>
      <c r="Z94" s="6"/>
      <c r="AA94" s="6"/>
      <c r="AB94" s="3">
        <v>7.5</v>
      </c>
      <c r="AC94" s="11">
        <f t="shared" si="43"/>
        <v>0</v>
      </c>
      <c r="AD94" s="11">
        <f t="shared" si="40"/>
        <v>0</v>
      </c>
      <c r="AE94" s="11">
        <f t="shared" si="41"/>
        <v>0</v>
      </c>
      <c r="AF94" s="6"/>
      <c r="AG94" s="6"/>
      <c r="AH94" s="6"/>
    </row>
    <row r="95" spans="3:34" x14ac:dyDescent="0.25">
      <c r="C95" s="3"/>
      <c r="E95" s="13">
        <v>20</v>
      </c>
      <c r="F95" s="11"/>
      <c r="J95" s="15"/>
      <c r="P95" s="15"/>
      <c r="Q95" s="15"/>
      <c r="R95" s="15"/>
      <c r="S95" s="15"/>
      <c r="T95" s="15"/>
      <c r="U95" s="3">
        <v>10</v>
      </c>
      <c r="V95" s="4">
        <f t="shared" si="42"/>
        <v>0</v>
      </c>
      <c r="W95" s="4">
        <f t="shared" si="38"/>
        <v>0</v>
      </c>
      <c r="X95" s="4">
        <f t="shared" si="39"/>
        <v>0</v>
      </c>
      <c r="Y95" s="6"/>
      <c r="Z95" s="6"/>
      <c r="AA95" s="6"/>
      <c r="AB95" s="3">
        <v>10</v>
      </c>
      <c r="AC95" s="11">
        <f t="shared" si="43"/>
        <v>0</v>
      </c>
      <c r="AD95" s="11">
        <f t="shared" si="40"/>
        <v>0</v>
      </c>
      <c r="AE95" s="11">
        <f t="shared" si="41"/>
        <v>0</v>
      </c>
      <c r="AF95" s="6"/>
      <c r="AG95" s="6"/>
      <c r="AH95" s="6"/>
    </row>
    <row r="96" spans="3:34" x14ac:dyDescent="0.25">
      <c r="C96" s="3"/>
      <c r="E96" s="13">
        <v>30</v>
      </c>
      <c r="F96" s="11"/>
      <c r="J96" s="15"/>
      <c r="P96" s="15"/>
      <c r="Q96" s="15"/>
      <c r="R96" s="15"/>
      <c r="S96" s="15"/>
      <c r="T96" s="15"/>
      <c r="U96" s="3">
        <v>10</v>
      </c>
      <c r="V96" s="4">
        <f t="shared" si="42"/>
        <v>0</v>
      </c>
      <c r="W96" s="4">
        <f t="shared" si="38"/>
        <v>0</v>
      </c>
      <c r="X96" s="4">
        <f t="shared" si="39"/>
        <v>0</v>
      </c>
      <c r="Y96" s="6"/>
      <c r="Z96" s="6"/>
      <c r="AA96" s="6"/>
      <c r="AB96" s="3">
        <v>10</v>
      </c>
      <c r="AC96" s="11">
        <f t="shared" si="43"/>
        <v>0</v>
      </c>
      <c r="AD96" s="11">
        <f t="shared" si="40"/>
        <v>0</v>
      </c>
      <c r="AE96" s="11">
        <f t="shared" si="41"/>
        <v>0</v>
      </c>
      <c r="AF96" s="6"/>
      <c r="AG96" s="6"/>
      <c r="AH96" s="6"/>
    </row>
    <row r="97" spans="3:34" x14ac:dyDescent="0.25">
      <c r="C97" s="3"/>
      <c r="E97" s="13">
        <v>40</v>
      </c>
      <c r="F97" s="11"/>
      <c r="J97" s="15"/>
      <c r="P97" s="15"/>
      <c r="Q97" s="15"/>
      <c r="R97" s="15"/>
      <c r="S97" s="15"/>
      <c r="T97" s="15"/>
      <c r="U97" s="3">
        <v>10</v>
      </c>
      <c r="V97" s="4">
        <f t="shared" si="42"/>
        <v>0</v>
      </c>
      <c r="W97" s="4">
        <f t="shared" si="38"/>
        <v>0</v>
      </c>
      <c r="X97" s="4">
        <f t="shared" si="39"/>
        <v>0</v>
      </c>
      <c r="Y97" s="6"/>
      <c r="Z97" s="6"/>
      <c r="AA97" s="6"/>
      <c r="AB97" s="3">
        <v>10</v>
      </c>
      <c r="AC97" s="11">
        <f t="shared" si="43"/>
        <v>0</v>
      </c>
      <c r="AD97" s="11">
        <f t="shared" si="40"/>
        <v>0</v>
      </c>
      <c r="AE97" s="11">
        <f t="shared" si="41"/>
        <v>0</v>
      </c>
      <c r="AF97" s="6"/>
      <c r="AG97" s="6"/>
      <c r="AH97" s="6"/>
    </row>
    <row r="98" spans="3:34" x14ac:dyDescent="0.25">
      <c r="C98" s="3"/>
      <c r="E98" s="13">
        <v>50</v>
      </c>
      <c r="F98" s="11"/>
      <c r="J98" s="15"/>
      <c r="P98" s="15"/>
      <c r="Q98" s="15"/>
      <c r="R98" s="15"/>
      <c r="S98" s="15"/>
      <c r="T98" s="15"/>
      <c r="U98" s="3">
        <v>10</v>
      </c>
      <c r="V98" s="4">
        <f t="shared" si="42"/>
        <v>0</v>
      </c>
      <c r="W98" s="4">
        <f t="shared" si="38"/>
        <v>0</v>
      </c>
      <c r="X98" s="4">
        <f t="shared" si="39"/>
        <v>0</v>
      </c>
      <c r="Y98" s="6"/>
      <c r="Z98" s="6"/>
      <c r="AA98" s="6"/>
      <c r="AB98" s="3">
        <v>5</v>
      </c>
      <c r="AC98" s="11">
        <f t="shared" si="43"/>
        <v>0</v>
      </c>
      <c r="AD98" s="11">
        <f t="shared" si="40"/>
        <v>0</v>
      </c>
      <c r="AE98" s="11">
        <f t="shared" si="41"/>
        <v>0</v>
      </c>
      <c r="AF98" s="6"/>
      <c r="AG98" s="6"/>
      <c r="AH98" s="6"/>
    </row>
    <row r="99" spans="3:34" x14ac:dyDescent="0.25">
      <c r="C99" s="3"/>
      <c r="E99" s="13">
        <v>60</v>
      </c>
      <c r="F99" s="11"/>
      <c r="J99" s="15"/>
      <c r="P99" s="15"/>
      <c r="Q99" s="15"/>
      <c r="R99" s="15"/>
      <c r="S99" s="15"/>
      <c r="T99" s="15"/>
      <c r="U99" s="3">
        <v>10</v>
      </c>
      <c r="V99" s="4">
        <f t="shared" si="42"/>
        <v>0</v>
      </c>
      <c r="W99" s="4">
        <f t="shared" si="38"/>
        <v>0</v>
      </c>
      <c r="X99" s="4">
        <f t="shared" si="39"/>
        <v>0</v>
      </c>
      <c r="Y99" s="6"/>
      <c r="Z99" s="6"/>
      <c r="AA99" s="6"/>
      <c r="AB99" s="3">
        <v>0</v>
      </c>
      <c r="AF99" s="6"/>
      <c r="AG99" s="6"/>
      <c r="AH99" s="6"/>
    </row>
    <row r="100" spans="3:34" x14ac:dyDescent="0.25">
      <c r="C100" s="3"/>
      <c r="E100" s="13">
        <v>70</v>
      </c>
      <c r="F100" s="11"/>
      <c r="J100" s="15"/>
      <c r="P100" s="15"/>
      <c r="Q100" s="15"/>
      <c r="R100" s="15"/>
      <c r="S100" s="15"/>
      <c r="T100" s="15"/>
      <c r="U100" s="3">
        <v>10</v>
      </c>
      <c r="V100" s="4">
        <f t="shared" si="42"/>
        <v>0</v>
      </c>
      <c r="W100" s="4">
        <f t="shared" si="38"/>
        <v>0</v>
      </c>
      <c r="X100" s="4">
        <f t="shared" si="39"/>
        <v>0</v>
      </c>
      <c r="Y100" s="6"/>
      <c r="Z100" s="6"/>
      <c r="AA100" s="6"/>
      <c r="AB100" s="3">
        <v>0</v>
      </c>
      <c r="AF100" s="6"/>
      <c r="AG100" s="6"/>
      <c r="AH100" s="6"/>
    </row>
    <row r="101" spans="3:34" x14ac:dyDescent="0.25">
      <c r="C101" s="3"/>
      <c r="E101" s="13">
        <v>80</v>
      </c>
      <c r="F101" s="11"/>
      <c r="J101" s="15"/>
      <c r="P101" s="15"/>
      <c r="Q101" s="15"/>
      <c r="R101" s="15"/>
      <c r="S101" s="15"/>
      <c r="T101" s="15"/>
      <c r="U101" s="3">
        <v>5</v>
      </c>
      <c r="V101" s="4">
        <f t="shared" si="42"/>
        <v>0</v>
      </c>
      <c r="W101" s="4">
        <f t="shared" si="38"/>
        <v>0</v>
      </c>
      <c r="X101" s="4">
        <f t="shared" si="39"/>
        <v>0</v>
      </c>
      <c r="Y101" s="6"/>
      <c r="Z101" s="6"/>
      <c r="AA101" s="6"/>
      <c r="AB101" s="3">
        <v>0</v>
      </c>
      <c r="AF101" s="6"/>
      <c r="AG101" s="6"/>
      <c r="AH101" s="6"/>
    </row>
    <row r="102" spans="3:34" x14ac:dyDescent="0.25">
      <c r="C102" s="19"/>
      <c r="E102" s="13">
        <v>1</v>
      </c>
      <c r="F102" s="11"/>
      <c r="J102" s="15"/>
      <c r="P102" s="15"/>
      <c r="Q102" s="15"/>
      <c r="R102" s="15"/>
      <c r="S102" s="15"/>
      <c r="T102" s="15"/>
      <c r="U102" s="3">
        <v>3</v>
      </c>
      <c r="V102" s="4">
        <f>($U102*P102)</f>
        <v>0</v>
      </c>
      <c r="W102" s="4">
        <f t="shared" si="38"/>
        <v>0</v>
      </c>
      <c r="X102" s="4">
        <f t="shared" si="39"/>
        <v>0</v>
      </c>
      <c r="Y102" s="6">
        <f>SUM(V102:V111)</f>
        <v>0</v>
      </c>
      <c r="Z102" s="6">
        <f>SUM(W102:W111)</f>
        <v>0</v>
      </c>
      <c r="AA102" s="6">
        <f>SUM(X102:X111)</f>
        <v>0</v>
      </c>
      <c r="AB102" s="3">
        <v>3</v>
      </c>
      <c r="AC102" s="11">
        <f>($AB102*P102)</f>
        <v>0</v>
      </c>
      <c r="AD102" s="11">
        <f t="shared" ref="AD102:AD108" si="44">($AB102*Q102)</f>
        <v>0</v>
      </c>
      <c r="AE102" s="11">
        <f t="shared" ref="AE102:AE108" si="45">($AB102*R102)</f>
        <v>0</v>
      </c>
      <c r="AF102" s="6">
        <f>SUM(AC102:AC108)</f>
        <v>0</v>
      </c>
      <c r="AG102" s="6">
        <f>SUM(AD102:AD108)</f>
        <v>0</v>
      </c>
      <c r="AH102" s="6">
        <f>SUM(AE102:AE108)</f>
        <v>0</v>
      </c>
    </row>
    <row r="103" spans="3:34" x14ac:dyDescent="0.25">
      <c r="C103" s="3"/>
      <c r="E103" s="13">
        <v>5</v>
      </c>
      <c r="F103" s="11"/>
      <c r="P103" s="15"/>
      <c r="Q103" s="15"/>
      <c r="R103" s="15"/>
      <c r="S103" s="15"/>
      <c r="T103" s="15"/>
      <c r="U103" s="3">
        <v>4.5</v>
      </c>
      <c r="V103" s="4">
        <f t="shared" ref="V103:V111" si="46">($U103*P103)</f>
        <v>0</v>
      </c>
      <c r="W103" s="4">
        <f t="shared" si="38"/>
        <v>0</v>
      </c>
      <c r="X103" s="4">
        <f t="shared" si="39"/>
        <v>0</v>
      </c>
      <c r="Y103" s="6"/>
      <c r="Z103" s="6"/>
      <c r="AA103" s="6"/>
      <c r="AB103" s="3">
        <v>4.5</v>
      </c>
      <c r="AC103" s="11">
        <f t="shared" ref="AC103:AC108" si="47">($AB103*P103)</f>
        <v>0</v>
      </c>
      <c r="AD103" s="11">
        <f t="shared" si="44"/>
        <v>0</v>
      </c>
      <c r="AE103" s="11">
        <f t="shared" si="45"/>
        <v>0</v>
      </c>
      <c r="AF103" s="6"/>
      <c r="AG103" s="6"/>
      <c r="AH103" s="6"/>
    </row>
    <row r="104" spans="3:34" x14ac:dyDescent="0.25">
      <c r="C104" s="3"/>
      <c r="E104" s="13">
        <v>10</v>
      </c>
      <c r="F104" s="11"/>
      <c r="P104" s="15"/>
      <c r="Q104" s="15"/>
      <c r="R104" s="15"/>
      <c r="S104" s="15"/>
      <c r="T104" s="15"/>
      <c r="U104" s="3">
        <v>7.5</v>
      </c>
      <c r="V104" s="4">
        <f t="shared" si="46"/>
        <v>0</v>
      </c>
      <c r="W104" s="4">
        <f t="shared" si="38"/>
        <v>0</v>
      </c>
      <c r="X104" s="4">
        <f t="shared" si="39"/>
        <v>0</v>
      </c>
      <c r="Y104" s="6"/>
      <c r="Z104" s="6"/>
      <c r="AA104" s="6"/>
      <c r="AB104" s="3">
        <v>7.5</v>
      </c>
      <c r="AC104" s="11">
        <f t="shared" si="47"/>
        <v>0</v>
      </c>
      <c r="AD104" s="11">
        <f t="shared" si="44"/>
        <v>0</v>
      </c>
      <c r="AE104" s="11">
        <f t="shared" si="45"/>
        <v>0</v>
      </c>
      <c r="AF104" s="6"/>
      <c r="AG104" s="6"/>
      <c r="AH104" s="6"/>
    </row>
    <row r="105" spans="3:34" x14ac:dyDescent="0.25">
      <c r="C105" s="3"/>
      <c r="E105" s="13">
        <v>20</v>
      </c>
      <c r="F105" s="11"/>
      <c r="P105" s="15"/>
      <c r="Q105" s="15"/>
      <c r="R105" s="15"/>
      <c r="S105" s="15"/>
      <c r="T105" s="15"/>
      <c r="U105" s="3">
        <v>10</v>
      </c>
      <c r="V105" s="4">
        <f t="shared" si="46"/>
        <v>0</v>
      </c>
      <c r="W105" s="4">
        <f t="shared" si="38"/>
        <v>0</v>
      </c>
      <c r="X105" s="4">
        <f t="shared" si="39"/>
        <v>0</v>
      </c>
      <c r="Y105" s="6"/>
      <c r="Z105" s="6"/>
      <c r="AA105" s="6"/>
      <c r="AB105" s="3">
        <v>10</v>
      </c>
      <c r="AC105" s="11">
        <f t="shared" si="47"/>
        <v>0</v>
      </c>
      <c r="AD105" s="11">
        <f t="shared" si="44"/>
        <v>0</v>
      </c>
      <c r="AE105" s="11">
        <f t="shared" si="45"/>
        <v>0</v>
      </c>
      <c r="AF105" s="6"/>
      <c r="AG105" s="6"/>
      <c r="AH105" s="6"/>
    </row>
    <row r="106" spans="3:34" x14ac:dyDescent="0.25">
      <c r="C106" s="3"/>
      <c r="E106" s="13">
        <v>30</v>
      </c>
      <c r="F106" s="11"/>
      <c r="P106" s="15"/>
      <c r="Q106" s="15"/>
      <c r="R106" s="15"/>
      <c r="S106" s="15"/>
      <c r="T106" s="15"/>
      <c r="U106" s="3">
        <v>10</v>
      </c>
      <c r="V106" s="4">
        <f t="shared" si="46"/>
        <v>0</v>
      </c>
      <c r="W106" s="4">
        <f t="shared" si="38"/>
        <v>0</v>
      </c>
      <c r="X106" s="4">
        <f t="shared" si="39"/>
        <v>0</v>
      </c>
      <c r="Y106" s="6"/>
      <c r="Z106" s="6"/>
      <c r="AA106" s="6"/>
      <c r="AB106" s="3">
        <v>10</v>
      </c>
      <c r="AC106" s="11">
        <f t="shared" si="47"/>
        <v>0</v>
      </c>
      <c r="AD106" s="11">
        <f t="shared" si="44"/>
        <v>0</v>
      </c>
      <c r="AE106" s="11">
        <f t="shared" si="45"/>
        <v>0</v>
      </c>
      <c r="AF106" s="6"/>
      <c r="AG106" s="6"/>
      <c r="AH106" s="6"/>
    </row>
    <row r="107" spans="3:34" x14ac:dyDescent="0.25">
      <c r="C107" s="3"/>
      <c r="E107" s="13">
        <v>40</v>
      </c>
      <c r="F107" s="11"/>
      <c r="P107" s="15"/>
      <c r="Q107" s="15"/>
      <c r="R107" s="15"/>
      <c r="S107" s="15"/>
      <c r="T107" s="15"/>
      <c r="U107" s="3">
        <v>10</v>
      </c>
      <c r="V107" s="4">
        <f t="shared" si="46"/>
        <v>0</v>
      </c>
      <c r="W107" s="4">
        <f t="shared" si="38"/>
        <v>0</v>
      </c>
      <c r="X107" s="4">
        <f t="shared" si="39"/>
        <v>0</v>
      </c>
      <c r="Y107" s="6"/>
      <c r="Z107" s="6"/>
      <c r="AA107" s="6"/>
      <c r="AB107" s="3">
        <v>10</v>
      </c>
      <c r="AC107" s="11">
        <f t="shared" si="47"/>
        <v>0</v>
      </c>
      <c r="AD107" s="11">
        <f t="shared" si="44"/>
        <v>0</v>
      </c>
      <c r="AE107" s="11">
        <f t="shared" si="45"/>
        <v>0</v>
      </c>
      <c r="AF107" s="6"/>
      <c r="AG107" s="6"/>
      <c r="AH107" s="6"/>
    </row>
    <row r="108" spans="3:34" x14ac:dyDescent="0.25">
      <c r="C108" s="3"/>
      <c r="E108" s="13">
        <v>50</v>
      </c>
      <c r="F108" s="11"/>
      <c r="P108" s="15"/>
      <c r="Q108" s="15"/>
      <c r="R108" s="15"/>
      <c r="S108" s="15"/>
      <c r="T108" s="15"/>
      <c r="U108" s="3">
        <v>10</v>
      </c>
      <c r="V108" s="4">
        <f t="shared" si="46"/>
        <v>0</v>
      </c>
      <c r="W108" s="4">
        <f t="shared" si="38"/>
        <v>0</v>
      </c>
      <c r="X108" s="4">
        <f t="shared" si="39"/>
        <v>0</v>
      </c>
      <c r="Y108" s="6"/>
      <c r="Z108" s="6"/>
      <c r="AA108" s="6"/>
      <c r="AB108" s="3">
        <v>5</v>
      </c>
      <c r="AC108" s="11">
        <f t="shared" si="47"/>
        <v>0</v>
      </c>
      <c r="AD108" s="11">
        <f t="shared" si="44"/>
        <v>0</v>
      </c>
      <c r="AE108" s="11">
        <f t="shared" si="45"/>
        <v>0</v>
      </c>
      <c r="AF108" s="6"/>
      <c r="AG108" s="6"/>
      <c r="AH108" s="6"/>
    </row>
    <row r="109" spans="3:34" x14ac:dyDescent="0.25">
      <c r="C109" s="3"/>
      <c r="E109" s="13">
        <v>60</v>
      </c>
      <c r="F109" s="11"/>
      <c r="P109" s="15"/>
      <c r="Q109" s="15"/>
      <c r="R109" s="15"/>
      <c r="S109" s="15"/>
      <c r="T109" s="15"/>
      <c r="U109" s="3">
        <v>10</v>
      </c>
      <c r="V109" s="4">
        <f t="shared" si="46"/>
        <v>0</v>
      </c>
      <c r="W109" s="4">
        <f t="shared" si="38"/>
        <v>0</v>
      </c>
      <c r="X109" s="4">
        <f t="shared" si="39"/>
        <v>0</v>
      </c>
      <c r="Y109" s="6"/>
      <c r="Z109" s="6"/>
      <c r="AA109" s="6"/>
      <c r="AB109" s="3">
        <v>0</v>
      </c>
      <c r="AF109" s="6"/>
      <c r="AG109" s="6"/>
      <c r="AH109" s="6"/>
    </row>
    <row r="110" spans="3:34" x14ac:dyDescent="0.25">
      <c r="C110" s="3"/>
      <c r="E110" s="13">
        <v>70</v>
      </c>
      <c r="F110" s="11"/>
      <c r="P110" s="15"/>
      <c r="Q110" s="15"/>
      <c r="R110" s="15"/>
      <c r="S110" s="15"/>
      <c r="T110" s="15"/>
      <c r="U110" s="3">
        <v>10</v>
      </c>
      <c r="V110" s="4">
        <f t="shared" si="46"/>
        <v>0</v>
      </c>
      <c r="W110" s="4">
        <f t="shared" si="38"/>
        <v>0</v>
      </c>
      <c r="X110" s="4">
        <f t="shared" si="39"/>
        <v>0</v>
      </c>
      <c r="Y110" s="6"/>
      <c r="Z110" s="6"/>
      <c r="AA110" s="6"/>
      <c r="AB110" s="3">
        <v>0</v>
      </c>
      <c r="AF110" s="6"/>
      <c r="AG110" s="6"/>
      <c r="AH110" s="6"/>
    </row>
    <row r="111" spans="3:34" x14ac:dyDescent="0.25">
      <c r="C111" s="3"/>
      <c r="E111" s="13">
        <v>80</v>
      </c>
      <c r="F111" s="11"/>
      <c r="P111" s="15"/>
      <c r="Q111" s="15"/>
      <c r="R111" s="15"/>
      <c r="S111" s="15"/>
      <c r="T111" s="15"/>
      <c r="U111" s="3">
        <v>5</v>
      </c>
      <c r="V111" s="4">
        <f t="shared" si="46"/>
        <v>0</v>
      </c>
      <c r="W111" s="4">
        <f t="shared" si="38"/>
        <v>0</v>
      </c>
      <c r="X111" s="4">
        <f t="shared" si="39"/>
        <v>0</v>
      </c>
      <c r="Y111" s="6"/>
      <c r="Z111" s="6"/>
      <c r="AA111" s="6"/>
      <c r="AB111" s="3">
        <v>0</v>
      </c>
      <c r="AF111" s="6"/>
      <c r="AG111" s="6"/>
      <c r="AH111" s="6"/>
    </row>
    <row r="112" spans="3:34" x14ac:dyDescent="0.25">
      <c r="C112" s="19"/>
      <c r="E112" s="13">
        <v>1</v>
      </c>
      <c r="O112" s="34"/>
      <c r="P112" s="15"/>
      <c r="Q112" s="15"/>
      <c r="R112" s="15"/>
      <c r="S112" s="15"/>
      <c r="T112" s="15"/>
      <c r="U112" s="3">
        <v>3</v>
      </c>
      <c r="V112" s="4">
        <f>($U112*P112)</f>
        <v>0</v>
      </c>
      <c r="W112" s="4">
        <f t="shared" si="38"/>
        <v>0</v>
      </c>
      <c r="X112" s="4">
        <f t="shared" si="39"/>
        <v>0</v>
      </c>
      <c r="Y112" s="6">
        <f>SUM(V112:V121)</f>
        <v>0</v>
      </c>
      <c r="Z112" s="6">
        <f>SUM(W112:W121)</f>
        <v>0</v>
      </c>
      <c r="AA112" s="6">
        <f>SUM(X112:X121)</f>
        <v>0</v>
      </c>
      <c r="AB112" s="3">
        <v>3</v>
      </c>
      <c r="AC112" s="11">
        <f>($AB112*P112)</f>
        <v>0</v>
      </c>
      <c r="AD112" s="11">
        <f t="shared" ref="AD112:AD118" si="48">($AB112*Q112)</f>
        <v>0</v>
      </c>
      <c r="AE112" s="11">
        <f t="shared" ref="AE112:AE118" si="49">($AB112*R112)</f>
        <v>0</v>
      </c>
      <c r="AF112" s="6">
        <f>SUM(AC112:AC118)</f>
        <v>0</v>
      </c>
      <c r="AG112" s="6">
        <f>SUM(AD112:AD118)</f>
        <v>0</v>
      </c>
      <c r="AH112" s="6">
        <f>SUM(AE112:AE118)</f>
        <v>0</v>
      </c>
    </row>
    <row r="113" spans="3:34" x14ac:dyDescent="0.25">
      <c r="C113" s="3"/>
      <c r="E113" s="13">
        <v>5</v>
      </c>
      <c r="O113" s="34"/>
      <c r="P113" s="15"/>
      <c r="Q113" s="15"/>
      <c r="R113" s="15"/>
      <c r="S113" s="15"/>
      <c r="T113" s="15"/>
      <c r="U113" s="3">
        <v>4.5</v>
      </c>
      <c r="V113" s="4">
        <f t="shared" ref="V113:V121" si="50">($U113*P113)</f>
        <v>0</v>
      </c>
      <c r="W113" s="4">
        <f t="shared" si="38"/>
        <v>0</v>
      </c>
      <c r="X113" s="4">
        <f t="shared" si="39"/>
        <v>0</v>
      </c>
      <c r="Y113" s="6"/>
      <c r="Z113" s="6"/>
      <c r="AA113" s="6"/>
      <c r="AB113" s="3">
        <v>4.5</v>
      </c>
      <c r="AC113" s="11">
        <f t="shared" ref="AC113:AC118" si="51">($AB113*P113)</f>
        <v>0</v>
      </c>
      <c r="AD113" s="11">
        <f t="shared" si="48"/>
        <v>0</v>
      </c>
      <c r="AE113" s="11">
        <f t="shared" si="49"/>
        <v>0</v>
      </c>
      <c r="AF113" s="6"/>
      <c r="AG113" s="6"/>
      <c r="AH113" s="6"/>
    </row>
    <row r="114" spans="3:34" x14ac:dyDescent="0.25">
      <c r="C114" s="3"/>
      <c r="E114" s="13">
        <v>10</v>
      </c>
      <c r="O114" s="34"/>
      <c r="P114" s="15"/>
      <c r="Q114" s="15"/>
      <c r="R114" s="15"/>
      <c r="S114" s="15"/>
      <c r="T114" s="15"/>
      <c r="U114" s="3">
        <v>7.5</v>
      </c>
      <c r="V114" s="4">
        <f t="shared" si="50"/>
        <v>0</v>
      </c>
      <c r="W114" s="4">
        <f t="shared" si="38"/>
        <v>0</v>
      </c>
      <c r="X114" s="4">
        <f t="shared" si="39"/>
        <v>0</v>
      </c>
      <c r="Y114" s="6"/>
      <c r="Z114" s="6"/>
      <c r="AA114" s="6"/>
      <c r="AB114" s="3">
        <v>7.5</v>
      </c>
      <c r="AC114" s="11">
        <f t="shared" si="51"/>
        <v>0</v>
      </c>
      <c r="AD114" s="11">
        <f t="shared" si="48"/>
        <v>0</v>
      </c>
      <c r="AE114" s="11">
        <f t="shared" si="49"/>
        <v>0</v>
      </c>
      <c r="AF114" s="6"/>
      <c r="AG114" s="6"/>
      <c r="AH114" s="6"/>
    </row>
    <row r="115" spans="3:34" x14ac:dyDescent="0.25">
      <c r="C115" s="3"/>
      <c r="E115" s="13">
        <v>20</v>
      </c>
      <c r="O115" s="34"/>
      <c r="P115" s="15"/>
      <c r="Q115" s="15"/>
      <c r="R115" s="15"/>
      <c r="S115" s="15"/>
      <c r="T115" s="15"/>
      <c r="U115" s="3">
        <v>10</v>
      </c>
      <c r="V115" s="4">
        <f t="shared" si="50"/>
        <v>0</v>
      </c>
      <c r="W115" s="4">
        <f t="shared" si="38"/>
        <v>0</v>
      </c>
      <c r="X115" s="4">
        <f t="shared" si="39"/>
        <v>0</v>
      </c>
      <c r="Y115" s="6"/>
      <c r="Z115" s="6"/>
      <c r="AA115" s="6"/>
      <c r="AB115" s="3">
        <v>10</v>
      </c>
      <c r="AC115" s="11">
        <f t="shared" si="51"/>
        <v>0</v>
      </c>
      <c r="AD115" s="11">
        <f t="shared" si="48"/>
        <v>0</v>
      </c>
      <c r="AE115" s="11">
        <f t="shared" si="49"/>
        <v>0</v>
      </c>
      <c r="AF115" s="6"/>
      <c r="AG115" s="6"/>
      <c r="AH115" s="6"/>
    </row>
    <row r="116" spans="3:34" x14ac:dyDescent="0.25">
      <c r="C116" s="3"/>
      <c r="E116" s="13">
        <v>30</v>
      </c>
      <c r="O116" s="34"/>
      <c r="P116" s="15"/>
      <c r="Q116" s="15"/>
      <c r="R116" s="15"/>
      <c r="S116" s="15"/>
      <c r="T116" s="15"/>
      <c r="U116" s="3">
        <v>10</v>
      </c>
      <c r="V116" s="4">
        <f t="shared" si="50"/>
        <v>0</v>
      </c>
      <c r="W116" s="4">
        <f t="shared" si="38"/>
        <v>0</v>
      </c>
      <c r="X116" s="4">
        <f t="shared" si="39"/>
        <v>0</v>
      </c>
      <c r="Y116" s="6"/>
      <c r="Z116" s="6"/>
      <c r="AA116" s="6"/>
      <c r="AB116" s="3">
        <v>10</v>
      </c>
      <c r="AC116" s="11">
        <f t="shared" si="51"/>
        <v>0</v>
      </c>
      <c r="AD116" s="11">
        <f t="shared" si="48"/>
        <v>0</v>
      </c>
      <c r="AE116" s="11">
        <f t="shared" si="49"/>
        <v>0</v>
      </c>
      <c r="AF116" s="6"/>
      <c r="AG116" s="6"/>
      <c r="AH116" s="6"/>
    </row>
    <row r="117" spans="3:34" x14ac:dyDescent="0.25">
      <c r="C117" s="3"/>
      <c r="E117" s="13">
        <v>40</v>
      </c>
      <c r="O117" s="34"/>
      <c r="P117" s="15"/>
      <c r="Q117" s="15"/>
      <c r="R117" s="15"/>
      <c r="S117" s="15"/>
      <c r="T117" s="15"/>
      <c r="U117" s="3">
        <v>10</v>
      </c>
      <c r="V117" s="4">
        <f t="shared" si="50"/>
        <v>0</v>
      </c>
      <c r="W117" s="4">
        <f t="shared" si="38"/>
        <v>0</v>
      </c>
      <c r="X117" s="4">
        <f t="shared" si="39"/>
        <v>0</v>
      </c>
      <c r="Y117" s="6"/>
      <c r="Z117" s="6"/>
      <c r="AA117" s="6"/>
      <c r="AB117" s="3">
        <v>10</v>
      </c>
      <c r="AC117" s="11">
        <f t="shared" si="51"/>
        <v>0</v>
      </c>
      <c r="AD117" s="11">
        <f t="shared" si="48"/>
        <v>0</v>
      </c>
      <c r="AE117" s="11">
        <f t="shared" si="49"/>
        <v>0</v>
      </c>
      <c r="AF117" s="6"/>
      <c r="AG117" s="6"/>
      <c r="AH117" s="6"/>
    </row>
    <row r="118" spans="3:34" x14ac:dyDescent="0.25">
      <c r="C118" s="3"/>
      <c r="E118" s="13">
        <v>50</v>
      </c>
      <c r="O118" s="34"/>
      <c r="P118" s="15"/>
      <c r="Q118" s="15"/>
      <c r="R118" s="15"/>
      <c r="S118" s="15"/>
      <c r="T118" s="15"/>
      <c r="U118" s="3">
        <v>10</v>
      </c>
      <c r="V118" s="4">
        <f t="shared" si="50"/>
        <v>0</v>
      </c>
      <c r="W118" s="4">
        <f t="shared" si="38"/>
        <v>0</v>
      </c>
      <c r="X118" s="4">
        <f t="shared" si="39"/>
        <v>0</v>
      </c>
      <c r="Y118" s="6"/>
      <c r="Z118" s="6"/>
      <c r="AA118" s="6"/>
      <c r="AB118" s="3">
        <v>5</v>
      </c>
      <c r="AC118" s="11">
        <f t="shared" si="51"/>
        <v>0</v>
      </c>
      <c r="AD118" s="11">
        <f t="shared" si="48"/>
        <v>0</v>
      </c>
      <c r="AE118" s="11">
        <f t="shared" si="49"/>
        <v>0</v>
      </c>
      <c r="AF118" s="6"/>
      <c r="AG118" s="6"/>
      <c r="AH118" s="6"/>
    </row>
    <row r="119" spans="3:34" x14ac:dyDescent="0.25">
      <c r="C119" s="3"/>
      <c r="E119" s="13">
        <v>60</v>
      </c>
      <c r="O119" s="34"/>
      <c r="P119" s="15"/>
      <c r="Q119" s="15"/>
      <c r="R119" s="15"/>
      <c r="S119" s="15"/>
      <c r="T119" s="15"/>
      <c r="U119" s="3">
        <v>10</v>
      </c>
      <c r="V119" s="4">
        <f t="shared" si="50"/>
        <v>0</v>
      </c>
      <c r="W119" s="4">
        <f t="shared" si="38"/>
        <v>0</v>
      </c>
      <c r="X119" s="4">
        <f t="shared" si="39"/>
        <v>0</v>
      </c>
      <c r="Y119" s="6"/>
      <c r="Z119" s="6"/>
      <c r="AA119" s="6"/>
      <c r="AB119" s="3">
        <v>0</v>
      </c>
      <c r="AF119" s="6"/>
      <c r="AG119" s="6"/>
      <c r="AH119" s="6"/>
    </row>
    <row r="120" spans="3:34" x14ac:dyDescent="0.25">
      <c r="C120" s="3"/>
      <c r="E120" s="13">
        <v>70</v>
      </c>
      <c r="O120" s="34"/>
      <c r="P120" s="15"/>
      <c r="Q120" s="15"/>
      <c r="R120" s="15"/>
      <c r="S120" s="15"/>
      <c r="T120" s="15"/>
      <c r="U120" s="3">
        <v>10</v>
      </c>
      <c r="V120" s="4">
        <f t="shared" si="50"/>
        <v>0</v>
      </c>
      <c r="W120" s="4">
        <f t="shared" si="38"/>
        <v>0</v>
      </c>
      <c r="X120" s="4">
        <f t="shared" si="39"/>
        <v>0</v>
      </c>
      <c r="Y120" s="6"/>
      <c r="Z120" s="6"/>
      <c r="AA120" s="6"/>
      <c r="AB120" s="3">
        <v>0</v>
      </c>
      <c r="AF120" s="6"/>
      <c r="AG120" s="6"/>
      <c r="AH120" s="6"/>
    </row>
    <row r="121" spans="3:34" x14ac:dyDescent="0.25">
      <c r="C121" s="3"/>
      <c r="E121" s="13">
        <v>80</v>
      </c>
      <c r="O121" s="34"/>
      <c r="P121" s="15"/>
      <c r="Q121" s="15"/>
      <c r="R121" s="15"/>
      <c r="S121" s="15"/>
      <c r="T121" s="15"/>
      <c r="U121" s="3">
        <v>5</v>
      </c>
      <c r="V121" s="4">
        <f t="shared" si="50"/>
        <v>0</v>
      </c>
      <c r="W121" s="4">
        <f t="shared" si="38"/>
        <v>0</v>
      </c>
      <c r="X121" s="4">
        <f t="shared" si="39"/>
        <v>0</v>
      </c>
      <c r="Y121" s="6"/>
      <c r="Z121" s="6"/>
      <c r="AA121" s="6"/>
      <c r="AB121" s="3">
        <v>0</v>
      </c>
      <c r="AF121" s="6"/>
      <c r="AG121" s="6"/>
      <c r="AH121" s="6"/>
    </row>
    <row r="122" spans="3:34" x14ac:dyDescent="0.25">
      <c r="C122" s="3"/>
      <c r="E122" s="13">
        <v>1</v>
      </c>
      <c r="I122" s="14"/>
      <c r="O122" s="34"/>
      <c r="P122" s="15"/>
      <c r="Q122" s="15"/>
      <c r="R122" s="15"/>
      <c r="S122" s="15"/>
      <c r="T122" s="15"/>
      <c r="U122" s="3">
        <v>3</v>
      </c>
      <c r="V122" s="4">
        <f>($U122*P122)</f>
        <v>0</v>
      </c>
      <c r="W122" s="4">
        <f t="shared" ref="W122:W171" si="52">($U122*Q122)</f>
        <v>0</v>
      </c>
      <c r="X122" s="4">
        <f t="shared" ref="X122:X171" si="53">($U122*R122)</f>
        <v>0</v>
      </c>
      <c r="Y122" s="6">
        <f>SUM(V122:V131)</f>
        <v>0</v>
      </c>
      <c r="Z122" s="6">
        <f>SUM(W122:W131)</f>
        <v>0</v>
      </c>
      <c r="AA122" s="6">
        <f>SUM(X122:X131)</f>
        <v>0</v>
      </c>
      <c r="AB122" s="3">
        <v>3</v>
      </c>
      <c r="AC122" s="11">
        <f>($AB122*P122)</f>
        <v>0</v>
      </c>
      <c r="AD122" s="11">
        <f t="shared" ref="AD122:AD128" si="54">($AB122*Q122)</f>
        <v>0</v>
      </c>
      <c r="AE122" s="11">
        <f t="shared" ref="AE122:AE128" si="55">($AB122*R122)</f>
        <v>0</v>
      </c>
      <c r="AF122" s="6">
        <f>SUM(AC122:AC128)</f>
        <v>0</v>
      </c>
      <c r="AG122" s="6">
        <f>SUM(AD122:AD128)</f>
        <v>0</v>
      </c>
      <c r="AH122" s="6">
        <f>SUM(AE122:AE128)</f>
        <v>0</v>
      </c>
    </row>
    <row r="123" spans="3:34" x14ac:dyDescent="0.25">
      <c r="C123" s="3"/>
      <c r="E123" s="13">
        <v>5</v>
      </c>
      <c r="I123" s="6"/>
      <c r="O123" s="34"/>
      <c r="P123" s="15"/>
      <c r="Q123" s="15"/>
      <c r="R123" s="15"/>
      <c r="S123" s="15"/>
      <c r="T123" s="15"/>
      <c r="U123" s="3">
        <v>4.5</v>
      </c>
      <c r="V123" s="4">
        <f t="shared" ref="V123:V131" si="56">($U123*P123)</f>
        <v>0</v>
      </c>
      <c r="W123" s="4">
        <f t="shared" si="52"/>
        <v>0</v>
      </c>
      <c r="X123" s="4">
        <f t="shared" si="53"/>
        <v>0</v>
      </c>
      <c r="Y123" s="6"/>
      <c r="Z123" s="6"/>
      <c r="AA123" s="6"/>
      <c r="AB123" s="3">
        <v>4.5</v>
      </c>
      <c r="AC123" s="11">
        <f t="shared" ref="AC123:AC128" si="57">($AB123*P123)</f>
        <v>0</v>
      </c>
      <c r="AD123" s="11">
        <f t="shared" si="54"/>
        <v>0</v>
      </c>
      <c r="AE123" s="11">
        <f t="shared" si="55"/>
        <v>0</v>
      </c>
      <c r="AF123" s="6"/>
      <c r="AG123" s="6"/>
      <c r="AH123" s="6"/>
    </row>
    <row r="124" spans="3:34" x14ac:dyDescent="0.25">
      <c r="C124" s="3"/>
      <c r="E124" s="13">
        <v>10</v>
      </c>
      <c r="O124" s="34"/>
      <c r="P124" s="15"/>
      <c r="Q124" s="15"/>
      <c r="R124" s="15"/>
      <c r="S124" s="15"/>
      <c r="T124" s="15"/>
      <c r="U124" s="3">
        <v>7.5</v>
      </c>
      <c r="V124" s="4">
        <f t="shared" si="56"/>
        <v>0</v>
      </c>
      <c r="W124" s="4">
        <f t="shared" si="52"/>
        <v>0</v>
      </c>
      <c r="X124" s="4">
        <f t="shared" si="53"/>
        <v>0</v>
      </c>
      <c r="Y124" s="6"/>
      <c r="Z124" s="6"/>
      <c r="AA124" s="6"/>
      <c r="AB124" s="3">
        <v>7.5</v>
      </c>
      <c r="AC124" s="11">
        <f t="shared" si="57"/>
        <v>0</v>
      </c>
      <c r="AD124" s="11">
        <f t="shared" si="54"/>
        <v>0</v>
      </c>
      <c r="AE124" s="11">
        <f t="shared" si="55"/>
        <v>0</v>
      </c>
      <c r="AF124" s="6"/>
      <c r="AG124" s="6"/>
      <c r="AH124" s="6"/>
    </row>
    <row r="125" spans="3:34" x14ac:dyDescent="0.25">
      <c r="C125" s="3"/>
      <c r="E125" s="13">
        <v>20</v>
      </c>
      <c r="O125" s="34"/>
      <c r="P125" s="15"/>
      <c r="Q125" s="15"/>
      <c r="R125" s="15"/>
      <c r="S125" s="15"/>
      <c r="T125" s="15"/>
      <c r="U125" s="3">
        <v>10</v>
      </c>
      <c r="V125" s="4">
        <f t="shared" si="56"/>
        <v>0</v>
      </c>
      <c r="W125" s="4">
        <f t="shared" si="52"/>
        <v>0</v>
      </c>
      <c r="X125" s="4">
        <f t="shared" si="53"/>
        <v>0</v>
      </c>
      <c r="Y125" s="6"/>
      <c r="Z125" s="6"/>
      <c r="AA125" s="6"/>
      <c r="AB125" s="3">
        <v>10</v>
      </c>
      <c r="AC125" s="11">
        <f t="shared" si="57"/>
        <v>0</v>
      </c>
      <c r="AD125" s="11">
        <f t="shared" si="54"/>
        <v>0</v>
      </c>
      <c r="AE125" s="11">
        <f t="shared" si="55"/>
        <v>0</v>
      </c>
      <c r="AF125" s="6"/>
      <c r="AG125" s="6"/>
      <c r="AH125" s="6"/>
    </row>
    <row r="126" spans="3:34" x14ac:dyDescent="0.25">
      <c r="C126" s="3"/>
      <c r="E126" s="13">
        <v>30</v>
      </c>
      <c r="O126" s="34"/>
      <c r="P126" s="15"/>
      <c r="Q126" s="15"/>
      <c r="R126" s="15"/>
      <c r="S126" s="15"/>
      <c r="T126" s="15"/>
      <c r="U126" s="3">
        <v>10</v>
      </c>
      <c r="V126" s="4">
        <f t="shared" si="56"/>
        <v>0</v>
      </c>
      <c r="W126" s="4">
        <f t="shared" si="52"/>
        <v>0</v>
      </c>
      <c r="X126" s="4">
        <f t="shared" si="53"/>
        <v>0</v>
      </c>
      <c r="Y126" s="6"/>
      <c r="Z126" s="6"/>
      <c r="AA126" s="6"/>
      <c r="AB126" s="3">
        <v>10</v>
      </c>
      <c r="AC126" s="11">
        <f t="shared" si="57"/>
        <v>0</v>
      </c>
      <c r="AD126" s="11">
        <f t="shared" si="54"/>
        <v>0</v>
      </c>
      <c r="AE126" s="11">
        <f t="shared" si="55"/>
        <v>0</v>
      </c>
      <c r="AF126" s="6"/>
      <c r="AG126" s="6"/>
      <c r="AH126" s="6"/>
    </row>
    <row r="127" spans="3:34" x14ac:dyDescent="0.25">
      <c r="C127" s="3"/>
      <c r="E127" s="13">
        <v>40</v>
      </c>
      <c r="O127" s="34"/>
      <c r="P127" s="15"/>
      <c r="Q127" s="15"/>
      <c r="R127" s="15"/>
      <c r="S127" s="15"/>
      <c r="T127" s="15"/>
      <c r="U127" s="3">
        <v>10</v>
      </c>
      <c r="V127" s="4">
        <f t="shared" si="56"/>
        <v>0</v>
      </c>
      <c r="W127" s="4">
        <f t="shared" si="52"/>
        <v>0</v>
      </c>
      <c r="X127" s="4">
        <f t="shared" si="53"/>
        <v>0</v>
      </c>
      <c r="Y127" s="6"/>
      <c r="Z127" s="6"/>
      <c r="AA127" s="6"/>
      <c r="AB127" s="3">
        <v>10</v>
      </c>
      <c r="AC127" s="11">
        <f t="shared" si="57"/>
        <v>0</v>
      </c>
      <c r="AD127" s="11">
        <f t="shared" si="54"/>
        <v>0</v>
      </c>
      <c r="AE127" s="11">
        <f t="shared" si="55"/>
        <v>0</v>
      </c>
      <c r="AF127" s="6"/>
      <c r="AG127" s="6"/>
      <c r="AH127" s="6"/>
    </row>
    <row r="128" spans="3:34" x14ac:dyDescent="0.25">
      <c r="C128" s="3"/>
      <c r="E128" s="13">
        <v>50</v>
      </c>
      <c r="O128" s="34"/>
      <c r="P128" s="15"/>
      <c r="Q128" s="15"/>
      <c r="R128" s="15"/>
      <c r="S128" s="15"/>
      <c r="T128" s="15"/>
      <c r="U128" s="3">
        <v>10</v>
      </c>
      <c r="V128" s="4">
        <f t="shared" si="56"/>
        <v>0</v>
      </c>
      <c r="W128" s="4">
        <f t="shared" si="52"/>
        <v>0</v>
      </c>
      <c r="X128" s="4">
        <f t="shared" si="53"/>
        <v>0</v>
      </c>
      <c r="Y128" s="6"/>
      <c r="Z128" s="6"/>
      <c r="AA128" s="6"/>
      <c r="AB128" s="3">
        <v>5</v>
      </c>
      <c r="AC128" s="11">
        <f t="shared" si="57"/>
        <v>0</v>
      </c>
      <c r="AD128" s="11">
        <f t="shared" si="54"/>
        <v>0</v>
      </c>
      <c r="AE128" s="11">
        <f t="shared" si="55"/>
        <v>0</v>
      </c>
      <c r="AF128" s="6"/>
      <c r="AG128" s="6"/>
      <c r="AH128" s="6"/>
    </row>
    <row r="129" spans="3:34" x14ac:dyDescent="0.25">
      <c r="C129" s="3"/>
      <c r="E129" s="13">
        <v>60</v>
      </c>
      <c r="O129" s="34"/>
      <c r="P129" s="15"/>
      <c r="Q129" s="15"/>
      <c r="R129" s="15"/>
      <c r="S129" s="15"/>
      <c r="T129" s="15"/>
      <c r="U129" s="3">
        <v>10</v>
      </c>
      <c r="V129" s="4">
        <f t="shared" si="56"/>
        <v>0</v>
      </c>
      <c r="W129" s="4">
        <f t="shared" si="52"/>
        <v>0</v>
      </c>
      <c r="X129" s="4">
        <f t="shared" si="53"/>
        <v>0</v>
      </c>
      <c r="Y129" s="6"/>
      <c r="Z129" s="6"/>
      <c r="AA129" s="6"/>
      <c r="AB129" s="3">
        <v>0</v>
      </c>
      <c r="AF129" s="6"/>
      <c r="AG129" s="6"/>
      <c r="AH129" s="6"/>
    </row>
    <row r="130" spans="3:34" x14ac:dyDescent="0.25">
      <c r="C130" s="3"/>
      <c r="E130" s="13">
        <v>70</v>
      </c>
      <c r="O130" s="34"/>
      <c r="P130" s="15"/>
      <c r="Q130" s="15"/>
      <c r="R130" s="15"/>
      <c r="S130" s="15"/>
      <c r="T130" s="15"/>
      <c r="U130" s="3">
        <v>10</v>
      </c>
      <c r="V130" s="4">
        <f t="shared" si="56"/>
        <v>0</v>
      </c>
      <c r="W130" s="4">
        <f t="shared" si="52"/>
        <v>0</v>
      </c>
      <c r="X130" s="4">
        <f t="shared" si="53"/>
        <v>0</v>
      </c>
      <c r="Y130" s="6"/>
      <c r="Z130" s="6"/>
      <c r="AA130" s="6"/>
      <c r="AB130" s="3">
        <v>0</v>
      </c>
      <c r="AF130" s="6"/>
      <c r="AG130" s="6"/>
      <c r="AH130" s="6"/>
    </row>
    <row r="131" spans="3:34" x14ac:dyDescent="0.25">
      <c r="C131" s="3"/>
      <c r="E131" s="13">
        <v>80</v>
      </c>
      <c r="O131" s="34"/>
      <c r="P131" s="15"/>
      <c r="Q131" s="15"/>
      <c r="R131" s="15"/>
      <c r="S131" s="15"/>
      <c r="T131" s="15"/>
      <c r="U131" s="3">
        <v>5</v>
      </c>
      <c r="V131" s="4">
        <f t="shared" si="56"/>
        <v>0</v>
      </c>
      <c r="W131" s="4">
        <f t="shared" si="52"/>
        <v>0</v>
      </c>
      <c r="X131" s="4">
        <f t="shared" si="53"/>
        <v>0</v>
      </c>
      <c r="Y131" s="6"/>
      <c r="Z131" s="6"/>
      <c r="AA131" s="6"/>
      <c r="AB131" s="3">
        <v>0</v>
      </c>
      <c r="AF131" s="6"/>
      <c r="AG131" s="6"/>
      <c r="AH131" s="6"/>
    </row>
    <row r="132" spans="3:34" x14ac:dyDescent="0.25">
      <c r="C132" s="3"/>
      <c r="E132" s="13">
        <v>1</v>
      </c>
      <c r="U132" s="3">
        <v>3</v>
      </c>
      <c r="V132" s="4">
        <f>($U132*P132)</f>
        <v>0</v>
      </c>
      <c r="W132" s="4">
        <f t="shared" si="52"/>
        <v>0</v>
      </c>
      <c r="X132" s="4">
        <f t="shared" si="53"/>
        <v>0</v>
      </c>
      <c r="Y132" s="6">
        <f>SUM(V132:V141)</f>
        <v>0</v>
      </c>
      <c r="Z132" s="6">
        <f>SUM(W132:W141)</f>
        <v>0</v>
      </c>
      <c r="AA132" s="6">
        <f>SUM(X132:X141)</f>
        <v>0</v>
      </c>
      <c r="AB132" s="3">
        <v>3</v>
      </c>
      <c r="AC132" s="11">
        <f>($AB132*P132)</f>
        <v>0</v>
      </c>
      <c r="AD132" s="11">
        <f t="shared" ref="AD132:AD138" si="58">($AB132*Q132)</f>
        <v>0</v>
      </c>
      <c r="AE132" s="11">
        <f t="shared" ref="AE132:AE138" si="59">($AB132*R132)</f>
        <v>0</v>
      </c>
      <c r="AF132" s="6">
        <f>SUM(AC132:AC138)</f>
        <v>0</v>
      </c>
      <c r="AG132" s="6">
        <f>SUM(AD132:AD138)</f>
        <v>0</v>
      </c>
      <c r="AH132" s="6">
        <f>SUM(AE132:AE138)</f>
        <v>0</v>
      </c>
    </row>
    <row r="133" spans="3:34" x14ac:dyDescent="0.25">
      <c r="C133" s="3"/>
      <c r="E133" s="13">
        <v>5</v>
      </c>
      <c r="U133" s="3">
        <v>4.5</v>
      </c>
      <c r="V133" s="4">
        <f t="shared" ref="V133:V141" si="60">($U133*P133)</f>
        <v>0</v>
      </c>
      <c r="W133" s="4">
        <f t="shared" si="52"/>
        <v>0</v>
      </c>
      <c r="X133" s="4">
        <f t="shared" si="53"/>
        <v>0</v>
      </c>
      <c r="Y133" s="6"/>
      <c r="Z133" s="6"/>
      <c r="AA133" s="6"/>
      <c r="AB133" s="3">
        <v>4.5</v>
      </c>
      <c r="AC133" s="11">
        <f t="shared" ref="AC133:AC138" si="61">($AB133*P133)</f>
        <v>0</v>
      </c>
      <c r="AD133" s="11">
        <f t="shared" si="58"/>
        <v>0</v>
      </c>
      <c r="AE133" s="11">
        <f t="shared" si="59"/>
        <v>0</v>
      </c>
      <c r="AF133" s="6"/>
      <c r="AG133" s="6"/>
      <c r="AH133" s="6"/>
    </row>
    <row r="134" spans="3:34" x14ac:dyDescent="0.25">
      <c r="C134" s="3"/>
      <c r="E134" s="13">
        <v>10</v>
      </c>
      <c r="U134" s="3">
        <v>7.5</v>
      </c>
      <c r="V134" s="4">
        <f t="shared" si="60"/>
        <v>0</v>
      </c>
      <c r="W134" s="4">
        <f t="shared" si="52"/>
        <v>0</v>
      </c>
      <c r="X134" s="4">
        <f t="shared" si="53"/>
        <v>0</v>
      </c>
      <c r="Y134" s="6"/>
      <c r="Z134" s="6"/>
      <c r="AA134" s="6"/>
      <c r="AB134" s="3">
        <v>7.5</v>
      </c>
      <c r="AC134" s="11">
        <f t="shared" si="61"/>
        <v>0</v>
      </c>
      <c r="AD134" s="11">
        <f t="shared" si="58"/>
        <v>0</v>
      </c>
      <c r="AE134" s="11">
        <f t="shared" si="59"/>
        <v>0</v>
      </c>
      <c r="AF134" s="6"/>
      <c r="AG134" s="6"/>
      <c r="AH134" s="6"/>
    </row>
    <row r="135" spans="3:34" x14ac:dyDescent="0.25">
      <c r="C135" s="3"/>
      <c r="E135" s="13">
        <v>20</v>
      </c>
      <c r="U135" s="3">
        <v>10</v>
      </c>
      <c r="V135" s="4">
        <f t="shared" si="60"/>
        <v>0</v>
      </c>
      <c r="W135" s="4">
        <f t="shared" si="52"/>
        <v>0</v>
      </c>
      <c r="X135" s="4">
        <f t="shared" si="53"/>
        <v>0</v>
      </c>
      <c r="Y135" s="6"/>
      <c r="Z135" s="6"/>
      <c r="AA135" s="6"/>
      <c r="AB135" s="3">
        <v>10</v>
      </c>
      <c r="AC135" s="11">
        <f t="shared" si="61"/>
        <v>0</v>
      </c>
      <c r="AD135" s="11">
        <f t="shared" si="58"/>
        <v>0</v>
      </c>
      <c r="AE135" s="11">
        <f t="shared" si="59"/>
        <v>0</v>
      </c>
      <c r="AF135" s="6"/>
      <c r="AG135" s="6"/>
      <c r="AH135" s="6"/>
    </row>
    <row r="136" spans="3:34" x14ac:dyDescent="0.25">
      <c r="C136" s="3"/>
      <c r="E136" s="13">
        <v>30</v>
      </c>
      <c r="U136" s="3">
        <v>10</v>
      </c>
      <c r="V136" s="4">
        <f t="shared" si="60"/>
        <v>0</v>
      </c>
      <c r="W136" s="4">
        <f t="shared" si="52"/>
        <v>0</v>
      </c>
      <c r="X136" s="4">
        <f t="shared" si="53"/>
        <v>0</v>
      </c>
      <c r="Y136" s="6"/>
      <c r="Z136" s="6"/>
      <c r="AA136" s="6"/>
      <c r="AB136" s="3">
        <v>10</v>
      </c>
      <c r="AC136" s="11">
        <f t="shared" si="61"/>
        <v>0</v>
      </c>
      <c r="AD136" s="11">
        <f t="shared" si="58"/>
        <v>0</v>
      </c>
      <c r="AE136" s="11">
        <f t="shared" si="59"/>
        <v>0</v>
      </c>
      <c r="AF136" s="6"/>
      <c r="AG136" s="6"/>
      <c r="AH136" s="6"/>
    </row>
    <row r="137" spans="3:34" x14ac:dyDescent="0.25">
      <c r="C137" s="3"/>
      <c r="E137" s="13">
        <v>40</v>
      </c>
      <c r="U137" s="3">
        <v>10</v>
      </c>
      <c r="V137" s="4">
        <f t="shared" si="60"/>
        <v>0</v>
      </c>
      <c r="W137" s="4">
        <f t="shared" si="52"/>
        <v>0</v>
      </c>
      <c r="X137" s="4">
        <f t="shared" si="53"/>
        <v>0</v>
      </c>
      <c r="Y137" s="6"/>
      <c r="Z137" s="6"/>
      <c r="AA137" s="6"/>
      <c r="AB137" s="3">
        <v>10</v>
      </c>
      <c r="AC137" s="11">
        <f t="shared" si="61"/>
        <v>0</v>
      </c>
      <c r="AD137" s="11">
        <f t="shared" si="58"/>
        <v>0</v>
      </c>
      <c r="AE137" s="11">
        <f t="shared" si="59"/>
        <v>0</v>
      </c>
      <c r="AF137" s="6"/>
      <c r="AG137" s="6"/>
      <c r="AH137" s="6"/>
    </row>
    <row r="138" spans="3:34" x14ac:dyDescent="0.25">
      <c r="C138" s="3"/>
      <c r="E138" s="13">
        <v>50</v>
      </c>
      <c r="U138" s="3">
        <v>10</v>
      </c>
      <c r="V138" s="4">
        <f t="shared" si="60"/>
        <v>0</v>
      </c>
      <c r="W138" s="4">
        <f t="shared" si="52"/>
        <v>0</v>
      </c>
      <c r="X138" s="4">
        <f t="shared" si="53"/>
        <v>0</v>
      </c>
      <c r="Y138" s="6"/>
      <c r="Z138" s="6"/>
      <c r="AA138" s="6"/>
      <c r="AB138" s="3">
        <v>5</v>
      </c>
      <c r="AC138" s="11">
        <f t="shared" si="61"/>
        <v>0</v>
      </c>
      <c r="AD138" s="11">
        <f t="shared" si="58"/>
        <v>0</v>
      </c>
      <c r="AE138" s="11">
        <f t="shared" si="59"/>
        <v>0</v>
      </c>
      <c r="AF138" s="6"/>
      <c r="AG138" s="6"/>
      <c r="AH138" s="6"/>
    </row>
    <row r="139" spans="3:34" x14ac:dyDescent="0.25">
      <c r="C139" s="3"/>
      <c r="E139" s="13">
        <v>60</v>
      </c>
      <c r="U139" s="3">
        <v>10</v>
      </c>
      <c r="V139" s="4">
        <f t="shared" si="60"/>
        <v>0</v>
      </c>
      <c r="W139" s="4">
        <f t="shared" si="52"/>
        <v>0</v>
      </c>
      <c r="X139" s="4">
        <f t="shared" si="53"/>
        <v>0</v>
      </c>
      <c r="Y139" s="6"/>
      <c r="Z139" s="6"/>
      <c r="AA139" s="6"/>
      <c r="AB139" s="3">
        <v>0</v>
      </c>
      <c r="AF139" s="6"/>
      <c r="AG139" s="6"/>
      <c r="AH139" s="6"/>
    </row>
    <row r="140" spans="3:34" x14ac:dyDescent="0.25">
      <c r="C140" s="3"/>
      <c r="E140" s="13">
        <v>70</v>
      </c>
      <c r="U140" s="3">
        <v>10</v>
      </c>
      <c r="V140" s="4">
        <f t="shared" si="60"/>
        <v>0</v>
      </c>
      <c r="W140" s="4">
        <f t="shared" si="52"/>
        <v>0</v>
      </c>
      <c r="X140" s="4">
        <f t="shared" si="53"/>
        <v>0</v>
      </c>
      <c r="Y140" s="6"/>
      <c r="Z140" s="6"/>
      <c r="AA140" s="6"/>
      <c r="AB140" s="3">
        <v>0</v>
      </c>
      <c r="AF140" s="6"/>
      <c r="AG140" s="6"/>
      <c r="AH140" s="6"/>
    </row>
    <row r="141" spans="3:34" x14ac:dyDescent="0.25">
      <c r="C141" s="3"/>
      <c r="E141" s="13">
        <v>80</v>
      </c>
      <c r="U141" s="3">
        <v>5</v>
      </c>
      <c r="V141" s="4">
        <f t="shared" si="60"/>
        <v>0</v>
      </c>
      <c r="W141" s="4">
        <f t="shared" si="52"/>
        <v>0</v>
      </c>
      <c r="X141" s="4">
        <f t="shared" si="53"/>
        <v>0</v>
      </c>
      <c r="Y141" s="6"/>
      <c r="Z141" s="6"/>
      <c r="AA141" s="6"/>
      <c r="AB141" s="3">
        <v>0</v>
      </c>
      <c r="AF141" s="6"/>
      <c r="AG141" s="6"/>
      <c r="AH141" s="6"/>
    </row>
    <row r="142" spans="3:34" x14ac:dyDescent="0.25">
      <c r="C142" s="3"/>
      <c r="E142" s="13">
        <v>1</v>
      </c>
      <c r="U142" s="3">
        <v>3</v>
      </c>
      <c r="V142" s="4">
        <f>($U142*P142)</f>
        <v>0</v>
      </c>
      <c r="W142" s="4">
        <f t="shared" si="52"/>
        <v>0</v>
      </c>
      <c r="X142" s="4">
        <f t="shared" si="53"/>
        <v>0</v>
      </c>
      <c r="Y142" s="6">
        <f>SUM(V142:V151)</f>
        <v>0</v>
      </c>
      <c r="Z142" s="6">
        <f>SUM(W142:W151)</f>
        <v>0</v>
      </c>
      <c r="AA142" s="6">
        <f>SUM(X142:X151)</f>
        <v>0</v>
      </c>
      <c r="AB142" s="3">
        <v>3</v>
      </c>
      <c r="AC142" s="11">
        <f>($AB142*P142)</f>
        <v>0</v>
      </c>
      <c r="AD142" s="11">
        <f t="shared" ref="AD142:AD148" si="62">($AB142*Q142)</f>
        <v>0</v>
      </c>
      <c r="AE142" s="11">
        <f t="shared" ref="AE142:AE148" si="63">($AB142*R142)</f>
        <v>0</v>
      </c>
      <c r="AF142" s="6">
        <f>SUM(AC142:AC148)</f>
        <v>0</v>
      </c>
      <c r="AG142" s="6">
        <f>SUM(AD142:AD148)</f>
        <v>0</v>
      </c>
      <c r="AH142" s="6">
        <f>SUM(AE142:AE148)</f>
        <v>0</v>
      </c>
    </row>
    <row r="143" spans="3:34" x14ac:dyDescent="0.25">
      <c r="C143" s="3"/>
      <c r="E143" s="13">
        <v>5</v>
      </c>
      <c r="U143" s="3">
        <v>4.5</v>
      </c>
      <c r="V143" s="4">
        <f t="shared" ref="V143:V151" si="64">($U143*P143)</f>
        <v>0</v>
      </c>
      <c r="W143" s="4">
        <f t="shared" si="52"/>
        <v>0</v>
      </c>
      <c r="X143" s="4">
        <f t="shared" si="53"/>
        <v>0</v>
      </c>
      <c r="Y143" s="6"/>
      <c r="Z143" s="6"/>
      <c r="AA143" s="6"/>
      <c r="AB143" s="3">
        <v>4.5</v>
      </c>
      <c r="AC143" s="11">
        <f t="shared" ref="AC143:AC148" si="65">($AB143*P143)</f>
        <v>0</v>
      </c>
      <c r="AD143" s="11">
        <f t="shared" si="62"/>
        <v>0</v>
      </c>
      <c r="AE143" s="11">
        <f t="shared" si="63"/>
        <v>0</v>
      </c>
      <c r="AF143" s="6"/>
      <c r="AG143" s="6"/>
      <c r="AH143" s="6"/>
    </row>
    <row r="144" spans="3:34" x14ac:dyDescent="0.25">
      <c r="C144" s="3"/>
      <c r="E144" s="13">
        <v>10</v>
      </c>
      <c r="U144" s="3">
        <v>7.5</v>
      </c>
      <c r="V144" s="4">
        <f t="shared" si="64"/>
        <v>0</v>
      </c>
      <c r="W144" s="4">
        <f t="shared" si="52"/>
        <v>0</v>
      </c>
      <c r="X144" s="4">
        <f t="shared" si="53"/>
        <v>0</v>
      </c>
      <c r="Y144" s="6"/>
      <c r="Z144" s="6"/>
      <c r="AA144" s="6"/>
      <c r="AB144" s="3">
        <v>7.5</v>
      </c>
      <c r="AC144" s="11">
        <f t="shared" si="65"/>
        <v>0</v>
      </c>
      <c r="AD144" s="11">
        <f t="shared" si="62"/>
        <v>0</v>
      </c>
      <c r="AE144" s="11">
        <f t="shared" si="63"/>
        <v>0</v>
      </c>
      <c r="AF144" s="6"/>
      <c r="AG144" s="6"/>
      <c r="AH144" s="6"/>
    </row>
    <row r="145" spans="3:34" x14ac:dyDescent="0.25">
      <c r="C145" s="3"/>
      <c r="E145" s="13">
        <v>20</v>
      </c>
      <c r="U145" s="3">
        <v>10</v>
      </c>
      <c r="V145" s="4">
        <f t="shared" si="64"/>
        <v>0</v>
      </c>
      <c r="W145" s="4">
        <f t="shared" si="52"/>
        <v>0</v>
      </c>
      <c r="X145" s="4">
        <f t="shared" si="53"/>
        <v>0</v>
      </c>
      <c r="Y145" s="6"/>
      <c r="Z145" s="6"/>
      <c r="AA145" s="6"/>
      <c r="AB145" s="3">
        <v>10</v>
      </c>
      <c r="AC145" s="11">
        <f t="shared" si="65"/>
        <v>0</v>
      </c>
      <c r="AD145" s="11">
        <f t="shared" si="62"/>
        <v>0</v>
      </c>
      <c r="AE145" s="11">
        <f t="shared" si="63"/>
        <v>0</v>
      </c>
      <c r="AF145" s="6"/>
      <c r="AG145" s="6"/>
      <c r="AH145" s="6"/>
    </row>
    <row r="146" spans="3:34" x14ac:dyDescent="0.25">
      <c r="C146" s="3"/>
      <c r="E146" s="13">
        <v>30</v>
      </c>
      <c r="U146" s="3">
        <v>10</v>
      </c>
      <c r="V146" s="4">
        <f t="shared" si="64"/>
        <v>0</v>
      </c>
      <c r="W146" s="4">
        <f t="shared" si="52"/>
        <v>0</v>
      </c>
      <c r="X146" s="4">
        <f t="shared" si="53"/>
        <v>0</v>
      </c>
      <c r="Y146" s="6"/>
      <c r="Z146" s="6"/>
      <c r="AA146" s="6"/>
      <c r="AB146" s="3">
        <v>10</v>
      </c>
      <c r="AC146" s="11">
        <f t="shared" si="65"/>
        <v>0</v>
      </c>
      <c r="AD146" s="11">
        <f t="shared" si="62"/>
        <v>0</v>
      </c>
      <c r="AE146" s="11">
        <f t="shared" si="63"/>
        <v>0</v>
      </c>
      <c r="AF146" s="6"/>
      <c r="AG146" s="6"/>
      <c r="AH146" s="6"/>
    </row>
    <row r="147" spans="3:34" x14ac:dyDescent="0.25">
      <c r="C147" s="3"/>
      <c r="E147" s="13">
        <v>40</v>
      </c>
      <c r="U147" s="3">
        <v>10</v>
      </c>
      <c r="V147" s="4">
        <f t="shared" si="64"/>
        <v>0</v>
      </c>
      <c r="W147" s="4">
        <f t="shared" si="52"/>
        <v>0</v>
      </c>
      <c r="X147" s="4">
        <f t="shared" si="53"/>
        <v>0</v>
      </c>
      <c r="Y147" s="6"/>
      <c r="Z147" s="6"/>
      <c r="AA147" s="6"/>
      <c r="AB147" s="3">
        <v>10</v>
      </c>
      <c r="AC147" s="11">
        <f t="shared" si="65"/>
        <v>0</v>
      </c>
      <c r="AD147" s="11">
        <f t="shared" si="62"/>
        <v>0</v>
      </c>
      <c r="AE147" s="11">
        <f t="shared" si="63"/>
        <v>0</v>
      </c>
      <c r="AF147" s="6"/>
      <c r="AG147" s="6"/>
      <c r="AH147" s="6"/>
    </row>
    <row r="148" spans="3:34" x14ac:dyDescent="0.25">
      <c r="C148" s="3"/>
      <c r="E148" s="13">
        <v>50</v>
      </c>
      <c r="U148" s="3">
        <v>10</v>
      </c>
      <c r="V148" s="4">
        <f t="shared" si="64"/>
        <v>0</v>
      </c>
      <c r="W148" s="4">
        <f t="shared" si="52"/>
        <v>0</v>
      </c>
      <c r="X148" s="4">
        <f t="shared" si="53"/>
        <v>0</v>
      </c>
      <c r="Y148" s="6"/>
      <c r="Z148" s="6"/>
      <c r="AA148" s="6"/>
      <c r="AB148" s="3">
        <v>5</v>
      </c>
      <c r="AC148" s="11">
        <f t="shared" si="65"/>
        <v>0</v>
      </c>
      <c r="AD148" s="11">
        <f t="shared" si="62"/>
        <v>0</v>
      </c>
      <c r="AE148" s="11">
        <f t="shared" si="63"/>
        <v>0</v>
      </c>
      <c r="AF148" s="6"/>
      <c r="AG148" s="6"/>
      <c r="AH148" s="6"/>
    </row>
    <row r="149" spans="3:34" x14ac:dyDescent="0.25">
      <c r="C149" s="3"/>
      <c r="E149" s="13">
        <v>60</v>
      </c>
      <c r="U149" s="3">
        <v>10</v>
      </c>
      <c r="V149" s="4">
        <f t="shared" si="64"/>
        <v>0</v>
      </c>
      <c r="W149" s="4">
        <f t="shared" si="52"/>
        <v>0</v>
      </c>
      <c r="X149" s="4">
        <f t="shared" si="53"/>
        <v>0</v>
      </c>
      <c r="Y149" s="6"/>
      <c r="Z149" s="6"/>
      <c r="AA149" s="6"/>
      <c r="AB149" s="3">
        <v>0</v>
      </c>
      <c r="AF149" s="6"/>
      <c r="AG149" s="6"/>
      <c r="AH149" s="6"/>
    </row>
    <row r="150" spans="3:34" x14ac:dyDescent="0.25">
      <c r="C150" s="3"/>
      <c r="E150" s="13">
        <v>70</v>
      </c>
      <c r="U150" s="3">
        <v>10</v>
      </c>
      <c r="V150" s="4">
        <f t="shared" si="64"/>
        <v>0</v>
      </c>
      <c r="W150" s="4">
        <f t="shared" si="52"/>
        <v>0</v>
      </c>
      <c r="X150" s="4">
        <f t="shared" si="53"/>
        <v>0</v>
      </c>
      <c r="Y150" s="6"/>
      <c r="Z150" s="6"/>
      <c r="AA150" s="6"/>
      <c r="AB150" s="3">
        <v>0</v>
      </c>
      <c r="AF150" s="6"/>
      <c r="AG150" s="6"/>
      <c r="AH150" s="6"/>
    </row>
    <row r="151" spans="3:34" x14ac:dyDescent="0.25">
      <c r="C151" s="3"/>
      <c r="E151" s="13">
        <v>80</v>
      </c>
      <c r="U151" s="3">
        <v>5</v>
      </c>
      <c r="V151" s="4">
        <f t="shared" si="64"/>
        <v>0</v>
      </c>
      <c r="W151" s="4">
        <f t="shared" si="52"/>
        <v>0</v>
      </c>
      <c r="X151" s="4">
        <f t="shared" si="53"/>
        <v>0</v>
      </c>
      <c r="Y151" s="6"/>
      <c r="Z151" s="6"/>
      <c r="AA151" s="6"/>
      <c r="AB151" s="3">
        <v>0</v>
      </c>
      <c r="AF151" s="6"/>
      <c r="AG151" s="6"/>
      <c r="AH151" s="6"/>
    </row>
    <row r="152" spans="3:34" x14ac:dyDescent="0.25">
      <c r="C152" s="3"/>
      <c r="E152" s="13">
        <v>1</v>
      </c>
      <c r="U152" s="3">
        <v>3</v>
      </c>
      <c r="V152" s="4">
        <f>($U152*P152)</f>
        <v>0</v>
      </c>
      <c r="W152" s="4">
        <f t="shared" si="52"/>
        <v>0</v>
      </c>
      <c r="X152" s="4">
        <f t="shared" si="53"/>
        <v>0</v>
      </c>
      <c r="Y152" s="6">
        <f>SUM(V152:V161)</f>
        <v>0</v>
      </c>
      <c r="Z152" s="6">
        <f>SUM(W152:W161)</f>
        <v>0</v>
      </c>
      <c r="AA152" s="6">
        <f>SUM(X152:X161)</f>
        <v>0</v>
      </c>
      <c r="AB152" s="3">
        <v>3</v>
      </c>
      <c r="AC152" s="11">
        <f>($AB152*P152)</f>
        <v>0</v>
      </c>
      <c r="AD152" s="11">
        <f t="shared" ref="AD152:AD158" si="66">($AB152*Q152)</f>
        <v>0</v>
      </c>
      <c r="AE152" s="11">
        <f t="shared" ref="AE152:AE158" si="67">($AB152*R152)</f>
        <v>0</v>
      </c>
      <c r="AF152" s="6">
        <f>SUM(AC152:AC158)</f>
        <v>0</v>
      </c>
      <c r="AG152" s="6">
        <f>SUM(AD152:AD158)</f>
        <v>0</v>
      </c>
      <c r="AH152" s="6">
        <f>SUM(AE152:AE158)</f>
        <v>0</v>
      </c>
    </row>
    <row r="153" spans="3:34" x14ac:dyDescent="0.25">
      <c r="C153" s="3"/>
      <c r="E153" s="13">
        <v>5</v>
      </c>
      <c r="U153" s="3">
        <v>4.5</v>
      </c>
      <c r="V153" s="4">
        <f t="shared" ref="V153:V161" si="68">($U153*P153)</f>
        <v>0</v>
      </c>
      <c r="W153" s="4">
        <f t="shared" si="52"/>
        <v>0</v>
      </c>
      <c r="X153" s="4">
        <f t="shared" si="53"/>
        <v>0</v>
      </c>
      <c r="Y153" s="6"/>
      <c r="Z153" s="6"/>
      <c r="AA153" s="6"/>
      <c r="AB153" s="3">
        <v>4.5</v>
      </c>
      <c r="AC153" s="11">
        <f t="shared" ref="AC153:AC158" si="69">($AB153*P153)</f>
        <v>0</v>
      </c>
      <c r="AD153" s="11">
        <f t="shared" si="66"/>
        <v>0</v>
      </c>
      <c r="AE153" s="11">
        <f t="shared" si="67"/>
        <v>0</v>
      </c>
      <c r="AF153" s="6"/>
      <c r="AG153" s="6"/>
      <c r="AH153" s="6"/>
    </row>
    <row r="154" spans="3:34" x14ac:dyDescent="0.25">
      <c r="C154" s="3"/>
      <c r="E154" s="13">
        <v>10</v>
      </c>
      <c r="U154" s="3">
        <v>7.5</v>
      </c>
      <c r="V154" s="4">
        <f t="shared" si="68"/>
        <v>0</v>
      </c>
      <c r="W154" s="4">
        <f t="shared" si="52"/>
        <v>0</v>
      </c>
      <c r="X154" s="4">
        <f t="shared" si="53"/>
        <v>0</v>
      </c>
      <c r="Y154" s="6"/>
      <c r="Z154" s="6"/>
      <c r="AA154" s="6"/>
      <c r="AB154" s="3">
        <v>7.5</v>
      </c>
      <c r="AC154" s="11">
        <f t="shared" si="69"/>
        <v>0</v>
      </c>
      <c r="AD154" s="11">
        <f t="shared" si="66"/>
        <v>0</v>
      </c>
      <c r="AE154" s="11">
        <f t="shared" si="67"/>
        <v>0</v>
      </c>
      <c r="AF154" s="6"/>
      <c r="AG154" s="6"/>
      <c r="AH154" s="6"/>
    </row>
    <row r="155" spans="3:34" x14ac:dyDescent="0.25">
      <c r="C155" s="3"/>
      <c r="E155" s="13">
        <v>20</v>
      </c>
      <c r="U155" s="3">
        <v>10</v>
      </c>
      <c r="V155" s="4">
        <f t="shared" si="68"/>
        <v>0</v>
      </c>
      <c r="W155" s="4">
        <f t="shared" si="52"/>
        <v>0</v>
      </c>
      <c r="X155" s="4">
        <f t="shared" si="53"/>
        <v>0</v>
      </c>
      <c r="Y155" s="6"/>
      <c r="Z155" s="6"/>
      <c r="AA155" s="6"/>
      <c r="AB155" s="3">
        <v>10</v>
      </c>
      <c r="AC155" s="11">
        <f t="shared" si="69"/>
        <v>0</v>
      </c>
      <c r="AD155" s="11">
        <f t="shared" si="66"/>
        <v>0</v>
      </c>
      <c r="AE155" s="11">
        <f t="shared" si="67"/>
        <v>0</v>
      </c>
      <c r="AF155" s="6"/>
      <c r="AG155" s="6"/>
      <c r="AH155" s="6"/>
    </row>
    <row r="156" spans="3:34" x14ac:dyDescent="0.25">
      <c r="C156" s="3"/>
      <c r="E156" s="13">
        <v>30</v>
      </c>
      <c r="U156" s="3">
        <v>10</v>
      </c>
      <c r="V156" s="4">
        <f t="shared" si="68"/>
        <v>0</v>
      </c>
      <c r="W156" s="4">
        <f t="shared" si="52"/>
        <v>0</v>
      </c>
      <c r="X156" s="4">
        <f t="shared" si="53"/>
        <v>0</v>
      </c>
      <c r="Y156" s="6"/>
      <c r="Z156" s="6"/>
      <c r="AA156" s="6"/>
      <c r="AB156" s="3">
        <v>10</v>
      </c>
      <c r="AC156" s="11">
        <f t="shared" si="69"/>
        <v>0</v>
      </c>
      <c r="AD156" s="11">
        <f t="shared" si="66"/>
        <v>0</v>
      </c>
      <c r="AE156" s="11">
        <f t="shared" si="67"/>
        <v>0</v>
      </c>
      <c r="AF156" s="6"/>
      <c r="AG156" s="6"/>
      <c r="AH156" s="6"/>
    </row>
    <row r="157" spans="3:34" x14ac:dyDescent="0.25">
      <c r="C157" s="3"/>
      <c r="E157" s="13">
        <v>40</v>
      </c>
      <c r="U157" s="3">
        <v>10</v>
      </c>
      <c r="V157" s="4">
        <f t="shared" si="68"/>
        <v>0</v>
      </c>
      <c r="W157" s="4">
        <f t="shared" si="52"/>
        <v>0</v>
      </c>
      <c r="X157" s="4">
        <f t="shared" si="53"/>
        <v>0</v>
      </c>
      <c r="Y157" s="6"/>
      <c r="Z157" s="6"/>
      <c r="AA157" s="6"/>
      <c r="AB157" s="3">
        <v>10</v>
      </c>
      <c r="AC157" s="11">
        <f t="shared" si="69"/>
        <v>0</v>
      </c>
      <c r="AD157" s="11">
        <f t="shared" si="66"/>
        <v>0</v>
      </c>
      <c r="AE157" s="11">
        <f t="shared" si="67"/>
        <v>0</v>
      </c>
      <c r="AF157" s="6"/>
      <c r="AG157" s="6"/>
      <c r="AH157" s="6"/>
    </row>
    <row r="158" spans="3:34" x14ac:dyDescent="0.25">
      <c r="C158" s="3"/>
      <c r="E158" s="13">
        <v>50</v>
      </c>
      <c r="U158" s="3">
        <v>10</v>
      </c>
      <c r="V158" s="4">
        <f t="shared" si="68"/>
        <v>0</v>
      </c>
      <c r="W158" s="4">
        <f t="shared" si="52"/>
        <v>0</v>
      </c>
      <c r="X158" s="4">
        <f t="shared" si="53"/>
        <v>0</v>
      </c>
      <c r="Y158" s="6"/>
      <c r="Z158" s="6"/>
      <c r="AA158" s="6"/>
      <c r="AB158" s="3">
        <v>5</v>
      </c>
      <c r="AC158" s="11">
        <f t="shared" si="69"/>
        <v>0</v>
      </c>
      <c r="AD158" s="11">
        <f t="shared" si="66"/>
        <v>0</v>
      </c>
      <c r="AE158" s="11">
        <f t="shared" si="67"/>
        <v>0</v>
      </c>
      <c r="AF158" s="6"/>
      <c r="AG158" s="6"/>
      <c r="AH158" s="6"/>
    </row>
    <row r="159" spans="3:34" x14ac:dyDescent="0.25">
      <c r="C159" s="3"/>
      <c r="E159" s="13">
        <v>60</v>
      </c>
      <c r="U159" s="3">
        <v>10</v>
      </c>
      <c r="V159" s="4">
        <f t="shared" si="68"/>
        <v>0</v>
      </c>
      <c r="W159" s="4">
        <f t="shared" si="52"/>
        <v>0</v>
      </c>
      <c r="X159" s="4">
        <f t="shared" si="53"/>
        <v>0</v>
      </c>
      <c r="Y159" s="6"/>
      <c r="Z159" s="6"/>
      <c r="AA159" s="6"/>
      <c r="AB159" s="3">
        <v>0</v>
      </c>
      <c r="AF159" s="6"/>
      <c r="AG159" s="6"/>
      <c r="AH159" s="6"/>
    </row>
    <row r="160" spans="3:34" x14ac:dyDescent="0.25">
      <c r="C160" s="3"/>
      <c r="E160" s="13">
        <v>70</v>
      </c>
      <c r="U160" s="3">
        <v>10</v>
      </c>
      <c r="V160" s="4">
        <f t="shared" si="68"/>
        <v>0</v>
      </c>
      <c r="W160" s="4">
        <f t="shared" si="52"/>
        <v>0</v>
      </c>
      <c r="X160" s="4">
        <f t="shared" si="53"/>
        <v>0</v>
      </c>
      <c r="Y160" s="6"/>
      <c r="Z160" s="6"/>
      <c r="AA160" s="6"/>
      <c r="AB160" s="3">
        <v>0</v>
      </c>
      <c r="AF160" s="6"/>
      <c r="AG160" s="6"/>
      <c r="AH160" s="6"/>
    </row>
    <row r="161" spans="3:34" x14ac:dyDescent="0.25">
      <c r="C161" s="3"/>
      <c r="E161" s="13">
        <v>80</v>
      </c>
      <c r="U161" s="3">
        <v>5</v>
      </c>
      <c r="V161" s="4">
        <f t="shared" si="68"/>
        <v>0</v>
      </c>
      <c r="W161" s="4">
        <f t="shared" si="52"/>
        <v>0</v>
      </c>
      <c r="X161" s="4">
        <f t="shared" si="53"/>
        <v>0</v>
      </c>
      <c r="Y161" s="6"/>
      <c r="Z161" s="6"/>
      <c r="AA161" s="6"/>
      <c r="AB161" s="3">
        <v>0</v>
      </c>
      <c r="AF161" s="6"/>
      <c r="AG161" s="6"/>
      <c r="AH161" s="6"/>
    </row>
    <row r="162" spans="3:34" x14ac:dyDescent="0.25">
      <c r="C162" s="3"/>
      <c r="E162" s="13">
        <v>1</v>
      </c>
      <c r="G162" s="15"/>
      <c r="H162" s="15"/>
      <c r="I162" s="15"/>
      <c r="J162" s="15"/>
      <c r="K162" s="15"/>
      <c r="U162" s="3">
        <v>3</v>
      </c>
      <c r="V162" s="4">
        <f>($U162*P162)</f>
        <v>0</v>
      </c>
      <c r="W162" s="4">
        <f t="shared" si="52"/>
        <v>0</v>
      </c>
      <c r="X162" s="4">
        <f t="shared" si="53"/>
        <v>0</v>
      </c>
      <c r="Y162" s="6">
        <f>SUM(V162:V171)</f>
        <v>0</v>
      </c>
      <c r="Z162" s="6">
        <f>SUM(W162:W171)</f>
        <v>0</v>
      </c>
      <c r="AA162" s="6">
        <f>SUM(X162:X171)</f>
        <v>0</v>
      </c>
      <c r="AB162" s="3">
        <v>3</v>
      </c>
      <c r="AC162" s="11">
        <f>($AB162*P162)</f>
        <v>0</v>
      </c>
      <c r="AD162" s="11">
        <f t="shared" ref="AD162:AD168" si="70">($AB162*Q162)</f>
        <v>0</v>
      </c>
      <c r="AE162" s="11">
        <f t="shared" ref="AE162:AE168" si="71">($AB162*R162)</f>
        <v>0</v>
      </c>
      <c r="AF162" s="6">
        <f>SUM(AC162:AC168)</f>
        <v>0</v>
      </c>
      <c r="AG162" s="6">
        <f>SUM(AD162:AD168)</f>
        <v>0</v>
      </c>
      <c r="AH162" s="6">
        <f>SUM(AE162:AE168)</f>
        <v>0</v>
      </c>
    </row>
    <row r="163" spans="3:34" x14ac:dyDescent="0.25">
      <c r="C163" s="3"/>
      <c r="E163" s="13">
        <v>5</v>
      </c>
      <c r="G163" s="15"/>
      <c r="U163" s="3">
        <v>4.5</v>
      </c>
      <c r="V163" s="4">
        <f t="shared" ref="V163:V171" si="72">($U163*P163)</f>
        <v>0</v>
      </c>
      <c r="W163" s="4">
        <f t="shared" si="52"/>
        <v>0</v>
      </c>
      <c r="X163" s="4">
        <f t="shared" si="53"/>
        <v>0</v>
      </c>
      <c r="Y163" s="6"/>
      <c r="Z163" s="6"/>
      <c r="AA163" s="6"/>
      <c r="AB163" s="3">
        <v>4.5</v>
      </c>
      <c r="AC163" s="11">
        <f t="shared" ref="AC163:AC168" si="73">($AB163*P163)</f>
        <v>0</v>
      </c>
      <c r="AD163" s="11">
        <f t="shared" si="70"/>
        <v>0</v>
      </c>
      <c r="AE163" s="11">
        <f t="shared" si="71"/>
        <v>0</v>
      </c>
      <c r="AF163" s="6"/>
      <c r="AG163" s="6"/>
      <c r="AH163" s="6"/>
    </row>
    <row r="164" spans="3:34" x14ac:dyDescent="0.25">
      <c r="C164" s="3"/>
      <c r="E164" s="13">
        <v>10</v>
      </c>
      <c r="G164" s="15"/>
      <c r="U164" s="3">
        <v>7.5</v>
      </c>
      <c r="V164" s="4">
        <f t="shared" si="72"/>
        <v>0</v>
      </c>
      <c r="W164" s="4">
        <f t="shared" si="52"/>
        <v>0</v>
      </c>
      <c r="X164" s="4">
        <f t="shared" si="53"/>
        <v>0</v>
      </c>
      <c r="Y164" s="6"/>
      <c r="Z164" s="6"/>
      <c r="AA164" s="6"/>
      <c r="AB164" s="3">
        <v>7.5</v>
      </c>
      <c r="AC164" s="11">
        <f t="shared" si="73"/>
        <v>0</v>
      </c>
      <c r="AD164" s="11">
        <f t="shared" si="70"/>
        <v>0</v>
      </c>
      <c r="AE164" s="11">
        <f t="shared" si="71"/>
        <v>0</v>
      </c>
      <c r="AF164" s="6"/>
      <c r="AG164" s="6"/>
      <c r="AH164" s="6"/>
    </row>
    <row r="165" spans="3:34" x14ac:dyDescent="0.25">
      <c r="C165" s="3"/>
      <c r="E165" s="13">
        <v>20</v>
      </c>
      <c r="G165" s="15"/>
      <c r="U165" s="3">
        <v>10</v>
      </c>
      <c r="V165" s="4">
        <f t="shared" si="72"/>
        <v>0</v>
      </c>
      <c r="W165" s="4">
        <f t="shared" si="52"/>
        <v>0</v>
      </c>
      <c r="X165" s="4">
        <f t="shared" si="53"/>
        <v>0</v>
      </c>
      <c r="Y165" s="6"/>
      <c r="Z165" s="6"/>
      <c r="AA165" s="6"/>
      <c r="AB165" s="3">
        <v>10</v>
      </c>
      <c r="AC165" s="11">
        <f t="shared" si="73"/>
        <v>0</v>
      </c>
      <c r="AD165" s="11">
        <f t="shared" si="70"/>
        <v>0</v>
      </c>
      <c r="AE165" s="11">
        <f t="shared" si="71"/>
        <v>0</v>
      </c>
      <c r="AF165" s="6"/>
      <c r="AG165" s="6"/>
      <c r="AH165" s="6"/>
    </row>
    <row r="166" spans="3:34" x14ac:dyDescent="0.25">
      <c r="C166" s="3"/>
      <c r="E166" s="13">
        <v>30</v>
      </c>
      <c r="G166" s="15"/>
      <c r="U166" s="3">
        <v>10</v>
      </c>
      <c r="V166" s="4">
        <f t="shared" si="72"/>
        <v>0</v>
      </c>
      <c r="W166" s="4">
        <f t="shared" si="52"/>
        <v>0</v>
      </c>
      <c r="X166" s="4">
        <f t="shared" si="53"/>
        <v>0</v>
      </c>
      <c r="Y166" s="6"/>
      <c r="Z166" s="6"/>
      <c r="AA166" s="6"/>
      <c r="AB166" s="3">
        <v>10</v>
      </c>
      <c r="AC166" s="11">
        <f t="shared" si="73"/>
        <v>0</v>
      </c>
      <c r="AD166" s="11">
        <f t="shared" si="70"/>
        <v>0</v>
      </c>
      <c r="AE166" s="11">
        <f t="shared" si="71"/>
        <v>0</v>
      </c>
      <c r="AF166" s="6"/>
      <c r="AG166" s="6"/>
      <c r="AH166" s="6"/>
    </row>
    <row r="167" spans="3:34" x14ac:dyDescent="0.25">
      <c r="C167" s="3"/>
      <c r="E167" s="13">
        <v>40</v>
      </c>
      <c r="G167" s="15"/>
      <c r="U167" s="3">
        <v>10</v>
      </c>
      <c r="V167" s="4">
        <f t="shared" si="72"/>
        <v>0</v>
      </c>
      <c r="W167" s="4">
        <f t="shared" si="52"/>
        <v>0</v>
      </c>
      <c r="X167" s="4">
        <f t="shared" si="53"/>
        <v>0</v>
      </c>
      <c r="Y167" s="6"/>
      <c r="Z167" s="6"/>
      <c r="AA167" s="6"/>
      <c r="AB167" s="3">
        <v>10</v>
      </c>
      <c r="AC167" s="11">
        <f t="shared" si="73"/>
        <v>0</v>
      </c>
      <c r="AD167" s="11">
        <f t="shared" si="70"/>
        <v>0</v>
      </c>
      <c r="AE167" s="11">
        <f t="shared" si="71"/>
        <v>0</v>
      </c>
      <c r="AF167" s="6"/>
      <c r="AG167" s="6"/>
      <c r="AH167" s="6"/>
    </row>
    <row r="168" spans="3:34" x14ac:dyDescent="0.25">
      <c r="C168" s="3"/>
      <c r="E168" s="13">
        <v>50</v>
      </c>
      <c r="G168" s="15"/>
      <c r="U168" s="3">
        <v>10</v>
      </c>
      <c r="V168" s="4">
        <f t="shared" si="72"/>
        <v>0</v>
      </c>
      <c r="W168" s="4">
        <f t="shared" si="52"/>
        <v>0</v>
      </c>
      <c r="X168" s="4">
        <f t="shared" si="53"/>
        <v>0</v>
      </c>
      <c r="Y168" s="6"/>
      <c r="Z168" s="6"/>
      <c r="AA168" s="6"/>
      <c r="AB168" s="3">
        <v>5</v>
      </c>
      <c r="AC168" s="11">
        <f t="shared" si="73"/>
        <v>0</v>
      </c>
      <c r="AD168" s="11">
        <f t="shared" si="70"/>
        <v>0</v>
      </c>
      <c r="AE168" s="11">
        <f t="shared" si="71"/>
        <v>0</v>
      </c>
      <c r="AF168" s="6"/>
      <c r="AG168" s="6"/>
      <c r="AH168" s="6"/>
    </row>
    <row r="169" spans="3:34" x14ac:dyDescent="0.25">
      <c r="C169" s="3"/>
      <c r="E169" s="13">
        <v>60</v>
      </c>
      <c r="G169" s="15"/>
      <c r="U169" s="3">
        <v>10</v>
      </c>
      <c r="V169" s="4">
        <f t="shared" si="72"/>
        <v>0</v>
      </c>
      <c r="W169" s="4">
        <f t="shared" si="52"/>
        <v>0</v>
      </c>
      <c r="X169" s="4">
        <f t="shared" si="53"/>
        <v>0</v>
      </c>
      <c r="Y169" s="6"/>
      <c r="Z169" s="6"/>
      <c r="AA169" s="6"/>
      <c r="AB169" s="3">
        <v>0</v>
      </c>
      <c r="AF169" s="6"/>
      <c r="AG169" s="6"/>
      <c r="AH169" s="6"/>
    </row>
    <row r="170" spans="3:34" x14ac:dyDescent="0.25">
      <c r="C170" s="3"/>
      <c r="E170" s="13">
        <v>70</v>
      </c>
      <c r="G170" s="15"/>
      <c r="U170" s="3">
        <v>10</v>
      </c>
      <c r="V170" s="4">
        <f t="shared" si="72"/>
        <v>0</v>
      </c>
      <c r="W170" s="4">
        <f t="shared" si="52"/>
        <v>0</v>
      </c>
      <c r="X170" s="4">
        <f t="shared" si="53"/>
        <v>0</v>
      </c>
      <c r="Y170" s="6"/>
      <c r="Z170" s="6"/>
      <c r="AA170" s="6"/>
      <c r="AB170" s="3">
        <v>0</v>
      </c>
      <c r="AF170" s="6"/>
      <c r="AG170" s="6"/>
      <c r="AH170" s="6"/>
    </row>
    <row r="171" spans="3:34" x14ac:dyDescent="0.25">
      <c r="C171" s="3"/>
      <c r="E171" s="13">
        <v>80</v>
      </c>
      <c r="G171" s="15"/>
      <c r="U171" s="3">
        <v>5</v>
      </c>
      <c r="V171" s="4">
        <f t="shared" si="72"/>
        <v>0</v>
      </c>
      <c r="W171" s="4">
        <f t="shared" si="52"/>
        <v>0</v>
      </c>
      <c r="X171" s="4">
        <f t="shared" si="53"/>
        <v>0</v>
      </c>
      <c r="Y171" s="6"/>
      <c r="Z171" s="6"/>
      <c r="AA171" s="6"/>
      <c r="AB171" s="3">
        <v>0</v>
      </c>
      <c r="AF171" s="6"/>
      <c r="AG171" s="6"/>
      <c r="AH171" s="6"/>
    </row>
    <row r="172" spans="3:34" x14ac:dyDescent="0.25">
      <c r="C172" s="3"/>
      <c r="G172" s="15"/>
    </row>
    <row r="173" spans="3:34" x14ac:dyDescent="0.25">
      <c r="C173" s="3"/>
    </row>
    <row r="174" spans="3:34" x14ac:dyDescent="0.25">
      <c r="C174" s="3"/>
      <c r="G174" s="15"/>
    </row>
    <row r="175" spans="3:34" x14ac:dyDescent="0.25">
      <c r="C175" s="3"/>
    </row>
    <row r="176" spans="3:34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zoomScale="75" workbookViewId="0">
      <selection activeCell="I40" sqref="I40"/>
    </sheetView>
  </sheetViews>
  <sheetFormatPr defaultRowHeight="13.2" x14ac:dyDescent="0.25"/>
  <cols>
    <col min="2" max="2" width="11.33203125" style="16" customWidth="1"/>
    <col min="3" max="3" width="9.6640625" style="2" bestFit="1" customWidth="1"/>
    <col min="4" max="4" width="15.88671875" style="2" customWidth="1"/>
    <col min="5" max="5" width="15.6640625" customWidth="1"/>
    <col min="6" max="6" width="12.109375" style="2" customWidth="1"/>
    <col min="7" max="7" width="11.5546875" style="3" customWidth="1"/>
    <col min="8" max="8" width="12.44140625" customWidth="1"/>
    <col min="9" max="9" width="23.44140625" customWidth="1"/>
  </cols>
  <sheetData>
    <row r="1" spans="1:10" x14ac:dyDescent="0.25">
      <c r="A1" s="6" t="s">
        <v>15</v>
      </c>
    </row>
    <row r="2" spans="1:10" s="3" customFormat="1" x14ac:dyDescent="0.25">
      <c r="A2" s="9" t="s">
        <v>16</v>
      </c>
      <c r="B2" s="17" t="s">
        <v>10</v>
      </c>
      <c r="C2" s="10" t="s">
        <v>11</v>
      </c>
      <c r="D2" s="10" t="s">
        <v>12</v>
      </c>
      <c r="E2" s="9" t="s">
        <v>13</v>
      </c>
      <c r="F2" s="10" t="s">
        <v>14</v>
      </c>
      <c r="G2" s="9" t="s">
        <v>14</v>
      </c>
      <c r="H2" s="9" t="s">
        <v>23</v>
      </c>
    </row>
    <row r="3" spans="1:10" s="14" customFormat="1" x14ac:dyDescent="0.25">
      <c r="A3" s="14">
        <v>1</v>
      </c>
      <c r="B3" s="24"/>
      <c r="C3" s="27"/>
      <c r="D3" s="27"/>
      <c r="E3" s="20"/>
      <c r="G3" s="27"/>
    </row>
    <row r="4" spans="1:10" x14ac:dyDescent="0.25">
      <c r="A4">
        <v>2</v>
      </c>
      <c r="B4" s="16">
        <v>38488</v>
      </c>
      <c r="C4" s="2" t="s">
        <v>66</v>
      </c>
      <c r="D4" s="2" t="s">
        <v>58</v>
      </c>
      <c r="E4" s="19" t="s">
        <v>60</v>
      </c>
      <c r="F4" s="2" t="s">
        <v>63</v>
      </c>
      <c r="G4"/>
      <c r="H4" s="2" t="s">
        <v>59</v>
      </c>
      <c r="I4" s="2" t="s">
        <v>72</v>
      </c>
    </row>
    <row r="5" spans="1:10" x14ac:dyDescent="0.25">
      <c r="A5">
        <v>3</v>
      </c>
      <c r="B5" s="16">
        <v>38504</v>
      </c>
      <c r="C5" s="2" t="s">
        <v>65</v>
      </c>
      <c r="D5" s="2" t="s">
        <v>58</v>
      </c>
      <c r="E5" s="19" t="s">
        <v>60</v>
      </c>
      <c r="F5" s="2" t="s">
        <v>70</v>
      </c>
      <c r="G5"/>
      <c r="H5" s="2" t="s">
        <v>59</v>
      </c>
    </row>
    <row r="6" spans="1:10" x14ac:dyDescent="0.25">
      <c r="A6">
        <v>4</v>
      </c>
      <c r="B6" s="16">
        <v>38518</v>
      </c>
      <c r="C6" s="2" t="s">
        <v>67</v>
      </c>
      <c r="D6" s="2" t="s">
        <v>58</v>
      </c>
      <c r="E6" s="19" t="s">
        <v>60</v>
      </c>
      <c r="F6" s="2" t="s">
        <v>71</v>
      </c>
      <c r="G6"/>
      <c r="H6" s="2" t="s">
        <v>59</v>
      </c>
    </row>
    <row r="7" spans="1:10" x14ac:dyDescent="0.25">
      <c r="A7">
        <v>5</v>
      </c>
      <c r="B7" s="16">
        <v>38611</v>
      </c>
      <c r="C7" s="2" t="s">
        <v>73</v>
      </c>
      <c r="D7" s="2" t="s">
        <v>58</v>
      </c>
      <c r="E7" s="19" t="s">
        <v>74</v>
      </c>
      <c r="F7" s="2" t="s">
        <v>75</v>
      </c>
      <c r="H7" s="2" t="s">
        <v>76</v>
      </c>
      <c r="J7" s="1"/>
    </row>
    <row r="8" spans="1:10" x14ac:dyDescent="0.25">
      <c r="A8">
        <v>6</v>
      </c>
      <c r="B8" s="16">
        <v>38630</v>
      </c>
      <c r="C8" s="2" t="s">
        <v>77</v>
      </c>
      <c r="D8" s="2" t="s">
        <v>58</v>
      </c>
      <c r="E8" s="19" t="s">
        <v>78</v>
      </c>
      <c r="F8" s="2" t="s">
        <v>79</v>
      </c>
      <c r="G8" s="2"/>
      <c r="H8" s="2" t="s">
        <v>59</v>
      </c>
    </row>
    <row r="9" spans="1:10" x14ac:dyDescent="0.25">
      <c r="A9">
        <v>7</v>
      </c>
      <c r="D9" s="2" t="s">
        <v>58</v>
      </c>
      <c r="E9" s="19"/>
      <c r="G9"/>
      <c r="H9" s="2"/>
    </row>
    <row r="10" spans="1:10" x14ac:dyDescent="0.25">
      <c r="A10">
        <v>8</v>
      </c>
      <c r="D10" s="2" t="s">
        <v>58</v>
      </c>
      <c r="E10" s="19"/>
      <c r="G10" s="2"/>
    </row>
    <row r="11" spans="1:10" x14ac:dyDescent="0.25">
      <c r="A11">
        <v>9</v>
      </c>
      <c r="D11" s="2" t="s">
        <v>58</v>
      </c>
      <c r="E11" s="19"/>
    </row>
    <row r="12" spans="1:10" x14ac:dyDescent="0.25">
      <c r="A12">
        <v>10</v>
      </c>
      <c r="D12" s="2" t="s">
        <v>58</v>
      </c>
      <c r="E12" s="19"/>
      <c r="G12"/>
    </row>
    <row r="13" spans="1:10" x14ac:dyDescent="0.25">
      <c r="A13">
        <v>11</v>
      </c>
      <c r="E13" s="19"/>
      <c r="G13"/>
    </row>
    <row r="14" spans="1:10" x14ac:dyDescent="0.25">
      <c r="A14">
        <v>12</v>
      </c>
      <c r="G14"/>
    </row>
    <row r="15" spans="1:10" x14ac:dyDescent="0.25">
      <c r="A15">
        <v>13</v>
      </c>
      <c r="G15"/>
    </row>
    <row r="16" spans="1:10" x14ac:dyDescent="0.25">
      <c r="A16">
        <v>14</v>
      </c>
      <c r="G16"/>
    </row>
    <row r="17" spans="1:7" x14ac:dyDescent="0.25">
      <c r="A17">
        <v>15</v>
      </c>
      <c r="G17"/>
    </row>
    <row r="18" spans="1:7" x14ac:dyDescent="0.25">
      <c r="A18">
        <v>16</v>
      </c>
      <c r="G18"/>
    </row>
    <row r="19" spans="1:7" x14ac:dyDescent="0.25">
      <c r="G19"/>
    </row>
    <row r="20" spans="1:7" x14ac:dyDescent="0.25">
      <c r="G20"/>
    </row>
    <row r="21" spans="1:7" x14ac:dyDescent="0.25">
      <c r="F21"/>
      <c r="G21"/>
    </row>
    <row r="22" spans="1:7" x14ac:dyDescent="0.25">
      <c r="F22"/>
      <c r="G22"/>
    </row>
    <row r="23" spans="1:7" x14ac:dyDescent="0.25">
      <c r="D23"/>
      <c r="F23"/>
      <c r="G23"/>
    </row>
    <row r="24" spans="1:7" x14ac:dyDescent="0.25">
      <c r="D24"/>
      <c r="F24"/>
      <c r="G24"/>
    </row>
    <row r="25" spans="1:7" x14ac:dyDescent="0.25">
      <c r="D25"/>
      <c r="F25"/>
    </row>
    <row r="26" spans="1:7" x14ac:dyDescent="0.25">
      <c r="D26" s="5"/>
    </row>
    <row r="27" spans="1:7" x14ac:dyDescent="0.25">
      <c r="D27" s="5"/>
    </row>
    <row r="28" spans="1:7" x14ac:dyDescent="0.25">
      <c r="D28" s="5"/>
    </row>
    <row r="29" spans="1:7" x14ac:dyDescent="0.25">
      <c r="D29"/>
    </row>
    <row r="31" spans="1:7" x14ac:dyDescent="0.25">
      <c r="D31"/>
    </row>
    <row r="32" spans="1:7" x14ac:dyDescent="0.25">
      <c r="D32"/>
    </row>
    <row r="33" spans="4:4" x14ac:dyDescent="0.25">
      <c r="D33"/>
    </row>
    <row r="34" spans="4:4" x14ac:dyDescent="0.25">
      <c r="D34" s="5"/>
    </row>
    <row r="35" spans="4:4" x14ac:dyDescent="0.25">
      <c r="D35" s="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1" spans="4:4" x14ac:dyDescent="0.25">
      <c r="D41"/>
    </row>
    <row r="42" spans="4:4" x14ac:dyDescent="0.25">
      <c r="D42" s="5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zoomScale="75" workbookViewId="0">
      <selection activeCell="S7" sqref="S7:T11"/>
    </sheetView>
  </sheetViews>
  <sheetFormatPr defaultRowHeight="13.2" x14ac:dyDescent="0.25"/>
  <cols>
    <col min="1" max="1" width="9.6640625" style="5" customWidth="1"/>
    <col min="2" max="2" width="13.88671875" style="3" customWidth="1"/>
    <col min="3" max="3" width="9.109375" style="3"/>
    <col min="4" max="4" width="9.109375" style="6"/>
    <col min="6" max="8" width="9.109375" style="12"/>
    <col min="12" max="12" width="11.33203125" customWidth="1"/>
    <col min="19" max="19" width="11.44140625" customWidth="1"/>
    <col min="20" max="20" width="11.5546875" customWidth="1"/>
  </cols>
  <sheetData>
    <row r="1" spans="1:20" x14ac:dyDescent="0.25">
      <c r="A1" s="5" t="s">
        <v>62</v>
      </c>
      <c r="J1">
        <v>1</v>
      </c>
    </row>
    <row r="2" spans="1:20" x14ac:dyDescent="0.25">
      <c r="A2" s="5" t="s">
        <v>4</v>
      </c>
    </row>
    <row r="3" spans="1:20" x14ac:dyDescent="0.25">
      <c r="A3" s="5" t="s">
        <v>21</v>
      </c>
      <c r="E3" s="12"/>
      <c r="F3" s="12" t="s">
        <v>35</v>
      </c>
      <c r="S3" s="9" t="s">
        <v>54</v>
      </c>
      <c r="T3" s="9" t="s">
        <v>55</v>
      </c>
    </row>
    <row r="4" spans="1:20" x14ac:dyDescent="0.25">
      <c r="A4" s="5" t="s">
        <v>22</v>
      </c>
      <c r="E4" s="12"/>
      <c r="F4" s="12" t="s">
        <v>36</v>
      </c>
      <c r="H4" s="12" t="s">
        <v>54</v>
      </c>
      <c r="I4" s="9" t="s">
        <v>55</v>
      </c>
      <c r="S4" s="3" t="s">
        <v>61</v>
      </c>
      <c r="T4" s="3" t="s">
        <v>61</v>
      </c>
    </row>
    <row r="5" spans="1:20" x14ac:dyDescent="0.25">
      <c r="A5" s="17" t="s">
        <v>5</v>
      </c>
      <c r="B5" s="9" t="s">
        <v>6</v>
      </c>
      <c r="C5" s="9" t="s">
        <v>0</v>
      </c>
      <c r="D5" s="9" t="s">
        <v>43</v>
      </c>
      <c r="E5" s="12" t="s">
        <v>32</v>
      </c>
      <c r="F5" s="12" t="s">
        <v>33</v>
      </c>
      <c r="G5" s="12" t="s">
        <v>34</v>
      </c>
      <c r="H5" s="12" t="s">
        <v>53</v>
      </c>
      <c r="I5" s="12" t="s">
        <v>53</v>
      </c>
      <c r="L5" s="17" t="s">
        <v>5</v>
      </c>
      <c r="M5" s="9" t="s">
        <v>6</v>
      </c>
      <c r="N5" s="9" t="s">
        <v>0</v>
      </c>
      <c r="O5" s="9" t="s">
        <v>43</v>
      </c>
      <c r="P5" s="12" t="s">
        <v>32</v>
      </c>
      <c r="Q5" s="12" t="s">
        <v>33</v>
      </c>
      <c r="R5" s="12" t="s">
        <v>34</v>
      </c>
      <c r="S5" s="12" t="s">
        <v>53</v>
      </c>
      <c r="T5" s="12" t="s">
        <v>53</v>
      </c>
    </row>
    <row r="6" spans="1:20" x14ac:dyDescent="0.25">
      <c r="A6" s="24"/>
      <c r="B6" s="20"/>
      <c r="C6" s="26">
        <v>1.3</v>
      </c>
      <c r="D6" s="26"/>
      <c r="E6" s="26"/>
      <c r="F6" s="26"/>
      <c r="G6" s="26"/>
      <c r="H6" s="23"/>
      <c r="L6" s="16"/>
      <c r="M6" s="3"/>
      <c r="N6" s="13"/>
      <c r="O6" s="11"/>
      <c r="P6" s="3"/>
      <c r="Q6" s="3"/>
      <c r="R6" s="3"/>
      <c r="S6" s="31"/>
      <c r="T6" s="33"/>
    </row>
    <row r="7" spans="1:20" x14ac:dyDescent="0.25">
      <c r="A7" s="24"/>
      <c r="B7" s="20"/>
      <c r="C7" s="26">
        <v>5</v>
      </c>
      <c r="D7" s="26"/>
      <c r="E7" s="26"/>
      <c r="F7" s="26"/>
      <c r="G7" s="26"/>
      <c r="H7" s="15"/>
      <c r="L7" s="5">
        <v>38488</v>
      </c>
      <c r="M7" s="3">
        <v>260760</v>
      </c>
      <c r="N7" s="13">
        <v>1</v>
      </c>
      <c r="O7" s="12">
        <v>0.42050409448818904</v>
      </c>
      <c r="P7" s="12">
        <v>5.0229999999999997</v>
      </c>
      <c r="Q7" s="11">
        <v>6.9565000000000001</v>
      </c>
      <c r="R7" s="11">
        <v>0.60050000000000003</v>
      </c>
      <c r="S7" s="35">
        <v>0</v>
      </c>
      <c r="T7" s="35">
        <v>0</v>
      </c>
    </row>
    <row r="8" spans="1:20" x14ac:dyDescent="0.25">
      <c r="A8" s="24"/>
      <c r="B8" s="20"/>
      <c r="C8" s="26">
        <v>15.1</v>
      </c>
      <c r="D8" s="26"/>
      <c r="E8" s="26"/>
      <c r="F8" s="26"/>
      <c r="G8" s="26"/>
      <c r="H8" s="21"/>
      <c r="L8" s="5">
        <v>38504</v>
      </c>
      <c r="M8" s="3">
        <v>260770</v>
      </c>
      <c r="N8" s="13">
        <v>1</v>
      </c>
      <c r="O8" s="12">
        <v>0.46138643700787413</v>
      </c>
      <c r="P8" s="12">
        <v>2.8435000000000001</v>
      </c>
      <c r="Q8" s="11">
        <v>4.8205</v>
      </c>
      <c r="R8" s="11">
        <v>0.46750000000000003</v>
      </c>
      <c r="S8" s="35">
        <v>0</v>
      </c>
      <c r="T8" s="35">
        <v>0</v>
      </c>
    </row>
    <row r="9" spans="1:20" x14ac:dyDescent="0.25">
      <c r="A9" s="24"/>
      <c r="B9" s="20"/>
      <c r="C9" s="26">
        <v>25.4</v>
      </c>
      <c r="D9" s="26"/>
      <c r="E9" s="26"/>
      <c r="F9" s="26"/>
      <c r="G9" s="26"/>
      <c r="I9" s="21"/>
      <c r="L9" s="5">
        <v>38518</v>
      </c>
      <c r="M9" s="3">
        <v>260780</v>
      </c>
      <c r="N9" s="13">
        <v>1</v>
      </c>
      <c r="O9" s="12">
        <v>2.5328642125984246</v>
      </c>
      <c r="P9" s="12">
        <v>0</v>
      </c>
      <c r="Q9" s="11">
        <v>5.7714999999999996</v>
      </c>
      <c r="R9" s="11">
        <v>0.113</v>
      </c>
      <c r="S9" s="35">
        <v>9.9627791563275423</v>
      </c>
      <c r="T9" s="33">
        <v>0</v>
      </c>
    </row>
    <row r="10" spans="1:20" x14ac:dyDescent="0.25">
      <c r="A10" s="24"/>
      <c r="B10" s="20"/>
      <c r="C10" s="26">
        <v>50.5</v>
      </c>
      <c r="D10" s="26"/>
      <c r="E10" s="26"/>
      <c r="F10" s="26"/>
      <c r="G10" s="26"/>
      <c r="H10" s="21"/>
      <c r="I10" s="21"/>
      <c r="L10" s="5">
        <v>38611</v>
      </c>
      <c r="M10" s="37">
        <v>287424</v>
      </c>
      <c r="N10" s="13">
        <v>1</v>
      </c>
      <c r="O10" s="38">
        <v>1.149</v>
      </c>
      <c r="P10" s="12">
        <v>3.6999999999999998E-2</v>
      </c>
      <c r="Q10" s="11">
        <v>0.89650000000000007</v>
      </c>
      <c r="R10" s="11">
        <v>0.14450000000000002</v>
      </c>
      <c r="S10" s="35">
        <v>21.386494252873568</v>
      </c>
      <c r="T10" s="35">
        <v>11.14723641430562</v>
      </c>
    </row>
    <row r="11" spans="1:20" x14ac:dyDescent="0.25">
      <c r="A11" s="24"/>
      <c r="B11" s="20"/>
      <c r="C11" s="26">
        <v>75.599999999999994</v>
      </c>
      <c r="D11" s="26"/>
      <c r="E11" s="26"/>
      <c r="F11" s="26"/>
      <c r="G11" s="26"/>
      <c r="H11" s="15"/>
      <c r="L11" s="5">
        <v>38630</v>
      </c>
      <c r="M11" s="20">
        <v>260790</v>
      </c>
      <c r="N11" s="13">
        <v>1</v>
      </c>
      <c r="O11" s="38">
        <v>2.0033187096774192</v>
      </c>
      <c r="P11" s="12">
        <v>0.192</v>
      </c>
      <c r="Q11" s="11">
        <v>0.73099999999999998</v>
      </c>
      <c r="R11" s="11">
        <v>0.23899999999999999</v>
      </c>
      <c r="S11" s="35">
        <v>22.196261682242991</v>
      </c>
      <c r="T11" s="35">
        <v>21.062651903861735</v>
      </c>
    </row>
    <row r="12" spans="1:20" x14ac:dyDescent="0.25">
      <c r="A12" s="5">
        <v>38488</v>
      </c>
      <c r="B12" s="3">
        <v>260760</v>
      </c>
      <c r="C12" s="13">
        <v>1</v>
      </c>
      <c r="D12" s="12">
        <v>0.42050409448818904</v>
      </c>
      <c r="E12" s="12">
        <v>5.0229999999999997</v>
      </c>
      <c r="F12" s="11">
        <v>6.9565000000000001</v>
      </c>
      <c r="G12" s="11">
        <v>0.60050000000000003</v>
      </c>
      <c r="H12" s="21">
        <v>0</v>
      </c>
      <c r="I12" s="21">
        <v>0</v>
      </c>
      <c r="L12" s="5"/>
      <c r="M12" s="3"/>
      <c r="N12" s="13"/>
      <c r="O12" s="12"/>
      <c r="P12" s="12"/>
      <c r="Q12" s="11"/>
      <c r="R12" s="11"/>
      <c r="S12" s="31"/>
      <c r="T12" s="22"/>
    </row>
    <row r="13" spans="1:20" x14ac:dyDescent="0.25">
      <c r="B13" s="3">
        <v>260759</v>
      </c>
      <c r="C13" s="13">
        <v>5</v>
      </c>
      <c r="D13" s="12">
        <v>0.40298309055118109</v>
      </c>
      <c r="E13" s="12">
        <v>4.9320000000000004</v>
      </c>
      <c r="F13" s="11">
        <v>6.8815</v>
      </c>
      <c r="G13" s="11">
        <v>0.621</v>
      </c>
      <c r="H13" s="31"/>
      <c r="I13" s="22"/>
      <c r="L13" s="5"/>
      <c r="M13" s="3"/>
      <c r="N13" s="13"/>
      <c r="O13" s="12"/>
      <c r="P13" s="12"/>
      <c r="Q13" s="11"/>
      <c r="R13" s="11"/>
      <c r="S13" s="31"/>
      <c r="T13" s="22"/>
    </row>
    <row r="14" spans="1:20" x14ac:dyDescent="0.25">
      <c r="B14" s="3">
        <v>260758</v>
      </c>
      <c r="C14" s="13">
        <v>10</v>
      </c>
      <c r="D14" s="12">
        <v>0.50226877952755888</v>
      </c>
      <c r="E14" s="12">
        <v>4.3885000000000005</v>
      </c>
      <c r="F14" s="11">
        <v>6.2134999999999998</v>
      </c>
      <c r="G14" s="11">
        <v>0.5675</v>
      </c>
      <c r="H14" s="31"/>
      <c r="I14" s="22"/>
      <c r="L14" s="5"/>
      <c r="M14" s="3"/>
      <c r="N14" s="13"/>
      <c r="O14" s="12"/>
      <c r="P14" s="12"/>
      <c r="Q14" s="11"/>
      <c r="R14" s="11"/>
      <c r="S14" s="21"/>
      <c r="T14" s="21"/>
    </row>
    <row r="15" spans="1:20" x14ac:dyDescent="0.25">
      <c r="B15" s="3">
        <v>260757</v>
      </c>
      <c r="C15" s="13">
        <v>20</v>
      </c>
      <c r="D15" s="12">
        <v>0.28617639763779523</v>
      </c>
      <c r="E15" s="12">
        <v>2.4144999999999999</v>
      </c>
      <c r="F15" s="11">
        <v>3.6924999999999999</v>
      </c>
      <c r="G15" s="11">
        <v>0.47249999999999998</v>
      </c>
      <c r="H15" s="21"/>
      <c r="I15" s="21"/>
      <c r="L15" s="5"/>
      <c r="M15" s="3"/>
      <c r="N15" s="13"/>
      <c r="O15" s="12"/>
      <c r="P15" s="12"/>
      <c r="Q15" s="11"/>
      <c r="R15" s="11"/>
      <c r="S15" s="35"/>
      <c r="T15" s="21"/>
    </row>
    <row r="16" spans="1:20" x14ac:dyDescent="0.25">
      <c r="B16" s="3">
        <v>260756</v>
      </c>
      <c r="C16" s="13">
        <v>30</v>
      </c>
      <c r="D16" s="12">
        <v>0.26865539370078739</v>
      </c>
      <c r="E16" s="12">
        <v>0.51950000000000007</v>
      </c>
      <c r="F16" s="11">
        <v>1.1315</v>
      </c>
      <c r="G16" s="11">
        <v>0.34350000000000003</v>
      </c>
      <c r="H16" s="35"/>
      <c r="I16" s="21"/>
      <c r="L16" s="5"/>
      <c r="M16" s="3"/>
      <c r="N16" s="13"/>
      <c r="O16" s="12"/>
      <c r="P16" s="12"/>
      <c r="Q16" s="11"/>
      <c r="R16" s="11"/>
      <c r="S16" s="12"/>
    </row>
    <row r="17" spans="1:20" x14ac:dyDescent="0.25">
      <c r="B17" s="3">
        <v>260755</v>
      </c>
      <c r="C17" s="13">
        <v>40</v>
      </c>
      <c r="D17" s="12">
        <v>0.20441171259842522</v>
      </c>
      <c r="E17" s="12">
        <v>0.441</v>
      </c>
      <c r="F17" s="11">
        <v>0.76649999999999996</v>
      </c>
      <c r="G17" s="11">
        <v>0.29449999999999998</v>
      </c>
      <c r="L17" s="5"/>
      <c r="M17" s="3"/>
      <c r="N17" s="13"/>
      <c r="O17" s="12"/>
      <c r="P17" s="12"/>
      <c r="Q17" s="11"/>
      <c r="R17" s="11"/>
      <c r="S17" s="34"/>
      <c r="T17" s="35"/>
    </row>
    <row r="18" spans="1:20" x14ac:dyDescent="0.25">
      <c r="B18" s="3">
        <v>260754</v>
      </c>
      <c r="C18" s="13">
        <v>50</v>
      </c>
      <c r="D18" s="12">
        <v>0.14600836614173227</v>
      </c>
      <c r="E18" s="12">
        <v>2.093</v>
      </c>
      <c r="F18" s="11">
        <v>2.4984999999999999</v>
      </c>
      <c r="G18" s="11">
        <v>0.505</v>
      </c>
      <c r="H18" s="34"/>
      <c r="I18" s="35"/>
      <c r="L18" s="5"/>
      <c r="M18" s="3"/>
      <c r="N18" s="13"/>
      <c r="O18" s="12"/>
      <c r="P18" s="12"/>
      <c r="Q18" s="11"/>
      <c r="R18" s="11"/>
      <c r="S18" s="31"/>
      <c r="T18" s="22"/>
    </row>
    <row r="19" spans="1:20" x14ac:dyDescent="0.25">
      <c r="B19" s="3">
        <v>260753</v>
      </c>
      <c r="C19" s="13">
        <v>60</v>
      </c>
      <c r="D19" s="12">
        <v>0.16109805708661418</v>
      </c>
      <c r="E19" s="12">
        <v>6.5395000000000003</v>
      </c>
      <c r="F19" s="11">
        <v>8.125</v>
      </c>
      <c r="G19" s="11">
        <v>1.0379999999999998</v>
      </c>
      <c r="H19" s="31"/>
      <c r="I19" s="22"/>
      <c r="L19" s="5"/>
      <c r="M19" s="3"/>
      <c r="N19" s="13"/>
      <c r="O19" s="12"/>
      <c r="P19" s="12"/>
      <c r="Q19" s="11"/>
      <c r="R19" s="11"/>
      <c r="S19" s="31"/>
      <c r="T19" s="22"/>
    </row>
    <row r="20" spans="1:20" x14ac:dyDescent="0.25">
      <c r="B20" s="3">
        <v>260752</v>
      </c>
      <c r="C20" s="13">
        <v>70</v>
      </c>
      <c r="D20" s="12">
        <v>0.16352937007874019</v>
      </c>
      <c r="E20" s="12">
        <v>6.4954999999999998</v>
      </c>
      <c r="F20" s="11">
        <v>7.9015000000000004</v>
      </c>
      <c r="G20" s="11">
        <v>1.0105</v>
      </c>
      <c r="H20" s="31"/>
      <c r="I20" s="22"/>
      <c r="L20" s="5"/>
      <c r="M20" s="3"/>
      <c r="N20" s="13"/>
      <c r="O20" s="12"/>
      <c r="P20" s="12"/>
      <c r="Q20" s="11"/>
      <c r="R20" s="11"/>
      <c r="S20" s="31"/>
      <c r="T20" s="22"/>
    </row>
    <row r="21" spans="1:20" x14ac:dyDescent="0.25">
      <c r="B21" s="3">
        <v>260751</v>
      </c>
      <c r="C21" s="13">
        <v>80</v>
      </c>
      <c r="D21" s="12">
        <v>0.18689070866141733</v>
      </c>
      <c r="E21" s="12">
        <v>7.8109999999999999</v>
      </c>
      <c r="F21" s="11">
        <v>10.343499999999999</v>
      </c>
      <c r="G21" s="11">
        <v>1.2235</v>
      </c>
      <c r="H21" s="31"/>
      <c r="I21" s="22"/>
      <c r="L21" s="5"/>
      <c r="M21" s="3"/>
      <c r="N21" s="13"/>
      <c r="O21" s="12"/>
      <c r="P21" s="12"/>
      <c r="Q21" s="11"/>
      <c r="R21" s="11"/>
      <c r="S21" s="31"/>
      <c r="T21" s="22"/>
    </row>
    <row r="22" spans="1:20" x14ac:dyDescent="0.25">
      <c r="A22" s="5">
        <v>38504</v>
      </c>
      <c r="B22" s="3">
        <v>260770</v>
      </c>
      <c r="C22" s="13">
        <v>1</v>
      </c>
      <c r="D22" s="12">
        <v>0.46138643700787413</v>
      </c>
      <c r="E22" s="12">
        <v>2.8435000000000001</v>
      </c>
      <c r="F22" s="11">
        <v>4.8205</v>
      </c>
      <c r="G22" s="11">
        <v>0.46750000000000003</v>
      </c>
      <c r="H22" s="35">
        <v>0</v>
      </c>
      <c r="I22" s="35">
        <v>0</v>
      </c>
      <c r="L22" s="5"/>
      <c r="M22" s="3"/>
      <c r="N22" s="13"/>
      <c r="O22" s="12"/>
      <c r="P22" s="12"/>
      <c r="Q22" s="11"/>
      <c r="R22" s="11"/>
      <c r="S22" s="34"/>
      <c r="T22" s="22"/>
    </row>
    <row r="23" spans="1:20" x14ac:dyDescent="0.25">
      <c r="B23" s="3">
        <v>260769</v>
      </c>
      <c r="C23" s="13">
        <v>5</v>
      </c>
      <c r="D23" s="12">
        <v>0.42050409448818898</v>
      </c>
      <c r="E23" s="12">
        <v>2.992</v>
      </c>
      <c r="F23" s="11">
        <v>4.7705000000000002</v>
      </c>
      <c r="G23" s="11">
        <v>0.443</v>
      </c>
      <c r="H23" s="31"/>
      <c r="I23" s="22"/>
      <c r="L23" s="5"/>
      <c r="M23" s="3"/>
      <c r="N23" s="13"/>
      <c r="O23" s="12"/>
      <c r="P23" s="12"/>
      <c r="Q23" s="11"/>
      <c r="R23" s="11"/>
      <c r="S23" s="31"/>
      <c r="T23" s="22"/>
    </row>
    <row r="24" spans="1:20" x14ac:dyDescent="0.25">
      <c r="B24" s="3">
        <v>260768</v>
      </c>
      <c r="C24" s="13">
        <v>10</v>
      </c>
      <c r="D24" s="12">
        <v>0.48645295669291333</v>
      </c>
      <c r="E24" s="12">
        <v>4.4855</v>
      </c>
      <c r="F24" s="11">
        <v>6.6094999999999997</v>
      </c>
      <c r="G24" s="11">
        <v>0.59199999999999997</v>
      </c>
      <c r="H24" s="34"/>
      <c r="I24" s="22"/>
      <c r="L24" s="5"/>
      <c r="M24" s="3"/>
      <c r="N24" s="13"/>
      <c r="O24" s="12"/>
      <c r="P24" s="12"/>
      <c r="Q24" s="11"/>
      <c r="R24" s="11"/>
      <c r="S24" s="35"/>
      <c r="T24" s="22"/>
    </row>
    <row r="25" spans="1:20" x14ac:dyDescent="0.25">
      <c r="B25" s="3">
        <v>260767</v>
      </c>
      <c r="C25" s="13">
        <v>20</v>
      </c>
      <c r="D25" s="12">
        <v>0.32535489960629926</v>
      </c>
      <c r="E25" s="12">
        <v>1.5505</v>
      </c>
      <c r="F25" s="11">
        <v>2.3289999999999997</v>
      </c>
      <c r="G25" s="11">
        <v>0.47150000000000003</v>
      </c>
      <c r="H25" s="31"/>
      <c r="I25" s="22"/>
      <c r="L25" s="5"/>
      <c r="M25" s="3"/>
      <c r="N25" s="13"/>
      <c r="O25" s="12"/>
      <c r="P25" s="12"/>
      <c r="Q25" s="11"/>
      <c r="R25" s="11"/>
      <c r="S25" s="31"/>
      <c r="T25" s="22"/>
    </row>
    <row r="26" spans="1:20" x14ac:dyDescent="0.25">
      <c r="B26" s="3">
        <v>260766</v>
      </c>
      <c r="C26" s="13">
        <v>30</v>
      </c>
      <c r="D26" s="12">
        <v>0.18320955511811021</v>
      </c>
      <c r="E26" s="12">
        <v>2.8340000000000001</v>
      </c>
      <c r="F26" s="11">
        <v>3.7705000000000002</v>
      </c>
      <c r="G26" s="11">
        <v>0.60199999999999998</v>
      </c>
      <c r="H26" s="35"/>
      <c r="I26" s="22"/>
      <c r="L26" s="5"/>
      <c r="M26" s="3"/>
      <c r="N26" s="13"/>
      <c r="O26" s="12"/>
      <c r="P26" s="12"/>
      <c r="Q26" s="11"/>
      <c r="R26" s="11"/>
      <c r="S26" s="34"/>
      <c r="T26" s="35"/>
    </row>
    <row r="27" spans="1:20" x14ac:dyDescent="0.25">
      <c r="B27" s="3">
        <v>260765</v>
      </c>
      <c r="C27" s="13">
        <v>40</v>
      </c>
      <c r="D27" s="12">
        <v>0.12635141732283464</v>
      </c>
      <c r="E27" s="12">
        <v>2.347</v>
      </c>
      <c r="F27" s="11">
        <v>2.7574999999999998</v>
      </c>
      <c r="G27" s="11">
        <v>0.60549999999999993</v>
      </c>
      <c r="H27" s="31"/>
      <c r="I27" s="22"/>
      <c r="L27" s="5"/>
      <c r="M27" s="3"/>
      <c r="N27" s="13"/>
      <c r="O27" s="12"/>
      <c r="P27" s="12"/>
      <c r="Q27" s="11"/>
      <c r="R27" s="11"/>
      <c r="S27" s="31"/>
      <c r="T27" s="22"/>
    </row>
    <row r="28" spans="1:20" x14ac:dyDescent="0.25">
      <c r="B28" s="3">
        <v>260764</v>
      </c>
      <c r="C28" s="13">
        <v>50</v>
      </c>
      <c r="D28" s="12">
        <v>0.12635141732283464</v>
      </c>
      <c r="E28" s="12">
        <v>3.5234999999999999</v>
      </c>
      <c r="F28" s="11">
        <v>4.5255000000000001</v>
      </c>
      <c r="G28" s="11">
        <v>0.74750000000000005</v>
      </c>
      <c r="H28" s="34"/>
      <c r="I28" s="35"/>
      <c r="L28" s="5"/>
      <c r="M28" s="3"/>
      <c r="N28" s="13"/>
      <c r="O28" s="12"/>
      <c r="P28" s="12"/>
      <c r="Q28" s="11"/>
      <c r="R28" s="11"/>
      <c r="S28" s="31"/>
      <c r="T28" s="22"/>
    </row>
    <row r="29" spans="1:20" x14ac:dyDescent="0.25">
      <c r="B29" s="3">
        <v>260763</v>
      </c>
      <c r="C29" s="13">
        <v>60</v>
      </c>
      <c r="D29" s="12">
        <v>8.8445992125984266E-2</v>
      </c>
      <c r="E29" s="12">
        <v>5.1779999999999999</v>
      </c>
      <c r="F29" s="11">
        <v>6.6414999999999997</v>
      </c>
      <c r="G29" s="11">
        <v>0.92800000000000005</v>
      </c>
      <c r="H29" s="31"/>
      <c r="I29" s="22"/>
      <c r="L29" s="5"/>
      <c r="M29" s="3"/>
      <c r="N29" s="13"/>
      <c r="O29" s="12"/>
      <c r="P29" s="12"/>
      <c r="Q29" s="11"/>
      <c r="R29" s="11"/>
      <c r="S29" s="31"/>
      <c r="T29" s="22"/>
    </row>
    <row r="30" spans="1:20" x14ac:dyDescent="0.25">
      <c r="B30" s="3">
        <v>260762</v>
      </c>
      <c r="C30" s="13">
        <v>70</v>
      </c>
      <c r="D30" s="12">
        <v>7.8969635826771648E-2</v>
      </c>
      <c r="E30" s="12">
        <v>6.0519999999999996</v>
      </c>
      <c r="F30" s="11">
        <v>9.9864999999999995</v>
      </c>
      <c r="G30" s="11">
        <v>1.0535000000000001</v>
      </c>
      <c r="H30" s="31"/>
      <c r="I30" s="22"/>
      <c r="L30" s="5"/>
      <c r="M30" s="3"/>
      <c r="N30" s="13"/>
      <c r="O30" s="12"/>
      <c r="P30" s="12"/>
      <c r="Q30" s="11"/>
      <c r="R30" s="11"/>
      <c r="S30" s="12"/>
      <c r="T30" s="21"/>
    </row>
    <row r="31" spans="1:20" x14ac:dyDescent="0.25">
      <c r="B31" s="3">
        <v>260761</v>
      </c>
      <c r="C31" s="13">
        <v>80</v>
      </c>
      <c r="D31" s="12">
        <v>0.12003384645669291</v>
      </c>
      <c r="E31" s="12">
        <v>9.5064999999999991</v>
      </c>
      <c r="F31" s="11">
        <v>16.1615</v>
      </c>
      <c r="G31" s="11">
        <v>1.3719999999999999</v>
      </c>
      <c r="H31" s="31"/>
      <c r="I31" s="22"/>
      <c r="L31" s="5"/>
      <c r="M31" s="3"/>
      <c r="N31" s="13"/>
      <c r="O31" s="12"/>
      <c r="P31" s="12"/>
      <c r="Q31" s="11"/>
      <c r="R31" s="11"/>
      <c r="S31" s="34"/>
      <c r="T31" s="35"/>
    </row>
    <row r="32" spans="1:20" x14ac:dyDescent="0.25">
      <c r="A32" s="5">
        <v>38518</v>
      </c>
      <c r="B32" s="3">
        <v>260780</v>
      </c>
      <c r="C32" s="13">
        <v>1</v>
      </c>
      <c r="D32" s="12">
        <v>2.5328642125984246</v>
      </c>
      <c r="E32" s="12">
        <v>0</v>
      </c>
      <c r="F32" s="11">
        <v>5.7714999999999996</v>
      </c>
      <c r="G32" s="11">
        <v>0.113</v>
      </c>
      <c r="H32" s="21">
        <v>9.9627791563275423</v>
      </c>
      <c r="I32" s="22">
        <v>0</v>
      </c>
      <c r="L32" s="5"/>
      <c r="M32" s="3"/>
      <c r="N32" s="13"/>
      <c r="O32" s="12"/>
      <c r="P32" s="12"/>
      <c r="Q32" s="11"/>
      <c r="R32" s="11"/>
      <c r="S32" s="31"/>
      <c r="T32" s="22"/>
    </row>
    <row r="33" spans="1:20" x14ac:dyDescent="0.25">
      <c r="B33" s="3">
        <v>260779</v>
      </c>
      <c r="C33" s="13">
        <v>5</v>
      </c>
      <c r="D33" s="12">
        <v>2.5623161220472439</v>
      </c>
      <c r="E33" s="12">
        <v>0</v>
      </c>
      <c r="F33" s="11">
        <v>5.7744999999999997</v>
      </c>
      <c r="G33" s="11">
        <v>0.223</v>
      </c>
      <c r="I33" s="21"/>
      <c r="L33" s="5"/>
      <c r="M33" s="3"/>
      <c r="N33" s="13"/>
      <c r="O33" s="12"/>
      <c r="P33" s="12"/>
      <c r="Q33" s="11"/>
      <c r="R33" s="11"/>
      <c r="S33" s="35"/>
      <c r="T33" s="35"/>
    </row>
    <row r="34" spans="1:20" x14ac:dyDescent="0.25">
      <c r="B34" s="3">
        <v>260778</v>
      </c>
      <c r="C34" s="13">
        <v>10</v>
      </c>
      <c r="D34" s="12">
        <v>3.5636810433070858</v>
      </c>
      <c r="E34" s="12">
        <v>1.0075000000000001</v>
      </c>
      <c r="F34" s="11">
        <v>6.0945</v>
      </c>
      <c r="G34" s="11">
        <v>0.33350000000000002</v>
      </c>
      <c r="H34" s="34"/>
      <c r="I34" s="35"/>
      <c r="L34" s="5"/>
      <c r="M34" s="3"/>
      <c r="N34" s="13"/>
      <c r="O34" s="12"/>
      <c r="P34" s="12"/>
      <c r="Q34" s="11"/>
      <c r="R34" s="11"/>
      <c r="S34" s="31"/>
      <c r="T34" s="22"/>
    </row>
    <row r="35" spans="1:20" x14ac:dyDescent="0.25">
      <c r="B35" s="3">
        <v>260777</v>
      </c>
      <c r="C35" s="13">
        <v>20</v>
      </c>
      <c r="D35" s="12">
        <v>0.2906082598425197</v>
      </c>
      <c r="E35" s="12">
        <v>3.6985000000000001</v>
      </c>
      <c r="F35" s="11">
        <v>5.1684999999999999</v>
      </c>
      <c r="G35" s="11">
        <v>0.58850000000000002</v>
      </c>
      <c r="H35" s="31"/>
      <c r="I35" s="22"/>
      <c r="L35" s="5"/>
      <c r="M35" s="3"/>
      <c r="N35" s="13"/>
      <c r="O35" s="12"/>
      <c r="P35" s="12"/>
      <c r="Q35" s="11"/>
      <c r="R35" s="11"/>
      <c r="S35" s="34"/>
      <c r="T35" s="22"/>
    </row>
    <row r="36" spans="1:20" x14ac:dyDescent="0.25">
      <c r="B36" s="3">
        <v>260776</v>
      </c>
      <c r="C36" s="13">
        <v>30</v>
      </c>
      <c r="D36" s="12">
        <v>0.18636834055118109</v>
      </c>
      <c r="E36" s="12">
        <v>3.0505</v>
      </c>
      <c r="F36" s="11">
        <v>4.1270000000000007</v>
      </c>
      <c r="G36" s="11">
        <v>0.64149999999999996</v>
      </c>
      <c r="H36" s="35"/>
      <c r="I36" s="35"/>
      <c r="L36" s="5"/>
      <c r="M36" s="3"/>
      <c r="N36" s="13"/>
      <c r="O36" s="12"/>
      <c r="P36" s="12"/>
      <c r="Q36" s="11"/>
      <c r="R36" s="11"/>
      <c r="S36" s="31"/>
      <c r="T36" s="22"/>
    </row>
    <row r="37" spans="1:20" x14ac:dyDescent="0.25">
      <c r="B37" s="3">
        <v>260775</v>
      </c>
      <c r="C37" s="13">
        <v>40</v>
      </c>
      <c r="D37" s="12">
        <v>0.19584469685039368</v>
      </c>
      <c r="E37" s="12">
        <v>2.6165000000000003</v>
      </c>
      <c r="F37" s="11">
        <v>3.2930000000000001</v>
      </c>
      <c r="G37" s="11">
        <v>0.65300000000000002</v>
      </c>
      <c r="H37" s="31"/>
      <c r="I37" s="22"/>
      <c r="L37" s="5"/>
      <c r="M37" s="3"/>
      <c r="N37" s="13"/>
      <c r="O37" s="12"/>
      <c r="P37" s="12"/>
      <c r="Q37" s="11"/>
      <c r="R37" s="11"/>
      <c r="S37" s="31"/>
      <c r="T37" s="22"/>
    </row>
    <row r="38" spans="1:20" x14ac:dyDescent="0.25">
      <c r="B38" s="3">
        <v>260774</v>
      </c>
      <c r="C38" s="13">
        <v>50</v>
      </c>
      <c r="D38" s="12">
        <v>7.5810850393700793E-2</v>
      </c>
      <c r="E38" s="12">
        <v>5.4169999999999998</v>
      </c>
      <c r="F38" s="11">
        <v>7.1609999999999996</v>
      </c>
      <c r="G38" s="11">
        <v>0.9415</v>
      </c>
      <c r="H38" s="34"/>
      <c r="I38" s="22"/>
      <c r="L38" s="5"/>
      <c r="M38" s="3"/>
      <c r="N38" s="13"/>
      <c r="O38" s="12"/>
      <c r="P38" s="12"/>
      <c r="Q38" s="11"/>
      <c r="R38" s="11"/>
      <c r="S38" s="31"/>
      <c r="T38" s="22"/>
    </row>
    <row r="39" spans="1:20" x14ac:dyDescent="0.25">
      <c r="B39" s="3">
        <v>260773</v>
      </c>
      <c r="C39" s="13">
        <v>60</v>
      </c>
      <c r="D39" s="12">
        <v>4.7381781496062994E-2</v>
      </c>
      <c r="E39" s="12">
        <v>7.7060000000000004</v>
      </c>
      <c r="F39" s="11">
        <v>11.38</v>
      </c>
      <c r="G39" s="11">
        <v>1.153</v>
      </c>
      <c r="H39" s="31"/>
      <c r="I39" s="22"/>
      <c r="L39" s="5"/>
      <c r="M39" s="37"/>
      <c r="N39" s="13"/>
      <c r="O39" s="38"/>
      <c r="P39" s="12"/>
      <c r="Q39" s="11"/>
      <c r="R39" s="11"/>
      <c r="S39" s="15"/>
    </row>
    <row r="40" spans="1:20" x14ac:dyDescent="0.25">
      <c r="B40" s="3">
        <v>260772</v>
      </c>
      <c r="C40" s="13">
        <v>70</v>
      </c>
      <c r="D40" s="12">
        <v>5.3699352362204703E-2</v>
      </c>
      <c r="E40" s="12">
        <v>9.4134999999999991</v>
      </c>
      <c r="F40" s="11">
        <v>15.163</v>
      </c>
      <c r="G40" s="11">
        <v>1.2729999999999999</v>
      </c>
      <c r="H40" s="31"/>
      <c r="I40" s="22"/>
      <c r="L40" s="5"/>
      <c r="M40" s="13"/>
      <c r="N40" s="13"/>
      <c r="O40" s="12"/>
      <c r="P40" s="12"/>
      <c r="Q40" s="11"/>
      <c r="R40" s="11"/>
      <c r="S40" s="15"/>
    </row>
    <row r="41" spans="1:20" x14ac:dyDescent="0.25">
      <c r="B41" s="3">
        <v>260771</v>
      </c>
      <c r="C41" s="13">
        <v>80</v>
      </c>
      <c r="D41" s="12">
        <v>7.2652064960629884E-2</v>
      </c>
      <c r="E41" s="12">
        <v>9.8730000000000011</v>
      </c>
      <c r="F41" s="11">
        <v>17.216999999999999</v>
      </c>
      <c r="G41" s="11">
        <v>1.3845000000000001</v>
      </c>
      <c r="H41" s="31"/>
      <c r="I41" s="22"/>
      <c r="L41" s="5"/>
      <c r="M41" s="13"/>
      <c r="N41" s="13"/>
      <c r="O41" s="12"/>
      <c r="P41" s="12"/>
      <c r="Q41" s="11"/>
      <c r="R41" s="11"/>
      <c r="S41" s="12"/>
      <c r="T41" s="21"/>
    </row>
    <row r="42" spans="1:20" x14ac:dyDescent="0.25">
      <c r="A42" s="5">
        <v>38611</v>
      </c>
      <c r="B42" s="37">
        <v>287424</v>
      </c>
      <c r="C42" s="13">
        <v>1</v>
      </c>
      <c r="D42" s="38">
        <v>1.149</v>
      </c>
      <c r="E42" s="12">
        <v>3.6999999999999998E-2</v>
      </c>
      <c r="F42" s="11">
        <v>0.89650000000000007</v>
      </c>
      <c r="G42" s="11">
        <v>0.14450000000000002</v>
      </c>
      <c r="H42" s="21">
        <v>21.386494252873568</v>
      </c>
      <c r="I42" s="21">
        <v>11.14723641430562</v>
      </c>
      <c r="L42" s="5"/>
      <c r="M42" s="13"/>
      <c r="N42" s="13"/>
      <c r="O42" s="12"/>
      <c r="P42" s="12"/>
      <c r="Q42" s="11"/>
      <c r="R42" s="11"/>
      <c r="S42" s="21"/>
      <c r="T42" s="21"/>
    </row>
    <row r="43" spans="1:20" x14ac:dyDescent="0.25">
      <c r="B43" s="37">
        <v>287423</v>
      </c>
      <c r="C43" s="13">
        <v>5</v>
      </c>
      <c r="D43" s="38">
        <v>1.232</v>
      </c>
      <c r="E43" s="12">
        <v>8.5000000000000006E-2</v>
      </c>
      <c r="F43" s="11">
        <v>1.0580000000000001</v>
      </c>
      <c r="G43" s="11">
        <v>0.16849999999999998</v>
      </c>
      <c r="H43" s="15"/>
      <c r="L43" s="5"/>
      <c r="M43" s="13"/>
      <c r="N43" s="13"/>
      <c r="O43" s="12"/>
      <c r="P43" s="12"/>
      <c r="Q43" s="11"/>
      <c r="R43" s="11"/>
      <c r="S43" s="12"/>
    </row>
    <row r="44" spans="1:20" x14ac:dyDescent="0.25">
      <c r="B44" s="13">
        <v>287422</v>
      </c>
      <c r="C44" s="13">
        <v>10</v>
      </c>
      <c r="D44" s="12">
        <v>1.1990000000000001</v>
      </c>
      <c r="E44" s="12">
        <v>5.0000000000000001E-4</v>
      </c>
      <c r="F44" s="11">
        <v>0.87650000000000006</v>
      </c>
      <c r="G44" s="11">
        <v>0.13100000000000001</v>
      </c>
      <c r="H44" s="15"/>
      <c r="L44" s="5"/>
      <c r="M44" s="13"/>
      <c r="N44" s="13"/>
      <c r="O44" s="12"/>
      <c r="P44" s="12"/>
      <c r="Q44" s="11"/>
      <c r="R44" s="11"/>
      <c r="S44" s="12"/>
    </row>
    <row r="45" spans="1:20" x14ac:dyDescent="0.25">
      <c r="B45" s="13">
        <v>287421</v>
      </c>
      <c r="C45" s="13">
        <v>20</v>
      </c>
      <c r="D45" s="12">
        <v>0.86799999999999999</v>
      </c>
      <c r="E45" s="12">
        <v>0.42100000000000004</v>
      </c>
      <c r="F45" s="11">
        <v>1.9530000000000001</v>
      </c>
      <c r="G45" s="11">
        <v>0.31950000000000001</v>
      </c>
      <c r="I45" s="21"/>
      <c r="L45" s="5"/>
      <c r="M45" s="13"/>
      <c r="N45" s="13"/>
      <c r="O45" s="12"/>
      <c r="P45" s="12"/>
      <c r="Q45" s="11"/>
      <c r="R45" s="11"/>
      <c r="S45" s="15"/>
    </row>
    <row r="46" spans="1:20" x14ac:dyDescent="0.25">
      <c r="B46" s="13">
        <v>287420</v>
      </c>
      <c r="C46" s="13">
        <v>30</v>
      </c>
      <c r="D46" s="12">
        <v>0.30099999999999999</v>
      </c>
      <c r="E46" s="12">
        <v>4.5969999999999995</v>
      </c>
      <c r="F46" s="11">
        <v>8.4660000000000011</v>
      </c>
      <c r="G46" s="11">
        <v>0.94850000000000001</v>
      </c>
      <c r="H46" s="21"/>
      <c r="I46" s="21"/>
      <c r="L46" s="5"/>
      <c r="M46" s="13"/>
      <c r="N46" s="13"/>
      <c r="O46" s="12"/>
      <c r="P46" s="12"/>
      <c r="Q46" s="11"/>
      <c r="R46" s="11"/>
      <c r="S46" s="15"/>
    </row>
    <row r="47" spans="1:20" x14ac:dyDescent="0.25">
      <c r="B47" s="13">
        <v>287419</v>
      </c>
      <c r="C47" s="13">
        <v>40</v>
      </c>
      <c r="D47" s="12">
        <v>0.15</v>
      </c>
      <c r="E47" s="12">
        <v>8.3789999999999996</v>
      </c>
      <c r="F47" s="11">
        <v>13.676500000000001</v>
      </c>
      <c r="G47" s="11">
        <v>1.1665000000000001</v>
      </c>
      <c r="L47" s="5"/>
      <c r="M47" s="13"/>
      <c r="N47" s="13"/>
      <c r="O47" s="12"/>
      <c r="P47" s="12"/>
      <c r="Q47" s="11"/>
      <c r="R47" s="11"/>
      <c r="S47" s="15"/>
    </row>
    <row r="48" spans="1:20" x14ac:dyDescent="0.25">
      <c r="B48" s="13">
        <v>287418</v>
      </c>
      <c r="C48" s="13">
        <v>50</v>
      </c>
      <c r="D48" s="12">
        <v>0.13500000000000001</v>
      </c>
      <c r="E48" s="12">
        <v>9.2464999999999993</v>
      </c>
      <c r="F48" s="11">
        <v>13.713000000000001</v>
      </c>
      <c r="G48" s="11">
        <v>1.175</v>
      </c>
      <c r="L48" s="5"/>
      <c r="M48" s="3"/>
      <c r="N48" s="13"/>
      <c r="O48" s="11"/>
      <c r="P48" s="15"/>
      <c r="Q48" s="15"/>
      <c r="R48" s="15"/>
      <c r="S48" s="15"/>
    </row>
    <row r="49" spans="1:20" x14ac:dyDescent="0.25">
      <c r="B49" s="13">
        <v>287417</v>
      </c>
      <c r="C49" s="13">
        <v>60</v>
      </c>
      <c r="D49" s="12">
        <v>0.115</v>
      </c>
      <c r="E49" s="12">
        <v>9.7345000000000006</v>
      </c>
      <c r="F49" s="11">
        <v>14.29</v>
      </c>
      <c r="G49" s="11">
        <v>1.4064999999999999</v>
      </c>
      <c r="H49" s="15"/>
      <c r="L49" s="5"/>
      <c r="M49" s="3"/>
      <c r="N49" s="13"/>
      <c r="O49" s="11"/>
      <c r="P49" s="15"/>
      <c r="Q49" s="15"/>
      <c r="R49" s="15"/>
      <c r="S49" s="15"/>
    </row>
    <row r="50" spans="1:20" x14ac:dyDescent="0.25">
      <c r="B50" s="13">
        <v>287416</v>
      </c>
      <c r="C50" s="13">
        <v>70</v>
      </c>
      <c r="D50" s="12">
        <v>5.1999999999999998E-2</v>
      </c>
      <c r="E50" s="12">
        <v>12.685</v>
      </c>
      <c r="F50" s="11">
        <v>20.817999999999998</v>
      </c>
      <c r="G50" s="11">
        <v>1.389</v>
      </c>
      <c r="H50" s="15"/>
      <c r="L50" s="5"/>
      <c r="M50" s="3"/>
      <c r="N50" s="13"/>
      <c r="O50" s="11"/>
      <c r="P50" s="15"/>
      <c r="Q50" s="15"/>
      <c r="R50" s="15"/>
      <c r="S50" s="15"/>
    </row>
    <row r="51" spans="1:20" x14ac:dyDescent="0.25">
      <c r="B51" s="13">
        <v>287415</v>
      </c>
      <c r="C51" s="13">
        <v>80</v>
      </c>
      <c r="D51" s="12">
        <v>0.1</v>
      </c>
      <c r="E51" s="12">
        <v>13.532</v>
      </c>
      <c r="F51" s="11">
        <v>26.088999999999999</v>
      </c>
      <c r="G51" s="11">
        <v>1.6280000000000001</v>
      </c>
      <c r="H51" s="15"/>
      <c r="L51" s="5"/>
      <c r="M51" s="3"/>
      <c r="N51" s="13"/>
      <c r="O51" s="11"/>
      <c r="P51" s="15"/>
      <c r="Q51" s="15"/>
      <c r="R51" s="15"/>
      <c r="S51" s="12"/>
    </row>
    <row r="52" spans="1:20" x14ac:dyDescent="0.25">
      <c r="A52" s="5">
        <v>38630</v>
      </c>
      <c r="B52" s="20">
        <v>260790</v>
      </c>
      <c r="C52" s="13">
        <v>1</v>
      </c>
      <c r="D52" s="38">
        <v>2.0033187096774192</v>
      </c>
      <c r="E52" s="12">
        <v>0.192</v>
      </c>
      <c r="F52" s="11">
        <v>0.73099999999999998</v>
      </c>
      <c r="G52" s="11">
        <v>0.23899999999999999</v>
      </c>
      <c r="H52" s="21">
        <v>22.196261682242991</v>
      </c>
      <c r="I52" s="21">
        <v>21.062651903861735</v>
      </c>
      <c r="L52" s="5"/>
      <c r="M52" s="3"/>
      <c r="N52" s="13"/>
      <c r="O52" s="11"/>
      <c r="P52" s="15"/>
      <c r="Q52" s="15"/>
      <c r="R52" s="15"/>
      <c r="S52" s="12"/>
    </row>
    <row r="53" spans="1:20" x14ac:dyDescent="0.25">
      <c r="B53" s="20">
        <v>260789</v>
      </c>
      <c r="C53" s="13">
        <v>5</v>
      </c>
      <c r="D53" s="38">
        <v>1.7898503225806452</v>
      </c>
      <c r="E53" s="12">
        <v>0.17749999999999999</v>
      </c>
      <c r="F53" s="11">
        <v>0.70499999999999996</v>
      </c>
      <c r="G53" s="11">
        <v>0.223</v>
      </c>
      <c r="H53" s="11"/>
      <c r="I53" s="11"/>
      <c r="L53" s="5"/>
      <c r="M53" s="3"/>
      <c r="N53" s="13"/>
      <c r="O53" s="11"/>
      <c r="P53" s="15"/>
      <c r="Q53" s="15"/>
      <c r="R53" s="15"/>
      <c r="S53" s="15"/>
    </row>
    <row r="54" spans="1:20" x14ac:dyDescent="0.25">
      <c r="B54" s="20">
        <v>260788</v>
      </c>
      <c r="C54" s="13">
        <v>10</v>
      </c>
      <c r="D54" s="38">
        <v>1.5435406451612901</v>
      </c>
      <c r="E54" s="12">
        <v>0.154</v>
      </c>
      <c r="F54" s="11">
        <v>0.67100000000000004</v>
      </c>
      <c r="G54" s="11">
        <v>0.2215</v>
      </c>
      <c r="H54" s="11"/>
      <c r="I54" s="11"/>
      <c r="L54" s="5"/>
      <c r="M54" s="3"/>
      <c r="N54" s="13"/>
      <c r="O54" s="11"/>
      <c r="P54" s="15"/>
      <c r="Q54" s="15"/>
      <c r="R54" s="15"/>
      <c r="S54" s="15"/>
    </row>
    <row r="55" spans="1:20" x14ac:dyDescent="0.25">
      <c r="B55" s="20">
        <v>260787</v>
      </c>
      <c r="C55" s="13">
        <v>20</v>
      </c>
      <c r="D55" s="38">
        <v>1.5435406451612903</v>
      </c>
      <c r="E55" s="12">
        <v>0.31850000000000001</v>
      </c>
      <c r="F55" s="11">
        <v>0.60650000000000004</v>
      </c>
      <c r="G55" s="11">
        <v>0.19400000000000001</v>
      </c>
      <c r="L55" s="5"/>
      <c r="M55" s="3"/>
      <c r="N55" s="13"/>
      <c r="O55" s="11"/>
      <c r="P55" s="15"/>
      <c r="Q55" s="15"/>
      <c r="R55" s="15"/>
      <c r="S55" s="15"/>
    </row>
    <row r="56" spans="1:20" x14ac:dyDescent="0.25">
      <c r="B56" s="20">
        <v>260786</v>
      </c>
      <c r="C56" s="13">
        <v>30</v>
      </c>
      <c r="D56" s="38">
        <v>0.19418677419354838</v>
      </c>
      <c r="E56" s="12">
        <v>3.4215</v>
      </c>
      <c r="F56" s="11">
        <v>4.3094999999999999</v>
      </c>
      <c r="G56" s="11">
        <v>0.62850000000000006</v>
      </c>
      <c r="H56" s="11"/>
      <c r="I56" s="11"/>
      <c r="L56" s="5"/>
      <c r="M56" s="3"/>
      <c r="N56" s="13"/>
      <c r="O56" s="11"/>
      <c r="P56" s="15"/>
      <c r="Q56" s="15"/>
      <c r="R56" s="15"/>
      <c r="S56" s="15"/>
    </row>
    <row r="57" spans="1:20" x14ac:dyDescent="0.25">
      <c r="B57" s="20">
        <v>260785</v>
      </c>
      <c r="C57" s="13">
        <v>40</v>
      </c>
      <c r="D57" s="38">
        <v>0.19080961290322579</v>
      </c>
      <c r="E57" s="12">
        <v>4.4755000000000003</v>
      </c>
      <c r="F57" s="11">
        <v>6.2605000000000004</v>
      </c>
      <c r="G57" s="11">
        <v>0.79549999999999998</v>
      </c>
      <c r="H57" s="11"/>
      <c r="I57" s="11"/>
      <c r="L57" s="5"/>
      <c r="M57" s="3"/>
      <c r="N57" s="13"/>
      <c r="O57" s="11"/>
      <c r="P57" s="15"/>
      <c r="Q57" s="15"/>
      <c r="R57" s="15"/>
      <c r="S57" s="15"/>
    </row>
    <row r="58" spans="1:20" x14ac:dyDescent="0.25">
      <c r="B58" s="20">
        <v>260784</v>
      </c>
      <c r="C58" s="13">
        <v>50</v>
      </c>
      <c r="D58" s="38">
        <v>8.6117612903225865E-2</v>
      </c>
      <c r="E58" s="12">
        <v>6.6144999999999996</v>
      </c>
      <c r="F58" s="11">
        <v>8.7234999999999996</v>
      </c>
      <c r="G58" s="11">
        <v>0.93799999999999994</v>
      </c>
      <c r="H58" s="11"/>
      <c r="I58" s="11"/>
      <c r="L58" s="5"/>
      <c r="M58" s="3"/>
      <c r="N58" s="13"/>
      <c r="O58" s="11"/>
      <c r="P58" s="15"/>
      <c r="Q58" s="15"/>
      <c r="R58" s="15"/>
      <c r="S58" s="15"/>
    </row>
    <row r="59" spans="1:20" x14ac:dyDescent="0.25">
      <c r="B59" s="20">
        <v>260783</v>
      </c>
      <c r="C59" s="13">
        <v>60</v>
      </c>
      <c r="D59" s="38">
        <v>6.0788903225806476E-2</v>
      </c>
      <c r="E59" s="12">
        <v>9.8045000000000009</v>
      </c>
      <c r="F59" s="11">
        <v>12.5825</v>
      </c>
      <c r="G59" s="11">
        <v>1.1935</v>
      </c>
      <c r="H59" s="11"/>
      <c r="I59" s="11"/>
      <c r="L59" s="5"/>
      <c r="M59" s="3"/>
      <c r="N59" s="13"/>
      <c r="O59" s="11"/>
      <c r="P59" s="15"/>
      <c r="Q59" s="15"/>
      <c r="R59" s="15"/>
      <c r="S59" s="15"/>
    </row>
    <row r="60" spans="1:20" x14ac:dyDescent="0.25">
      <c r="B60" s="20">
        <v>260782</v>
      </c>
      <c r="C60" s="13">
        <v>70</v>
      </c>
      <c r="D60" s="38">
        <v>5.403458064516127E-2</v>
      </c>
      <c r="E60" s="12">
        <v>11.785499999999999</v>
      </c>
      <c r="F60" s="11">
        <v>18.7575</v>
      </c>
      <c r="G60" s="11">
        <v>1.2589999999999999</v>
      </c>
      <c r="H60" s="11"/>
      <c r="I60" s="11"/>
      <c r="L60" s="5"/>
      <c r="M60" s="13"/>
      <c r="N60" s="13"/>
      <c r="O60" s="11"/>
      <c r="P60" s="15"/>
      <c r="Q60" s="15"/>
      <c r="R60" s="15"/>
      <c r="S60" s="15"/>
    </row>
    <row r="61" spans="1:20" x14ac:dyDescent="0.25">
      <c r="B61" s="20">
        <v>260781</v>
      </c>
      <c r="C61" s="13">
        <v>80</v>
      </c>
      <c r="D61" s="12">
        <v>5.7411741935483901E-2</v>
      </c>
      <c r="E61" s="12">
        <v>13.513500000000001</v>
      </c>
      <c r="F61" s="11">
        <v>24.916499999999999</v>
      </c>
      <c r="G61" s="11">
        <v>1.5249999999999999</v>
      </c>
      <c r="H61" s="11"/>
      <c r="I61" s="11"/>
      <c r="L61" s="5"/>
      <c r="M61" s="13"/>
      <c r="N61" s="13"/>
      <c r="O61" s="11"/>
      <c r="P61" s="15"/>
      <c r="Q61" s="15"/>
      <c r="R61" s="15"/>
      <c r="S61" s="12"/>
      <c r="T61" s="21"/>
    </row>
    <row r="62" spans="1:20" x14ac:dyDescent="0.25">
      <c r="B62" s="13"/>
      <c r="C62" s="13"/>
      <c r="D62" s="11"/>
      <c r="E62" s="15"/>
      <c r="F62" s="15"/>
      <c r="G62" s="15"/>
      <c r="H62" s="15"/>
      <c r="L62" s="5"/>
      <c r="M62" s="13"/>
      <c r="N62" s="13"/>
      <c r="O62" s="11"/>
      <c r="P62" s="15"/>
      <c r="Q62" s="15"/>
      <c r="R62" s="15"/>
      <c r="S62" s="15"/>
    </row>
    <row r="63" spans="1:20" x14ac:dyDescent="0.25">
      <c r="B63" s="13"/>
      <c r="C63" s="13"/>
      <c r="D63" s="11"/>
      <c r="E63" s="15"/>
      <c r="F63" s="15"/>
      <c r="G63" s="15"/>
      <c r="H63" s="21" t="e">
        <f>(C63*(E64-$J$1)+C64*($J$1-E63))/(E64-E63)</f>
        <v>#DIV/0!</v>
      </c>
      <c r="I63" s="21" t="e">
        <f>(C63*(F64-$J$1)+C64*($J$1-F63))/(F64-F63)</f>
        <v>#DIV/0!</v>
      </c>
      <c r="L63" s="5"/>
      <c r="M63" s="13"/>
      <c r="N63" s="13"/>
      <c r="O63" s="11"/>
      <c r="P63" s="15"/>
      <c r="Q63" s="15"/>
      <c r="R63" s="15"/>
      <c r="S63" s="15"/>
    </row>
    <row r="64" spans="1:20" x14ac:dyDescent="0.25">
      <c r="B64" s="13"/>
      <c r="C64" s="13"/>
      <c r="D64" s="11"/>
      <c r="E64" s="15"/>
      <c r="F64" s="15"/>
      <c r="G64" s="15"/>
      <c r="H64" s="15"/>
      <c r="L64" s="5"/>
      <c r="M64" s="13"/>
      <c r="N64" s="13"/>
      <c r="O64" s="11"/>
      <c r="P64" s="15"/>
      <c r="Q64" s="15"/>
      <c r="R64" s="15"/>
      <c r="S64" s="15"/>
    </row>
    <row r="65" spans="2:20" x14ac:dyDescent="0.25">
      <c r="B65" s="13"/>
      <c r="C65" s="13"/>
      <c r="D65" s="11"/>
      <c r="E65" s="15"/>
      <c r="F65" s="15"/>
      <c r="G65" s="15"/>
      <c r="H65" s="15"/>
      <c r="L65" s="5"/>
      <c r="M65" s="13"/>
      <c r="N65" s="13"/>
      <c r="O65" s="11"/>
      <c r="P65" s="15"/>
      <c r="Q65" s="15"/>
      <c r="R65" s="15"/>
      <c r="S65" s="15"/>
    </row>
    <row r="66" spans="2:20" x14ac:dyDescent="0.25">
      <c r="B66" s="13"/>
      <c r="C66" s="13"/>
      <c r="D66" s="11"/>
      <c r="E66" s="15"/>
      <c r="F66" s="15"/>
      <c r="G66" s="15"/>
      <c r="H66" s="21"/>
      <c r="I66" s="21"/>
      <c r="L66" s="5"/>
      <c r="M66" s="13"/>
      <c r="N66" s="13"/>
      <c r="O66" s="11"/>
      <c r="P66" s="15"/>
      <c r="Q66" s="15"/>
      <c r="R66" s="15"/>
      <c r="S66" s="15"/>
    </row>
    <row r="67" spans="2:20" x14ac:dyDescent="0.25">
      <c r="B67" s="13"/>
      <c r="C67" s="13"/>
      <c r="D67" s="11"/>
      <c r="E67" s="15"/>
      <c r="F67" s="15"/>
      <c r="G67" s="15"/>
      <c r="H67" s="15"/>
      <c r="L67" s="5"/>
      <c r="M67" s="13"/>
      <c r="N67" s="13"/>
      <c r="O67" s="11"/>
      <c r="P67" s="15"/>
      <c r="Q67" s="15"/>
      <c r="R67" s="15"/>
      <c r="S67" s="15"/>
    </row>
    <row r="68" spans="2:20" x14ac:dyDescent="0.25">
      <c r="B68" s="13"/>
      <c r="C68" s="13"/>
      <c r="D68" s="11"/>
      <c r="E68" s="15"/>
      <c r="F68" s="15"/>
      <c r="G68" s="15"/>
      <c r="H68" s="15"/>
      <c r="L68" s="5"/>
      <c r="M68" s="13"/>
      <c r="N68" s="13"/>
      <c r="O68" s="11"/>
      <c r="P68" s="15"/>
      <c r="Q68" s="15"/>
      <c r="R68" s="15"/>
      <c r="S68" s="15"/>
    </row>
    <row r="69" spans="2:20" x14ac:dyDescent="0.25">
      <c r="B69" s="13"/>
      <c r="C69" s="13"/>
      <c r="D69" s="11"/>
      <c r="E69" s="15"/>
      <c r="F69" s="15"/>
      <c r="G69" s="15"/>
      <c r="H69" s="21"/>
      <c r="I69" s="21"/>
      <c r="L69" s="5"/>
      <c r="M69" s="13"/>
      <c r="N69" s="13"/>
      <c r="O69" s="11"/>
      <c r="P69" s="15"/>
      <c r="Q69" s="15"/>
      <c r="R69" s="15"/>
      <c r="S69" s="15"/>
    </row>
    <row r="70" spans="2:20" x14ac:dyDescent="0.25">
      <c r="B70" s="13"/>
      <c r="C70" s="13"/>
      <c r="D70" s="11"/>
      <c r="E70" s="15"/>
      <c r="F70" s="15"/>
      <c r="G70" s="15"/>
      <c r="L70" s="5"/>
      <c r="M70" s="13"/>
      <c r="N70" s="13"/>
      <c r="O70" s="11"/>
      <c r="P70" s="15"/>
      <c r="Q70" s="15"/>
      <c r="R70" s="15"/>
      <c r="S70" s="15"/>
    </row>
    <row r="71" spans="2:20" x14ac:dyDescent="0.25">
      <c r="B71" s="13"/>
      <c r="C71" s="13"/>
      <c r="D71" s="11"/>
      <c r="E71" s="15"/>
      <c r="F71" s="15"/>
      <c r="G71" s="15"/>
      <c r="H71" s="15"/>
      <c r="L71" s="5"/>
      <c r="M71" s="13"/>
      <c r="N71" s="13"/>
      <c r="O71" s="11"/>
      <c r="P71" s="15"/>
      <c r="Q71" s="15"/>
      <c r="R71" s="15"/>
      <c r="S71" s="21"/>
      <c r="T71" s="21"/>
    </row>
    <row r="72" spans="2:20" x14ac:dyDescent="0.25">
      <c r="B72" s="13"/>
      <c r="C72" s="13"/>
      <c r="D72" s="11"/>
      <c r="E72" s="15"/>
      <c r="F72" s="15"/>
      <c r="G72" s="15"/>
      <c r="H72" s="15"/>
      <c r="L72" s="5"/>
      <c r="M72" s="13"/>
      <c r="N72" s="13"/>
      <c r="O72" s="11"/>
      <c r="P72" s="15"/>
      <c r="Q72" s="15"/>
      <c r="R72" s="15"/>
      <c r="S72" s="12"/>
    </row>
    <row r="73" spans="2:20" x14ac:dyDescent="0.25">
      <c r="B73" s="13"/>
      <c r="C73" s="13"/>
      <c r="D73" s="11"/>
      <c r="E73" s="15"/>
      <c r="F73" s="15"/>
      <c r="G73" s="15"/>
      <c r="H73" s="15"/>
      <c r="L73" s="5"/>
      <c r="M73" s="13"/>
      <c r="N73" s="13"/>
      <c r="O73" s="11"/>
      <c r="P73" s="15"/>
      <c r="Q73" s="15"/>
      <c r="R73" s="15"/>
      <c r="S73" s="15"/>
    </row>
    <row r="74" spans="2:20" x14ac:dyDescent="0.25">
      <c r="B74" s="13"/>
      <c r="C74" s="13"/>
      <c r="D74" s="11"/>
      <c r="E74" s="15"/>
      <c r="F74" s="15"/>
      <c r="G74" s="15"/>
      <c r="H74" s="15"/>
      <c r="L74" s="5"/>
      <c r="M74" s="13"/>
      <c r="N74" s="13"/>
      <c r="O74" s="11"/>
      <c r="P74" s="15"/>
      <c r="Q74" s="15"/>
      <c r="R74" s="15"/>
      <c r="S74" s="15"/>
    </row>
    <row r="75" spans="2:20" x14ac:dyDescent="0.25">
      <c r="B75" s="13"/>
      <c r="C75" s="13"/>
      <c r="D75" s="11"/>
      <c r="E75" s="15"/>
      <c r="F75" s="15"/>
      <c r="G75" s="15"/>
      <c r="H75" s="15"/>
      <c r="L75" s="5"/>
      <c r="M75" s="13"/>
      <c r="N75" s="13"/>
      <c r="O75" s="11"/>
      <c r="P75" s="15"/>
      <c r="Q75" s="15"/>
      <c r="R75" s="15"/>
      <c r="S75" s="15"/>
    </row>
    <row r="76" spans="2:20" x14ac:dyDescent="0.25">
      <c r="C76" s="13"/>
      <c r="D76" s="11"/>
      <c r="E76" s="15"/>
      <c r="F76" s="15"/>
      <c r="G76" s="15"/>
      <c r="H76" s="21"/>
      <c r="L76" s="5"/>
      <c r="M76" s="13"/>
      <c r="N76" s="13"/>
      <c r="O76" s="11"/>
      <c r="P76" s="15"/>
      <c r="Q76" s="15"/>
      <c r="R76" s="15"/>
      <c r="S76" s="15"/>
    </row>
    <row r="77" spans="2:20" x14ac:dyDescent="0.25">
      <c r="C77" s="13"/>
      <c r="D77" s="11"/>
      <c r="E77" s="15"/>
      <c r="F77" s="15"/>
      <c r="G77" s="15"/>
      <c r="H77" s="15"/>
      <c r="L77" s="5"/>
      <c r="M77" s="13"/>
      <c r="N77" s="13"/>
      <c r="O77" s="11"/>
      <c r="P77" s="15"/>
      <c r="Q77" s="15"/>
      <c r="R77" s="15"/>
      <c r="S77" s="15"/>
    </row>
    <row r="78" spans="2:20" x14ac:dyDescent="0.25">
      <c r="C78" s="13"/>
      <c r="D78" s="11"/>
      <c r="E78" s="15"/>
      <c r="F78" s="15"/>
      <c r="G78" s="15"/>
      <c r="H78" s="15"/>
      <c r="L78" s="5"/>
      <c r="M78" s="3"/>
      <c r="N78" s="13"/>
      <c r="O78" s="11"/>
      <c r="P78" s="15"/>
      <c r="Q78" s="15"/>
      <c r="R78" s="15"/>
      <c r="S78" s="15"/>
    </row>
    <row r="79" spans="2:20" x14ac:dyDescent="0.25">
      <c r="C79" s="13"/>
      <c r="D79" s="11"/>
      <c r="E79" s="15"/>
      <c r="F79" s="15"/>
      <c r="G79" s="15"/>
      <c r="I79" s="21"/>
      <c r="L79" s="5"/>
      <c r="M79" s="3"/>
      <c r="N79" s="13"/>
      <c r="O79" s="11"/>
      <c r="P79" s="15"/>
      <c r="Q79" s="15"/>
      <c r="R79" s="15"/>
      <c r="S79" s="15"/>
    </row>
    <row r="80" spans="2:20" x14ac:dyDescent="0.25">
      <c r="C80" s="13"/>
      <c r="D80" s="11"/>
      <c r="E80" s="15"/>
      <c r="F80" s="15"/>
      <c r="G80" s="15"/>
      <c r="H80" s="15"/>
      <c r="L80" s="5"/>
      <c r="M80" s="3"/>
      <c r="N80" s="13"/>
      <c r="O80" s="11"/>
      <c r="P80" s="15"/>
      <c r="Q80" s="15"/>
      <c r="R80" s="15"/>
      <c r="S80" s="12"/>
      <c r="T80" s="21"/>
    </row>
    <row r="81" spans="1:19" x14ac:dyDescent="0.25">
      <c r="C81" s="13"/>
      <c r="D81" s="11"/>
      <c r="E81" s="15"/>
      <c r="F81" s="15"/>
      <c r="G81" s="15"/>
      <c r="H81" s="15"/>
      <c r="L81" s="5"/>
      <c r="M81" s="3"/>
      <c r="N81" s="13"/>
      <c r="O81" s="11"/>
      <c r="P81" s="15"/>
      <c r="Q81" s="15"/>
      <c r="R81" s="15"/>
      <c r="S81" s="15"/>
    </row>
    <row r="82" spans="1:19" x14ac:dyDescent="0.25">
      <c r="C82" s="13"/>
      <c r="D82" s="11"/>
      <c r="E82" s="15"/>
      <c r="F82" s="15"/>
      <c r="G82" s="15"/>
      <c r="H82" s="15"/>
      <c r="L82" s="5"/>
      <c r="M82" s="3"/>
      <c r="N82" s="13"/>
      <c r="O82" s="11"/>
      <c r="P82" s="15"/>
      <c r="Q82" s="15"/>
      <c r="R82" s="15"/>
      <c r="S82" s="15"/>
    </row>
    <row r="83" spans="1:19" x14ac:dyDescent="0.25">
      <c r="C83" s="13"/>
      <c r="D83" s="11"/>
      <c r="E83" s="15"/>
      <c r="F83" s="15"/>
      <c r="G83" s="15"/>
      <c r="H83" s="15"/>
      <c r="L83" s="5"/>
      <c r="M83" s="3"/>
      <c r="N83" s="13"/>
      <c r="O83" s="11"/>
      <c r="P83" s="15"/>
      <c r="Q83" s="15"/>
      <c r="R83" s="15"/>
      <c r="S83" s="15"/>
    </row>
    <row r="84" spans="1:19" x14ac:dyDescent="0.25">
      <c r="C84" s="13"/>
      <c r="D84" s="11"/>
      <c r="E84" s="15"/>
      <c r="F84" s="15"/>
      <c r="G84" s="15"/>
      <c r="H84" s="15"/>
      <c r="L84" s="5"/>
      <c r="M84" s="3"/>
      <c r="N84" s="13"/>
      <c r="O84" s="11"/>
      <c r="P84" s="15"/>
      <c r="Q84" s="15"/>
      <c r="R84" s="15"/>
      <c r="S84" s="15"/>
    </row>
    <row r="85" spans="1:19" x14ac:dyDescent="0.25">
      <c r="C85" s="13"/>
      <c r="D85" s="11"/>
      <c r="E85" s="15"/>
      <c r="F85" s="15"/>
      <c r="G85" s="15"/>
      <c r="H85" s="15"/>
      <c r="L85" s="5"/>
      <c r="M85" s="3"/>
      <c r="N85" s="13"/>
      <c r="O85" s="11"/>
      <c r="P85" s="15"/>
      <c r="Q85" s="15"/>
      <c r="R85" s="15"/>
      <c r="S85" s="15"/>
    </row>
    <row r="86" spans="1:19" x14ac:dyDescent="0.25">
      <c r="A86" s="5">
        <v>37932</v>
      </c>
      <c r="B86" s="3">
        <v>261186</v>
      </c>
      <c r="C86" s="13">
        <v>1</v>
      </c>
      <c r="D86" s="11">
        <v>1.3187914728682171</v>
      </c>
      <c r="F86" s="15"/>
      <c r="G86" s="15"/>
      <c r="H86" s="15"/>
      <c r="L86" s="5"/>
      <c r="M86" s="3"/>
      <c r="N86" s="13"/>
      <c r="O86" s="11"/>
      <c r="P86" s="15"/>
      <c r="Q86" s="15"/>
      <c r="R86" s="15"/>
      <c r="S86" s="15"/>
    </row>
    <row r="87" spans="1:19" x14ac:dyDescent="0.25">
      <c r="B87" s="3">
        <v>261185</v>
      </c>
      <c r="C87" s="13">
        <v>5</v>
      </c>
      <c r="D87" s="11">
        <v>1.3187914728682169</v>
      </c>
      <c r="F87" s="15"/>
      <c r="G87" s="15"/>
      <c r="H87" s="15"/>
    </row>
    <row r="88" spans="1:19" x14ac:dyDescent="0.25">
      <c r="B88" s="3">
        <v>261184</v>
      </c>
      <c r="C88" s="13">
        <v>10</v>
      </c>
      <c r="D88" s="11">
        <v>1.1973238372093022</v>
      </c>
      <c r="F88" s="15"/>
      <c r="G88" s="15"/>
      <c r="H88" s="21" t="e">
        <f>(C88*(E89-$J$1)+C89*($J$1-E88))/(E89-E88)</f>
        <v>#DIV/0!</v>
      </c>
      <c r="I88" s="21" t="e">
        <f>(C88*(F89-$J$1)+C89*($J$1-F88))/(F89-F88)</f>
        <v>#DIV/0!</v>
      </c>
    </row>
    <row r="89" spans="1:19" x14ac:dyDescent="0.25">
      <c r="B89" s="3">
        <v>261183</v>
      </c>
      <c r="C89" s="13">
        <v>20</v>
      </c>
      <c r="D89" s="11">
        <v>1.2146763565891474</v>
      </c>
      <c r="F89" s="15"/>
      <c r="G89" s="15"/>
      <c r="H89" s="15"/>
    </row>
    <row r="90" spans="1:19" x14ac:dyDescent="0.25">
      <c r="B90" s="3">
        <v>261182</v>
      </c>
      <c r="C90" s="13">
        <v>30</v>
      </c>
      <c r="D90" s="11">
        <v>1.0411511627906977</v>
      </c>
      <c r="F90" s="15"/>
      <c r="G90" s="15"/>
      <c r="H90" s="15"/>
    </row>
    <row r="91" spans="1:19" x14ac:dyDescent="0.25">
      <c r="B91" s="3">
        <v>261181</v>
      </c>
      <c r="C91" s="13">
        <v>40</v>
      </c>
      <c r="D91" s="11">
        <v>0.65415891472868215</v>
      </c>
      <c r="F91" s="15"/>
      <c r="G91" s="15"/>
      <c r="H91" s="15"/>
    </row>
    <row r="92" spans="1:19" x14ac:dyDescent="0.25">
      <c r="B92" s="3">
        <v>261180</v>
      </c>
      <c r="C92" s="13">
        <v>50</v>
      </c>
      <c r="D92" s="11">
        <v>0.20503488372093023</v>
      </c>
      <c r="F92" s="15"/>
      <c r="G92" s="15"/>
      <c r="H92" s="15"/>
    </row>
    <row r="93" spans="1:19" x14ac:dyDescent="0.25">
      <c r="B93" s="3">
        <v>261179</v>
      </c>
      <c r="C93" s="13">
        <v>60</v>
      </c>
      <c r="D93" s="11">
        <v>0.20015310077519377</v>
      </c>
      <c r="F93" s="15"/>
      <c r="G93" s="15"/>
      <c r="H93" s="15"/>
    </row>
    <row r="94" spans="1:19" x14ac:dyDescent="0.25">
      <c r="B94" s="3">
        <v>261178</v>
      </c>
      <c r="C94" s="13">
        <v>70</v>
      </c>
      <c r="D94" s="11">
        <v>7.8108527131782915E-2</v>
      </c>
      <c r="F94" s="15"/>
      <c r="G94" s="15"/>
      <c r="H94" s="15"/>
    </row>
    <row r="95" spans="1:19" x14ac:dyDescent="0.25">
      <c r="B95" s="3">
        <v>261177</v>
      </c>
      <c r="C95" s="13">
        <v>80</v>
      </c>
      <c r="D95" s="11">
        <v>0.15621705426356589</v>
      </c>
      <c r="F95" s="15"/>
      <c r="G95" s="15"/>
      <c r="H95" s="15"/>
    </row>
    <row r="96" spans="1:19" x14ac:dyDescent="0.25">
      <c r="A96" s="5">
        <v>37943</v>
      </c>
      <c r="B96" s="3">
        <v>261196</v>
      </c>
      <c r="C96" s="13">
        <v>1</v>
      </c>
      <c r="D96" s="11">
        <v>0.82013953488372082</v>
      </c>
      <c r="E96" s="11"/>
      <c r="F96" s="15"/>
      <c r="G96" s="15"/>
      <c r="H96" s="15"/>
    </row>
    <row r="97" spans="2:9" x14ac:dyDescent="0.25">
      <c r="B97" s="3">
        <v>261195</v>
      </c>
      <c r="C97" s="13">
        <v>5</v>
      </c>
      <c r="D97" s="11">
        <v>0.75179457364341085</v>
      </c>
      <c r="E97" s="11"/>
      <c r="F97" s="15"/>
      <c r="G97" s="15"/>
      <c r="H97" s="15"/>
    </row>
    <row r="98" spans="2:9" x14ac:dyDescent="0.25">
      <c r="B98" s="3">
        <v>261194</v>
      </c>
      <c r="C98" s="13">
        <v>10</v>
      </c>
      <c r="D98" s="11">
        <v>0.63463178294573652</v>
      </c>
      <c r="E98" s="11"/>
      <c r="F98" s="15"/>
      <c r="G98" s="15"/>
      <c r="H98" s="15"/>
    </row>
    <row r="99" spans="2:9" x14ac:dyDescent="0.25">
      <c r="B99" s="3">
        <v>261193</v>
      </c>
      <c r="C99" s="13">
        <v>20</v>
      </c>
      <c r="D99" s="11">
        <v>0.61022286821705418</v>
      </c>
      <c r="E99" s="11"/>
      <c r="F99" s="15"/>
      <c r="G99" s="15"/>
      <c r="H99" s="15"/>
    </row>
    <row r="100" spans="2:9" x14ac:dyDescent="0.25">
      <c r="B100" s="3">
        <v>261192</v>
      </c>
      <c r="C100" s="13">
        <v>30</v>
      </c>
      <c r="D100" s="11">
        <v>0.56628682170542621</v>
      </c>
      <c r="E100" s="11"/>
      <c r="F100" s="15"/>
      <c r="G100" s="15"/>
      <c r="H100" s="21" t="e">
        <f>(C100*(E101-$J$1)+C101*($J$1-E100))/(E101-E100)</f>
        <v>#DIV/0!</v>
      </c>
      <c r="I100" s="21" t="e">
        <f>(C100*(F101-$J$1)+C101*($J$1-F100))/(F101-F100)</f>
        <v>#DIV/0!</v>
      </c>
    </row>
    <row r="101" spans="2:9" x14ac:dyDescent="0.25">
      <c r="B101" s="3">
        <v>261191</v>
      </c>
      <c r="C101" s="13">
        <v>40</v>
      </c>
      <c r="D101" s="11">
        <v>0.52723255813953496</v>
      </c>
      <c r="E101" s="11"/>
      <c r="F101" s="15"/>
      <c r="G101" s="15"/>
      <c r="H101" s="15"/>
    </row>
    <row r="102" spans="2:9" x14ac:dyDescent="0.25">
      <c r="B102" s="3">
        <v>261190</v>
      </c>
      <c r="C102" s="13">
        <v>50</v>
      </c>
      <c r="D102" s="11">
        <v>0.43936046511627908</v>
      </c>
      <c r="E102" s="11"/>
      <c r="F102" s="15"/>
      <c r="G102" s="15"/>
      <c r="H102" s="15"/>
    </row>
    <row r="103" spans="2:9" x14ac:dyDescent="0.25">
      <c r="B103" s="3">
        <v>261189</v>
      </c>
      <c r="C103" s="13">
        <v>60</v>
      </c>
      <c r="D103" s="11">
        <v>0.17086240310077522</v>
      </c>
      <c r="E103" s="11"/>
      <c r="F103" s="15"/>
      <c r="G103" s="15"/>
      <c r="H103" s="15"/>
    </row>
    <row r="104" spans="2:9" x14ac:dyDescent="0.25">
      <c r="B104" s="3">
        <v>261188</v>
      </c>
      <c r="C104" s="13">
        <v>70</v>
      </c>
      <c r="D104" s="11">
        <v>0.14157170542635661</v>
      </c>
      <c r="E104" s="11"/>
      <c r="F104" s="15"/>
      <c r="G104" s="15"/>
      <c r="H104" s="15"/>
    </row>
    <row r="105" spans="2:9" x14ac:dyDescent="0.25">
      <c r="B105" s="3">
        <v>261187</v>
      </c>
      <c r="C105" s="13">
        <v>80</v>
      </c>
      <c r="D105" s="11">
        <v>0.14157170542635655</v>
      </c>
      <c r="E105" s="11"/>
      <c r="F105" s="15"/>
      <c r="G105" s="15"/>
      <c r="H105" s="15"/>
    </row>
    <row r="106" spans="2:9" x14ac:dyDescent="0.25">
      <c r="C106" s="13"/>
      <c r="E106" s="9"/>
      <c r="F106" s="15"/>
      <c r="G106" s="15"/>
      <c r="H106" s="15"/>
    </row>
    <row r="107" spans="2:9" x14ac:dyDescent="0.25">
      <c r="C107" s="13"/>
      <c r="E107" s="9"/>
      <c r="F107" s="15"/>
      <c r="G107" s="15"/>
      <c r="H107" s="15"/>
    </row>
    <row r="108" spans="2:9" x14ac:dyDescent="0.25">
      <c r="C108" s="13"/>
      <c r="E108" s="9"/>
      <c r="F108" s="15"/>
      <c r="G108" s="15"/>
      <c r="H108" s="15"/>
    </row>
    <row r="109" spans="2:9" x14ac:dyDescent="0.25">
      <c r="C109" s="13"/>
      <c r="E109" s="9"/>
      <c r="F109" s="15"/>
      <c r="G109" s="15"/>
      <c r="H109" s="15"/>
    </row>
    <row r="110" spans="2:9" x14ac:dyDescent="0.25">
      <c r="C110" s="13"/>
      <c r="E110" s="9"/>
      <c r="F110" s="15"/>
      <c r="G110" s="15"/>
      <c r="H110" s="15"/>
    </row>
    <row r="111" spans="2:9" x14ac:dyDescent="0.25">
      <c r="C111" s="13"/>
      <c r="E111" s="9"/>
      <c r="F111" s="15"/>
      <c r="G111" s="15"/>
      <c r="H111" s="21" t="e">
        <f>(C111*(E112-$J$1)+C112*($J$1-E111))/(E112-E111)</f>
        <v>#DIV/0!</v>
      </c>
      <c r="I111" s="21" t="e">
        <f>(C111*(F112-$J$1)+C112*($J$1-F111))/(F112-F111)</f>
        <v>#DIV/0!</v>
      </c>
    </row>
    <row r="112" spans="2:9" x14ac:dyDescent="0.25">
      <c r="C112" s="13"/>
      <c r="E112" s="9"/>
      <c r="F112" s="15"/>
      <c r="G112" s="15"/>
      <c r="H112" s="15"/>
    </row>
    <row r="113" spans="3:9" x14ac:dyDescent="0.25">
      <c r="C113" s="13"/>
      <c r="E113" s="9"/>
      <c r="F113" s="15"/>
      <c r="G113" s="15"/>
      <c r="H113" s="15"/>
    </row>
    <row r="114" spans="3:9" x14ac:dyDescent="0.25">
      <c r="C114" s="13"/>
      <c r="E114" s="9"/>
      <c r="F114" s="15"/>
      <c r="G114" s="15"/>
      <c r="H114" s="15"/>
    </row>
    <row r="115" spans="3:9" x14ac:dyDescent="0.25">
      <c r="C115" s="13"/>
      <c r="E115" s="9"/>
      <c r="F115" s="15"/>
      <c r="G115" s="15"/>
      <c r="H115" s="15"/>
    </row>
    <row r="116" spans="3:9" x14ac:dyDescent="0.25">
      <c r="C116" s="13"/>
      <c r="E116" s="9"/>
      <c r="F116" s="15"/>
      <c r="G116" s="15"/>
      <c r="H116" s="15"/>
    </row>
    <row r="117" spans="3:9" x14ac:dyDescent="0.25">
      <c r="C117" s="13"/>
      <c r="E117" s="9"/>
      <c r="F117" s="15"/>
      <c r="G117" s="15"/>
      <c r="H117" s="15"/>
    </row>
    <row r="118" spans="3:9" x14ac:dyDescent="0.25">
      <c r="C118" s="13"/>
      <c r="E118" s="9"/>
      <c r="F118" s="15"/>
      <c r="G118" s="15"/>
      <c r="H118" s="15"/>
    </row>
    <row r="119" spans="3:9" x14ac:dyDescent="0.25">
      <c r="C119" s="13"/>
      <c r="E119" s="9"/>
      <c r="F119" s="15"/>
      <c r="G119" s="15"/>
      <c r="H119" s="15"/>
    </row>
    <row r="120" spans="3:9" x14ac:dyDescent="0.25">
      <c r="C120" s="13"/>
      <c r="E120" s="9"/>
      <c r="F120" s="15"/>
      <c r="G120" s="15"/>
      <c r="H120" s="15"/>
    </row>
    <row r="121" spans="3:9" x14ac:dyDescent="0.25">
      <c r="C121" s="13"/>
      <c r="E121" s="9"/>
      <c r="F121" s="15"/>
      <c r="G121" s="15"/>
      <c r="H121" s="15"/>
    </row>
    <row r="122" spans="3:9" x14ac:dyDescent="0.25">
      <c r="C122" s="13"/>
      <c r="E122" s="9"/>
      <c r="F122" s="15"/>
      <c r="G122" s="15"/>
      <c r="H122" s="15"/>
    </row>
    <row r="123" spans="3:9" x14ac:dyDescent="0.25">
      <c r="C123" s="13"/>
      <c r="E123" s="9"/>
      <c r="F123" s="15"/>
      <c r="G123" s="15"/>
      <c r="H123" s="15"/>
    </row>
    <row r="124" spans="3:9" x14ac:dyDescent="0.25">
      <c r="C124" s="13"/>
      <c r="E124" s="9"/>
      <c r="F124" s="15"/>
      <c r="G124" s="15"/>
      <c r="H124" s="15"/>
    </row>
    <row r="125" spans="3:9" x14ac:dyDescent="0.25">
      <c r="C125" s="13"/>
      <c r="E125" s="9"/>
      <c r="F125" s="15"/>
      <c r="G125" s="15"/>
      <c r="H125" s="21" t="e">
        <f>(C125*(E126-$J$1)+C126*($J$1-E125))/(E126-E125)</f>
        <v>#DIV/0!</v>
      </c>
      <c r="I125" s="21" t="e">
        <f>(C125*(F126-$J$1)+C126*($J$1-F125))/(F126-F125)</f>
        <v>#DIV/0!</v>
      </c>
    </row>
    <row r="126" spans="3:9" x14ac:dyDescent="0.25">
      <c r="C126" s="13"/>
    </row>
    <row r="127" spans="3:9" x14ac:dyDescent="0.25">
      <c r="C127" s="13"/>
    </row>
    <row r="128" spans="3:9" x14ac:dyDescent="0.25">
      <c r="C128" s="13"/>
    </row>
    <row r="129" spans="3:3" x14ac:dyDescent="0.25">
      <c r="C129" s="13"/>
    </row>
    <row r="130" spans="3:3" x14ac:dyDescent="0.25">
      <c r="C130" s="13"/>
    </row>
    <row r="131" spans="3:3" x14ac:dyDescent="0.25">
      <c r="C131" s="13"/>
    </row>
    <row r="132" spans="3:3" x14ac:dyDescent="0.25">
      <c r="C132" s="13"/>
    </row>
    <row r="133" spans="3:3" x14ac:dyDescent="0.25">
      <c r="C133" s="13"/>
    </row>
    <row r="134" spans="3:3" x14ac:dyDescent="0.25">
      <c r="C134" s="13"/>
    </row>
    <row r="135" spans="3:3" x14ac:dyDescent="0.25">
      <c r="C135" s="13"/>
    </row>
    <row r="136" spans="3:3" x14ac:dyDescent="0.25">
      <c r="C136" s="13"/>
    </row>
    <row r="137" spans="3:3" x14ac:dyDescent="0.25">
      <c r="C137" s="13"/>
    </row>
    <row r="138" spans="3:3" x14ac:dyDescent="0.25">
      <c r="C138" s="13"/>
    </row>
    <row r="139" spans="3:3" x14ac:dyDescent="0.25">
      <c r="C139" s="13"/>
    </row>
    <row r="140" spans="3:3" x14ac:dyDescent="0.25">
      <c r="C140" s="13"/>
    </row>
    <row r="141" spans="3:3" x14ac:dyDescent="0.25">
      <c r="C141" s="13"/>
    </row>
    <row r="142" spans="3:3" x14ac:dyDescent="0.25">
      <c r="C142" s="13"/>
    </row>
    <row r="143" spans="3:3" x14ac:dyDescent="0.25">
      <c r="C143" s="13"/>
    </row>
    <row r="144" spans="3:3" x14ac:dyDescent="0.25">
      <c r="C144" s="13"/>
    </row>
    <row r="145" spans="3:3" x14ac:dyDescent="0.25">
      <c r="C145" s="13"/>
    </row>
    <row r="146" spans="3:3" x14ac:dyDescent="0.25">
      <c r="C146" s="13"/>
    </row>
    <row r="147" spans="3:3" x14ac:dyDescent="0.25">
      <c r="C147" s="13"/>
    </row>
    <row r="148" spans="3:3" x14ac:dyDescent="0.25">
      <c r="C148" s="13"/>
    </row>
    <row r="149" spans="3:3" x14ac:dyDescent="0.25">
      <c r="C149" s="13"/>
    </row>
    <row r="150" spans="3:3" x14ac:dyDescent="0.25">
      <c r="C150" s="13"/>
    </row>
    <row r="151" spans="3:3" x14ac:dyDescent="0.25">
      <c r="C151" s="13"/>
    </row>
    <row r="152" spans="3:3" x14ac:dyDescent="0.25">
      <c r="C152" s="13"/>
    </row>
    <row r="153" spans="3:3" x14ac:dyDescent="0.25">
      <c r="C153" s="13"/>
    </row>
    <row r="154" spans="3:3" x14ac:dyDescent="0.25">
      <c r="C154" s="13"/>
    </row>
    <row r="155" spans="3:3" x14ac:dyDescent="0.25">
      <c r="C155" s="13"/>
    </row>
    <row r="156" spans="3:3" x14ac:dyDescent="0.25">
      <c r="C156" s="13"/>
    </row>
    <row r="157" spans="3:3" x14ac:dyDescent="0.25">
      <c r="C157" s="13"/>
    </row>
    <row r="158" spans="3:3" x14ac:dyDescent="0.25">
      <c r="C158" s="13"/>
    </row>
    <row r="159" spans="3:3" x14ac:dyDescent="0.25">
      <c r="C159" s="13"/>
    </row>
    <row r="160" spans="3:3" x14ac:dyDescent="0.25">
      <c r="C160" s="13"/>
    </row>
    <row r="161" spans="3:3" x14ac:dyDescent="0.25">
      <c r="C161" s="13"/>
    </row>
    <row r="162" spans="3:3" x14ac:dyDescent="0.25">
      <c r="C162" s="13"/>
    </row>
    <row r="163" spans="3:3" x14ac:dyDescent="0.25">
      <c r="C163" s="13"/>
    </row>
    <row r="164" spans="3:3" x14ac:dyDescent="0.25">
      <c r="C164" s="13"/>
    </row>
    <row r="165" spans="3:3" x14ac:dyDescent="0.25">
      <c r="C165" s="13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F6" sqref="F6:F10"/>
    </sheetView>
  </sheetViews>
  <sheetFormatPr defaultRowHeight="13.2" x14ac:dyDescent="0.25"/>
  <cols>
    <col min="1" max="1" width="12.88671875" customWidth="1"/>
  </cols>
  <sheetData>
    <row r="1" spans="1:35" x14ac:dyDescent="0.25">
      <c r="A1" s="36" t="s">
        <v>62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9"/>
      <c r="M1" s="6"/>
      <c r="N1" s="12"/>
      <c r="O1" s="33"/>
      <c r="P1" s="12"/>
      <c r="Q1" s="12"/>
      <c r="R1" s="12"/>
      <c r="S1" s="12"/>
      <c r="T1" s="12"/>
      <c r="U1" s="6" t="s">
        <v>24</v>
      </c>
      <c r="V1" s="4"/>
      <c r="W1" s="7"/>
      <c r="X1" s="4"/>
      <c r="Y1" s="6"/>
      <c r="Z1" s="6"/>
      <c r="AA1" s="6"/>
      <c r="AB1" s="6" t="s">
        <v>24</v>
      </c>
      <c r="AC1" s="12"/>
      <c r="AD1" s="12"/>
      <c r="AE1" s="11"/>
      <c r="AF1" s="6"/>
      <c r="AG1" s="6"/>
      <c r="AH1" s="6"/>
    </row>
    <row r="2" spans="1:35" x14ac:dyDescent="0.25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9"/>
      <c r="M2" s="6"/>
      <c r="N2" s="12"/>
      <c r="O2" s="33"/>
      <c r="P2" s="12"/>
      <c r="Q2" s="12"/>
      <c r="R2" s="12"/>
      <c r="S2" s="12"/>
      <c r="T2" s="12"/>
      <c r="U2" s="6" t="s">
        <v>25</v>
      </c>
      <c r="V2" s="4"/>
      <c r="W2" s="7" t="s">
        <v>26</v>
      </c>
      <c r="X2" s="4"/>
      <c r="Y2" s="6"/>
      <c r="Z2" s="6"/>
      <c r="AA2" s="6"/>
      <c r="AB2" s="6" t="s">
        <v>25</v>
      </c>
      <c r="AC2" s="12"/>
      <c r="AD2" s="12" t="s">
        <v>26</v>
      </c>
      <c r="AE2" s="11"/>
      <c r="AF2" s="6"/>
      <c r="AG2" s="6"/>
      <c r="AH2" s="6"/>
    </row>
    <row r="3" spans="1:35" x14ac:dyDescent="0.25">
      <c r="A3" s="5" t="s">
        <v>21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9"/>
      <c r="M3" t="s">
        <v>38</v>
      </c>
      <c r="N3" s="11" t="s">
        <v>38</v>
      </c>
      <c r="O3" s="33" t="s">
        <v>38</v>
      </c>
      <c r="P3" s="12"/>
      <c r="Q3" s="12" t="s">
        <v>35</v>
      </c>
      <c r="R3" s="12"/>
      <c r="S3" s="12"/>
      <c r="T3" s="12"/>
      <c r="U3" s="6" t="s">
        <v>27</v>
      </c>
      <c r="V3" s="7"/>
      <c r="W3" s="7" t="s">
        <v>28</v>
      </c>
      <c r="X3" s="7"/>
      <c r="Y3" s="6"/>
      <c r="Z3" s="6" t="s">
        <v>26</v>
      </c>
      <c r="AA3" s="6"/>
      <c r="AB3" s="6" t="s">
        <v>27</v>
      </c>
      <c r="AC3" s="12"/>
      <c r="AD3" s="12" t="s">
        <v>28</v>
      </c>
      <c r="AE3" s="11"/>
      <c r="AF3" s="6"/>
      <c r="AG3" s="6" t="s">
        <v>29</v>
      </c>
      <c r="AH3" s="6"/>
    </row>
    <row r="4" spans="1:35" x14ac:dyDescent="0.25">
      <c r="A4" s="5" t="s">
        <v>22</v>
      </c>
      <c r="B4" s="2"/>
      <c r="C4" s="16"/>
      <c r="D4" s="3"/>
      <c r="E4" s="3"/>
      <c r="F4" s="12"/>
      <c r="G4" s="11"/>
      <c r="H4" s="12" t="s">
        <v>19</v>
      </c>
      <c r="I4" s="12"/>
      <c r="J4" s="12" t="s">
        <v>20</v>
      </c>
      <c r="K4" s="11"/>
      <c r="L4" s="9"/>
      <c r="M4" s="9" t="s">
        <v>47</v>
      </c>
      <c r="N4" s="11" t="s">
        <v>39</v>
      </c>
      <c r="O4" s="33" t="s">
        <v>39</v>
      </c>
      <c r="P4" s="12"/>
      <c r="Q4" s="12" t="s">
        <v>36</v>
      </c>
      <c r="R4" s="12"/>
      <c r="S4" s="12"/>
      <c r="T4" s="12"/>
      <c r="U4" s="6" t="s">
        <v>28</v>
      </c>
      <c r="V4" s="7"/>
      <c r="W4" s="7" t="s">
        <v>30</v>
      </c>
      <c r="X4" s="7"/>
      <c r="Y4" s="6"/>
      <c r="Z4" s="6" t="s">
        <v>31</v>
      </c>
      <c r="AA4" s="6"/>
      <c r="AB4" s="6" t="s">
        <v>28</v>
      </c>
      <c r="AC4" s="12"/>
      <c r="AD4" s="12" t="s">
        <v>30</v>
      </c>
      <c r="AE4" s="11"/>
      <c r="AF4" s="6"/>
      <c r="AG4" s="6" t="s">
        <v>31</v>
      </c>
      <c r="AH4" s="6"/>
    </row>
    <row r="5" spans="1:35" x14ac:dyDescent="0.25">
      <c r="A5" s="17" t="s">
        <v>5</v>
      </c>
      <c r="B5" s="10" t="s">
        <v>41</v>
      </c>
      <c r="C5" s="17" t="s">
        <v>37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 t="s">
        <v>48</v>
      </c>
      <c r="N5" s="12" t="s">
        <v>49</v>
      </c>
      <c r="O5" s="34" t="s">
        <v>40</v>
      </c>
      <c r="P5" s="12" t="s">
        <v>83</v>
      </c>
      <c r="Q5" s="12" t="s">
        <v>33</v>
      </c>
      <c r="R5" s="12" t="s">
        <v>34</v>
      </c>
      <c r="S5" s="12" t="s">
        <v>84</v>
      </c>
      <c r="T5" s="12" t="s">
        <v>85</v>
      </c>
      <c r="U5" s="9"/>
      <c r="V5" s="12" t="s">
        <v>32</v>
      </c>
      <c r="W5" s="12" t="s">
        <v>33</v>
      </c>
      <c r="X5" s="12" t="s">
        <v>34</v>
      </c>
      <c r="Y5" s="9" t="s">
        <v>32</v>
      </c>
      <c r="Z5" s="9" t="s">
        <v>33</v>
      </c>
      <c r="AA5" s="9" t="s">
        <v>34</v>
      </c>
      <c r="AB5" s="9"/>
      <c r="AC5" s="12" t="s">
        <v>32</v>
      </c>
      <c r="AD5" s="12" t="s">
        <v>33</v>
      </c>
      <c r="AE5" s="12" t="s">
        <v>34</v>
      </c>
      <c r="AF5" s="9" t="s">
        <v>32</v>
      </c>
      <c r="AG5" s="9" t="s">
        <v>33</v>
      </c>
      <c r="AH5" s="9" t="s">
        <v>34</v>
      </c>
    </row>
    <row r="6" spans="1:35" x14ac:dyDescent="0.25">
      <c r="A6" s="5">
        <v>38488</v>
      </c>
      <c r="B6" s="2" t="s">
        <v>66</v>
      </c>
      <c r="C6" s="19" t="s">
        <v>60</v>
      </c>
      <c r="D6" s="3">
        <v>260760</v>
      </c>
      <c r="E6" s="13">
        <v>1</v>
      </c>
      <c r="F6" s="12">
        <v>0.42050409448818904</v>
      </c>
      <c r="G6" s="11">
        <v>6.9032755511811081E-2</v>
      </c>
      <c r="H6" s="12">
        <v>20.075198553149605</v>
      </c>
      <c r="I6" s="11">
        <v>15.659442221850398</v>
      </c>
      <c r="J6" s="15">
        <v>15.164428907480314</v>
      </c>
      <c r="K6" s="11">
        <v>5.4999599425196894</v>
      </c>
      <c r="L6" s="9">
        <v>136</v>
      </c>
      <c r="M6" s="33"/>
      <c r="N6" s="11">
        <v>7.7769999999999992</v>
      </c>
      <c r="O6" s="33">
        <v>347.5</v>
      </c>
      <c r="P6" s="12">
        <v>5.0229999999999997</v>
      </c>
      <c r="Q6" s="11">
        <v>6.9565000000000001</v>
      </c>
      <c r="R6" s="11">
        <v>0.60050000000000003</v>
      </c>
      <c r="S6" s="11">
        <v>1.9279999999999999</v>
      </c>
      <c r="T6" s="11">
        <v>0.122</v>
      </c>
      <c r="U6" s="3">
        <v>3</v>
      </c>
      <c r="V6" s="4">
        <v>15.068999999999999</v>
      </c>
      <c r="W6" s="4">
        <v>20.869500000000002</v>
      </c>
      <c r="X6" s="4">
        <v>1.8015000000000001</v>
      </c>
      <c r="Y6" s="6">
        <v>294.26175000000001</v>
      </c>
      <c r="Z6" s="6">
        <v>391.31</v>
      </c>
      <c r="AA6" s="6">
        <v>51.609749999999998</v>
      </c>
      <c r="AB6" s="3">
        <v>3</v>
      </c>
      <c r="AC6" s="11">
        <v>15.068999999999999</v>
      </c>
      <c r="AD6" s="11">
        <v>20.869500000000002</v>
      </c>
      <c r="AE6" s="11">
        <v>1.8015000000000001</v>
      </c>
      <c r="AF6" s="6">
        <v>114.39175</v>
      </c>
      <c r="AG6" s="6">
        <v>166.83500000000001</v>
      </c>
      <c r="AH6" s="6">
        <v>22.482250000000001</v>
      </c>
      <c r="AI6">
        <f>(Y6-AF6)</f>
        <v>179.87</v>
      </c>
    </row>
    <row r="7" spans="1:35" x14ac:dyDescent="0.25">
      <c r="A7" s="5">
        <v>38504</v>
      </c>
      <c r="B7" s="2" t="s">
        <v>65</v>
      </c>
      <c r="C7" s="19" t="s">
        <v>60</v>
      </c>
      <c r="D7" s="3">
        <v>260770</v>
      </c>
      <c r="E7" s="13">
        <v>1</v>
      </c>
      <c r="F7" s="12">
        <v>0.46138643700787413</v>
      </c>
      <c r="G7" s="11">
        <v>0.26550161299212582</v>
      </c>
      <c r="H7" s="12">
        <v>16.811823316929132</v>
      </c>
      <c r="I7" s="11">
        <v>19.389986295570868</v>
      </c>
      <c r="J7" s="15">
        <v>13.905740718503937</v>
      </c>
      <c r="K7" s="11">
        <v>9.7796974939960641</v>
      </c>
      <c r="L7" s="9">
        <v>152</v>
      </c>
      <c r="M7" s="33">
        <v>103.13427040526622</v>
      </c>
      <c r="N7" s="11">
        <v>7.2140000000000004</v>
      </c>
      <c r="O7" s="33">
        <v>322.5</v>
      </c>
      <c r="P7" s="12">
        <v>2.8435000000000001</v>
      </c>
      <c r="Q7" s="11">
        <v>4.8205</v>
      </c>
      <c r="R7" s="11">
        <v>0.46750000000000003</v>
      </c>
      <c r="S7" s="11">
        <v>1.4724999999999999</v>
      </c>
      <c r="T7" s="11">
        <v>0.107</v>
      </c>
      <c r="U7" s="3">
        <v>3</v>
      </c>
      <c r="V7" s="4">
        <v>8.5305</v>
      </c>
      <c r="W7" s="4">
        <v>14.461500000000001</v>
      </c>
      <c r="X7" s="4">
        <v>1.4025000000000001</v>
      </c>
      <c r="Y7" s="6">
        <v>318.01824999999997</v>
      </c>
      <c r="Z7" s="6">
        <v>466.41250000000002</v>
      </c>
      <c r="AA7" s="6">
        <v>58.775999999999996</v>
      </c>
      <c r="AB7" s="3">
        <v>3</v>
      </c>
      <c r="AC7" s="11">
        <v>8.5305</v>
      </c>
      <c r="AD7" s="11">
        <v>14.461500000000001</v>
      </c>
      <c r="AE7" s="11">
        <v>1.4025000000000001</v>
      </c>
      <c r="AF7" s="6">
        <v>140.56825000000001</v>
      </c>
      <c r="AG7" s="6">
        <v>196.69749999999999</v>
      </c>
      <c r="AH7" s="6">
        <v>28.363499999999998</v>
      </c>
      <c r="AI7">
        <f>(Y7-AF7)</f>
        <v>177.44999999999996</v>
      </c>
    </row>
    <row r="8" spans="1:35" x14ac:dyDescent="0.25">
      <c r="A8" s="5">
        <v>38518</v>
      </c>
      <c r="B8" s="2" t="s">
        <v>67</v>
      </c>
      <c r="C8" s="19" t="s">
        <v>60</v>
      </c>
      <c r="D8" s="3">
        <v>260780</v>
      </c>
      <c r="E8" s="13">
        <v>1</v>
      </c>
      <c r="F8" s="12">
        <v>2.5328642125984246</v>
      </c>
      <c r="G8" s="11">
        <v>0.98310473740157445</v>
      </c>
      <c r="H8" s="12">
        <v>54.717016151574796</v>
      </c>
      <c r="I8" s="11">
        <v>35.436036685925188</v>
      </c>
      <c r="J8" s="15">
        <v>52.963890236220465</v>
      </c>
      <c r="K8" s="11">
        <v>26.979494263779522</v>
      </c>
      <c r="L8" s="9">
        <v>166</v>
      </c>
      <c r="M8" s="33">
        <v>103.24295257567414</v>
      </c>
      <c r="N8" s="11">
        <v>6.8585000000000003</v>
      </c>
      <c r="O8" s="33">
        <v>306.5</v>
      </c>
      <c r="P8" s="12">
        <v>0</v>
      </c>
      <c r="Q8" s="11">
        <v>5.7714999999999996</v>
      </c>
      <c r="R8" s="11">
        <v>0.113</v>
      </c>
      <c r="S8" s="11">
        <v>0.50849999999999995</v>
      </c>
      <c r="T8" s="11">
        <v>4.7E-2</v>
      </c>
      <c r="U8" s="3">
        <v>3</v>
      </c>
      <c r="V8" s="4">
        <v>0</v>
      </c>
      <c r="W8" s="4">
        <v>17.314499999999999</v>
      </c>
      <c r="X8" s="4">
        <v>0.33900000000000002</v>
      </c>
      <c r="Y8" s="6">
        <v>375.94125000000003</v>
      </c>
      <c r="Z8" s="6">
        <v>638.01850000000013</v>
      </c>
      <c r="AA8" s="6">
        <v>63.271250000000002</v>
      </c>
      <c r="AB8" s="3">
        <v>3</v>
      </c>
      <c r="AC8" s="11">
        <v>0</v>
      </c>
      <c r="AD8" s="11">
        <v>17.314499999999999</v>
      </c>
      <c r="AE8" s="11">
        <v>0.33900000000000002</v>
      </c>
      <c r="AF8" s="6">
        <v>128.29624999999999</v>
      </c>
      <c r="AG8" s="6">
        <v>250.69850000000002</v>
      </c>
      <c r="AH8" s="6">
        <v>27.381250000000001</v>
      </c>
      <c r="AI8">
        <f>(Y8-AF8)</f>
        <v>247.64500000000004</v>
      </c>
    </row>
    <row r="9" spans="1:35" x14ac:dyDescent="0.25">
      <c r="A9" s="5">
        <v>38611</v>
      </c>
      <c r="B9" s="2" t="s">
        <v>73</v>
      </c>
      <c r="C9" s="19" t="s">
        <v>74</v>
      </c>
      <c r="D9" s="37">
        <v>287424</v>
      </c>
      <c r="E9" s="13">
        <v>1</v>
      </c>
      <c r="F9" s="38">
        <v>1.149</v>
      </c>
      <c r="G9" s="15">
        <v>0.317</v>
      </c>
      <c r="H9" s="12">
        <v>34.6935</v>
      </c>
      <c r="I9" s="11">
        <v>22.045500000000001</v>
      </c>
      <c r="J9" s="15">
        <v>31.848499999999998</v>
      </c>
      <c r="K9" s="11">
        <v>15.470499999999999</v>
      </c>
      <c r="L9" s="9">
        <v>259</v>
      </c>
      <c r="M9" s="33">
        <v>99.222802633641479</v>
      </c>
      <c r="N9" s="11">
        <v>5.726</v>
      </c>
      <c r="O9" s="33">
        <v>255.5</v>
      </c>
      <c r="P9" s="12">
        <v>3.6999999999999998E-2</v>
      </c>
      <c r="Q9" s="11">
        <v>0.89650000000000007</v>
      </c>
      <c r="R9" s="11">
        <v>0.14450000000000002</v>
      </c>
      <c r="S9" s="11" t="s">
        <v>86</v>
      </c>
      <c r="T9" s="11" t="s">
        <v>86</v>
      </c>
      <c r="U9" s="3">
        <v>3</v>
      </c>
      <c r="V9" s="4">
        <v>0.11099999999999999</v>
      </c>
      <c r="W9" s="4">
        <v>2.6895000000000002</v>
      </c>
      <c r="X9" s="4">
        <v>0.43350000000000005</v>
      </c>
      <c r="Y9" s="6">
        <v>518.78724999999997</v>
      </c>
      <c r="Z9" s="6">
        <v>873.63425000000007</v>
      </c>
      <c r="AA9" s="6">
        <v>74.364249999999998</v>
      </c>
      <c r="AB9" s="3">
        <v>3</v>
      </c>
      <c r="AC9" s="11">
        <v>0.11099999999999999</v>
      </c>
      <c r="AD9" s="11">
        <v>2.6895000000000002</v>
      </c>
      <c r="AE9" s="11">
        <v>0.43350000000000005</v>
      </c>
      <c r="AF9" s="6">
        <v>180.69974999999997</v>
      </c>
      <c r="AG9" s="6">
        <v>323.54425000000003</v>
      </c>
      <c r="AH9" s="6">
        <v>32.39425</v>
      </c>
      <c r="AI9">
        <f>(Y9-AF9)</f>
        <v>338.08749999999998</v>
      </c>
    </row>
    <row r="10" spans="1:35" x14ac:dyDescent="0.25">
      <c r="A10" s="5">
        <v>38630</v>
      </c>
      <c r="B10" s="2" t="s">
        <v>77</v>
      </c>
      <c r="C10" s="19" t="s">
        <v>80</v>
      </c>
      <c r="D10" s="20">
        <v>260790</v>
      </c>
      <c r="E10" s="13">
        <v>1</v>
      </c>
      <c r="F10" s="38">
        <v>2.0033187096774192</v>
      </c>
      <c r="G10" s="41">
        <v>0.74549729032258094</v>
      </c>
      <c r="H10" s="12">
        <v>47.222677419354838</v>
      </c>
      <c r="I10" s="11">
        <v>28.010623380645171</v>
      </c>
      <c r="J10" s="15">
        <v>45.356795806451615</v>
      </c>
      <c r="K10" s="15">
        <v>21.783813393548392</v>
      </c>
      <c r="L10" s="9">
        <v>278</v>
      </c>
      <c r="M10" s="33">
        <v>104.08371527664775</v>
      </c>
      <c r="N10" s="11">
        <v>6.6524999999999999</v>
      </c>
      <c r="O10" s="33">
        <v>297</v>
      </c>
      <c r="P10">
        <v>0.192</v>
      </c>
      <c r="Q10">
        <v>0.73099999999999998</v>
      </c>
      <c r="R10">
        <v>0.23899999999999999</v>
      </c>
      <c r="S10">
        <v>0.35699999999999998</v>
      </c>
      <c r="T10">
        <v>7.9500000000000001E-2</v>
      </c>
      <c r="U10" s="3">
        <v>3</v>
      </c>
      <c r="V10" s="4">
        <v>0.57600000000000007</v>
      </c>
      <c r="W10" s="4">
        <v>2.1930000000000001</v>
      </c>
      <c r="X10" s="4">
        <v>0.71699999999999997</v>
      </c>
      <c r="Y10" s="6">
        <v>434.29724999999996</v>
      </c>
      <c r="Z10" s="6">
        <v>647.38049999999998</v>
      </c>
      <c r="AA10" s="6">
        <v>61.091750000000005</v>
      </c>
      <c r="AB10" s="3">
        <v>3</v>
      </c>
      <c r="AC10" s="11">
        <v>0.57600000000000007</v>
      </c>
      <c r="AD10" s="11">
        <v>2.1930000000000001</v>
      </c>
      <c r="AE10" s="11">
        <v>0.71699999999999997</v>
      </c>
      <c r="AF10" s="6">
        <v>117.75725</v>
      </c>
      <c r="AG10" s="6">
        <v>165.78050000000002</v>
      </c>
      <c r="AH10" s="6">
        <v>24.251750000000001</v>
      </c>
      <c r="AI10">
        <f>(Y10-AF10)</f>
        <v>316.53999999999996</v>
      </c>
    </row>
    <row r="11" spans="1:35" x14ac:dyDescent="0.25">
      <c r="A11" s="5"/>
      <c r="B11" s="2"/>
      <c r="C11" s="16"/>
      <c r="D11" s="3"/>
      <c r="E11" s="13"/>
      <c r="F11" s="12"/>
      <c r="G11" s="11"/>
      <c r="H11" s="12"/>
      <c r="I11" s="11"/>
      <c r="J11" s="15"/>
      <c r="K11" s="11"/>
      <c r="L11" s="9"/>
      <c r="M11" s="34"/>
      <c r="N11" s="12"/>
      <c r="O11" s="33"/>
      <c r="P11" s="12"/>
      <c r="Q11" s="11"/>
      <c r="R11" s="11"/>
      <c r="S11" s="11"/>
      <c r="T11" s="11"/>
      <c r="U11" s="3"/>
      <c r="V11" s="4"/>
      <c r="W11" s="4"/>
      <c r="X11" s="4"/>
      <c r="Y11" s="6"/>
      <c r="Z11" s="6"/>
      <c r="AA11" s="6"/>
      <c r="AB11" s="3"/>
      <c r="AC11" s="11"/>
      <c r="AD11" s="11"/>
      <c r="AE11" s="11"/>
      <c r="AF11" s="6"/>
      <c r="AG11" s="6"/>
      <c r="AH11" s="6"/>
    </row>
    <row r="12" spans="1:35" x14ac:dyDescent="0.25">
      <c r="A12" s="5"/>
      <c r="B12" s="2"/>
      <c r="C12" s="16"/>
      <c r="D12" s="3"/>
      <c r="E12" s="13"/>
      <c r="F12" s="12"/>
      <c r="G12" s="11"/>
      <c r="H12" s="12"/>
      <c r="I12" s="11"/>
      <c r="J12" s="15"/>
      <c r="K12" s="11"/>
      <c r="L12" s="9"/>
      <c r="M12" s="34"/>
      <c r="N12" s="12"/>
      <c r="O12" s="33"/>
      <c r="P12" s="12"/>
      <c r="Q12" s="11"/>
      <c r="R12" s="11"/>
      <c r="S12" s="11"/>
      <c r="T12" s="11"/>
      <c r="U12" s="3"/>
      <c r="V12" s="4"/>
      <c r="W12" s="4"/>
      <c r="X12" s="4"/>
      <c r="Y12" s="6"/>
      <c r="Z12" s="6"/>
      <c r="AA12" s="6"/>
      <c r="AB12" s="3"/>
      <c r="AC12" s="11"/>
      <c r="AD12" s="11"/>
      <c r="AE12" s="11"/>
      <c r="AF12" s="6"/>
      <c r="AG12" s="6"/>
      <c r="AH12" s="6"/>
    </row>
    <row r="13" spans="1:35" x14ac:dyDescent="0.25">
      <c r="A13" s="5"/>
      <c r="B13" s="2"/>
      <c r="C13" s="16"/>
      <c r="D13" s="3"/>
      <c r="E13" s="13"/>
      <c r="F13" s="12"/>
      <c r="G13" s="11"/>
      <c r="H13" s="12"/>
      <c r="I13" s="11"/>
      <c r="J13" s="15"/>
      <c r="K13" s="11"/>
      <c r="L13" s="9"/>
      <c r="M13" s="33"/>
      <c r="N13" s="11"/>
      <c r="O13" s="33"/>
      <c r="P13" s="12"/>
      <c r="Q13" s="11"/>
      <c r="R13" s="11"/>
      <c r="S13" s="11"/>
      <c r="T13" s="11"/>
      <c r="U13" s="3"/>
      <c r="V13" s="4"/>
      <c r="W13" s="4"/>
      <c r="X13" s="4"/>
      <c r="Y13" s="6"/>
      <c r="Z13" s="6"/>
      <c r="AA13" s="6"/>
      <c r="AB13" s="3"/>
      <c r="AC13" s="11"/>
      <c r="AD13" s="11"/>
      <c r="AE13" s="11"/>
      <c r="AF13" s="6"/>
      <c r="AG13" s="6"/>
      <c r="AH13" s="6"/>
    </row>
    <row r="14" spans="1:35" x14ac:dyDescent="0.25">
      <c r="A14" s="5"/>
      <c r="B14" s="2"/>
      <c r="C14" s="16"/>
      <c r="D14" s="3"/>
      <c r="E14" s="13"/>
      <c r="F14" s="12"/>
      <c r="G14" s="11"/>
      <c r="H14" s="12"/>
      <c r="I14" s="11"/>
      <c r="J14" s="15"/>
      <c r="K14" s="11"/>
      <c r="L14" s="9"/>
      <c r="M14" s="34"/>
      <c r="N14" s="12"/>
      <c r="O14" s="33"/>
      <c r="P14" s="12"/>
      <c r="Q14" s="11"/>
      <c r="R14" s="11"/>
      <c r="S14" s="11"/>
      <c r="T14" s="11"/>
      <c r="U14" s="3"/>
      <c r="V14" s="4"/>
      <c r="W14" s="4"/>
      <c r="X14" s="4"/>
      <c r="Y14" s="6"/>
      <c r="Z14" s="6"/>
      <c r="AA14" s="6"/>
      <c r="AB14" s="3"/>
      <c r="AC14" s="11"/>
      <c r="AD14" s="11"/>
      <c r="AE14" s="11"/>
      <c r="AF14" s="6"/>
      <c r="AG14" s="6"/>
      <c r="AH14" s="6"/>
    </row>
    <row r="15" spans="1:35" x14ac:dyDescent="0.25">
      <c r="A15" s="5"/>
      <c r="B15" s="2"/>
      <c r="C15" s="16"/>
      <c r="D15" s="3"/>
      <c r="E15" s="13"/>
      <c r="F15" s="12"/>
      <c r="G15" s="11"/>
      <c r="H15" s="12"/>
      <c r="I15" s="11"/>
      <c r="J15" s="15"/>
      <c r="K15" s="11"/>
      <c r="L15" s="9"/>
      <c r="M15" s="34"/>
      <c r="N15" s="12"/>
      <c r="O15" s="33"/>
      <c r="P15" s="12"/>
      <c r="Q15" s="11"/>
      <c r="R15" s="11"/>
      <c r="S15" s="11"/>
      <c r="T15" s="11"/>
      <c r="U15" s="3"/>
      <c r="V15" s="4"/>
      <c r="W15" s="4"/>
      <c r="X15" s="4"/>
      <c r="Y15" s="6"/>
      <c r="Z15" s="6"/>
      <c r="AA15" s="6"/>
      <c r="AB15" s="3"/>
      <c r="AC15" s="11"/>
      <c r="AD15" s="11"/>
      <c r="AE15" s="11"/>
      <c r="AF15" s="6"/>
      <c r="AG15" s="6"/>
      <c r="AH15" s="6"/>
    </row>
    <row r="16" spans="1:35" x14ac:dyDescent="0.25">
      <c r="A16" s="5"/>
      <c r="B16" s="2"/>
      <c r="C16" s="16"/>
      <c r="D16" s="3"/>
      <c r="E16" s="13"/>
      <c r="F16" s="12"/>
      <c r="G16" s="11"/>
      <c r="H16" s="12"/>
      <c r="I16" s="11"/>
      <c r="J16" s="15"/>
      <c r="K16" s="11"/>
      <c r="L16" s="9"/>
      <c r="M16" s="34"/>
      <c r="N16" s="11"/>
      <c r="O16" s="33"/>
      <c r="P16" s="12"/>
      <c r="Q16" s="11"/>
      <c r="R16" s="11"/>
      <c r="S16" s="11"/>
      <c r="T16" s="11"/>
      <c r="U16" s="3"/>
      <c r="V16" s="4"/>
      <c r="W16" s="4"/>
      <c r="X16" s="4"/>
      <c r="Y16" s="6"/>
      <c r="Z16" s="6"/>
      <c r="AA16" s="6"/>
      <c r="AB16" s="3"/>
      <c r="AC16" s="11"/>
      <c r="AD16" s="11"/>
      <c r="AE16" s="11"/>
      <c r="AF16" s="6"/>
      <c r="AG16" s="6"/>
      <c r="AH16" s="6"/>
    </row>
    <row r="17" spans="1:34" x14ac:dyDescent="0.25">
      <c r="A17" s="5"/>
      <c r="B17" s="2"/>
      <c r="C17" s="16"/>
      <c r="D17" s="3"/>
      <c r="E17" s="13"/>
      <c r="F17" s="12"/>
      <c r="G17" s="11"/>
      <c r="H17" s="12"/>
      <c r="I17" s="11"/>
      <c r="J17" s="15"/>
      <c r="K17" s="11"/>
      <c r="L17" s="9"/>
      <c r="M17" s="34"/>
      <c r="N17" s="12"/>
      <c r="O17" s="33"/>
      <c r="P17" s="12"/>
      <c r="Q17" s="11"/>
      <c r="R17" s="11"/>
      <c r="S17" s="11"/>
      <c r="T17" s="11"/>
      <c r="U17" s="3"/>
      <c r="V17" s="4"/>
      <c r="W17" s="4"/>
      <c r="X17" s="4"/>
      <c r="Y17" s="6"/>
      <c r="Z17" s="6"/>
      <c r="AA17" s="6"/>
      <c r="AB17" s="3"/>
      <c r="AC17" s="11"/>
      <c r="AD17" s="11"/>
      <c r="AE17" s="11"/>
      <c r="AF17" s="6"/>
      <c r="AG17" s="6"/>
      <c r="AH17" s="6"/>
    </row>
    <row r="18" spans="1:34" x14ac:dyDescent="0.25">
      <c r="A18" s="5"/>
      <c r="B18" s="2"/>
      <c r="C18" s="16"/>
      <c r="D18" s="3"/>
      <c r="E18" s="13"/>
      <c r="F18" s="12"/>
      <c r="G18" s="11"/>
      <c r="H18" s="12"/>
      <c r="I18" s="11"/>
      <c r="J18" s="15"/>
      <c r="K18" s="11"/>
      <c r="L18" s="9"/>
      <c r="M18" s="34"/>
      <c r="N18" s="12"/>
      <c r="O18" s="33"/>
      <c r="P18" s="12"/>
      <c r="Q18" s="11"/>
      <c r="R18" s="11"/>
      <c r="S18" s="11"/>
      <c r="T18" s="11"/>
      <c r="U18" s="3"/>
      <c r="V18" s="4"/>
      <c r="W18" s="4"/>
      <c r="X18" s="4"/>
      <c r="Y18" s="6"/>
      <c r="Z18" s="6"/>
      <c r="AA18" s="6"/>
      <c r="AB18" s="3"/>
      <c r="AC18" s="11"/>
      <c r="AD18" s="11"/>
      <c r="AE18" s="11"/>
      <c r="AF18" s="6"/>
      <c r="AG18" s="6"/>
      <c r="AH18" s="6"/>
    </row>
    <row r="19" spans="1:34" x14ac:dyDescent="0.25">
      <c r="A19" s="5"/>
      <c r="B19" s="2"/>
      <c r="C19" s="16"/>
      <c r="D19" s="3"/>
      <c r="E19" s="13"/>
      <c r="F19" s="12"/>
      <c r="G19" s="11"/>
      <c r="H19" s="12"/>
      <c r="I19" s="11"/>
      <c r="J19" s="15"/>
      <c r="K19" s="11"/>
      <c r="L19" s="9"/>
      <c r="M19" s="33"/>
      <c r="N19" s="11"/>
      <c r="O19" s="33"/>
      <c r="P19" s="12"/>
      <c r="Q19" s="11"/>
      <c r="R19" s="11"/>
      <c r="S19" s="11"/>
      <c r="T19" s="11"/>
      <c r="U19" s="3"/>
      <c r="V19" s="4"/>
      <c r="W19" s="4"/>
      <c r="X19" s="4"/>
      <c r="Y19" s="6"/>
      <c r="Z19" s="6"/>
      <c r="AA19" s="6"/>
      <c r="AB19" s="3"/>
      <c r="AC19" s="11"/>
      <c r="AD19" s="11"/>
      <c r="AE19" s="11"/>
      <c r="AF19" s="6"/>
      <c r="AG19" s="6"/>
      <c r="AH19" s="6"/>
    </row>
    <row r="20" spans="1:34" x14ac:dyDescent="0.25">
      <c r="A20" s="5"/>
      <c r="B20" s="2"/>
      <c r="C20" s="16"/>
      <c r="D20" s="3"/>
      <c r="E20" s="13"/>
      <c r="F20" s="12"/>
      <c r="G20" s="11"/>
      <c r="H20" s="12"/>
      <c r="I20" s="11"/>
      <c r="J20" s="15"/>
      <c r="K20" s="11"/>
      <c r="L20" s="9"/>
      <c r="M20" s="34"/>
      <c r="N20" s="12"/>
      <c r="O20" s="33"/>
      <c r="P20" s="12"/>
      <c r="Q20" s="11"/>
      <c r="R20" s="11"/>
      <c r="S20" s="11"/>
      <c r="T20" s="11"/>
      <c r="U20" s="3"/>
      <c r="V20" s="4"/>
      <c r="W20" s="4"/>
      <c r="X20" s="4"/>
      <c r="Y20" s="6"/>
      <c r="Z20" s="6"/>
      <c r="AA20" s="6"/>
      <c r="AB20" s="3"/>
      <c r="AC20" s="11"/>
      <c r="AD20" s="11"/>
      <c r="AE20" s="11"/>
      <c r="AF20" s="6"/>
      <c r="AG20" s="6"/>
      <c r="AH20" s="6"/>
    </row>
    <row r="21" spans="1:34" x14ac:dyDescent="0.25">
      <c r="A21" s="5"/>
      <c r="B21" s="2"/>
      <c r="C21" s="16"/>
      <c r="D21" s="3"/>
      <c r="E21" s="13"/>
      <c r="F21" s="12"/>
      <c r="G21" s="11"/>
      <c r="H21" s="12"/>
      <c r="I21" s="11"/>
      <c r="J21" s="15"/>
      <c r="K21" s="11"/>
      <c r="L21" s="9"/>
      <c r="M21" s="34"/>
      <c r="N21" s="12"/>
      <c r="O21" s="33"/>
      <c r="P21" s="12"/>
      <c r="Q21" s="11"/>
      <c r="R21" s="11"/>
      <c r="S21" s="11"/>
      <c r="T21" s="11"/>
      <c r="U21" s="3"/>
      <c r="V21" s="4"/>
      <c r="W21" s="4"/>
      <c r="X21" s="4"/>
      <c r="Y21" s="6"/>
      <c r="Z21" s="6"/>
      <c r="AA21" s="6"/>
      <c r="AB21" s="3"/>
      <c r="AC21" s="11"/>
      <c r="AD21" s="11"/>
      <c r="AE21" s="11"/>
      <c r="AF21" s="6"/>
      <c r="AG21" s="6"/>
      <c r="AH21" s="6"/>
    </row>
    <row r="22" spans="1:34" x14ac:dyDescent="0.25">
      <c r="A22" s="5"/>
      <c r="B22" s="2"/>
      <c r="C22" s="16"/>
      <c r="D22" s="3"/>
      <c r="E22" s="13"/>
      <c r="F22" s="12"/>
      <c r="G22" s="11"/>
      <c r="H22" s="12"/>
      <c r="I22" s="11"/>
      <c r="J22" s="15"/>
      <c r="K22" s="11"/>
      <c r="L22" s="9"/>
      <c r="M22" s="33"/>
      <c r="N22" s="11"/>
      <c r="O22" s="33"/>
      <c r="P22" s="12"/>
      <c r="Q22" s="11"/>
      <c r="R22" s="11"/>
      <c r="S22" s="11"/>
      <c r="T22" s="11"/>
      <c r="U22" s="3"/>
      <c r="V22" s="4"/>
      <c r="W22" s="4"/>
      <c r="X22" s="4"/>
      <c r="Y22" s="6"/>
      <c r="Z22" s="6"/>
      <c r="AA22" s="6"/>
      <c r="AB22" s="3"/>
      <c r="AC22" s="11"/>
      <c r="AD22" s="11"/>
      <c r="AE22" s="11"/>
      <c r="AF22" s="6"/>
      <c r="AG22" s="6"/>
      <c r="AH22" s="6"/>
    </row>
    <row r="23" spans="1:34" x14ac:dyDescent="0.25">
      <c r="A23" s="5"/>
      <c r="B23" s="2"/>
      <c r="C23" s="16"/>
      <c r="D23" s="3"/>
      <c r="E23" s="13"/>
      <c r="F23" s="12"/>
      <c r="G23" s="11"/>
      <c r="H23" s="12"/>
      <c r="I23" s="11"/>
      <c r="J23" s="15"/>
      <c r="K23" s="11"/>
      <c r="L23" s="9"/>
      <c r="M23" s="34"/>
      <c r="N23" s="12"/>
      <c r="O23" s="33"/>
      <c r="P23" s="12"/>
      <c r="Q23" s="11"/>
      <c r="R23" s="11"/>
      <c r="S23" s="11"/>
      <c r="T23" s="11"/>
      <c r="U23" s="3"/>
      <c r="V23" s="4"/>
      <c r="W23" s="4"/>
      <c r="X23" s="4"/>
      <c r="Y23" s="6"/>
      <c r="Z23" s="6"/>
      <c r="AA23" s="6"/>
      <c r="AB23" s="3"/>
      <c r="AC23" s="11"/>
      <c r="AD23" s="11"/>
      <c r="AE23" s="11"/>
      <c r="AF23" s="6"/>
      <c r="AG23" s="6"/>
      <c r="AH23" s="6"/>
    </row>
    <row r="24" spans="1:34" x14ac:dyDescent="0.25">
      <c r="A24" s="5"/>
      <c r="B24" s="2"/>
      <c r="C24" s="16"/>
      <c r="D24" s="3"/>
      <c r="E24" s="13"/>
      <c r="F24" s="12"/>
      <c r="G24" s="11"/>
      <c r="H24" s="12"/>
      <c r="I24" s="11"/>
      <c r="J24" s="15"/>
      <c r="K24" s="11"/>
      <c r="L24" s="9"/>
      <c r="M24" s="34"/>
      <c r="N24" s="12"/>
      <c r="O24" s="33"/>
      <c r="P24" s="12"/>
      <c r="Q24" s="11"/>
      <c r="R24" s="11"/>
      <c r="S24" s="11"/>
      <c r="T24" s="11"/>
      <c r="U24" s="3"/>
      <c r="V24" s="4"/>
      <c r="W24" s="4"/>
      <c r="X24" s="4"/>
      <c r="Y24" s="6"/>
      <c r="Z24" s="6"/>
      <c r="AA24" s="6"/>
      <c r="AB24" s="3"/>
      <c r="AC24" s="11"/>
      <c r="AD24" s="11"/>
      <c r="AE24" s="11"/>
      <c r="AF24" s="6"/>
      <c r="AG24" s="6"/>
      <c r="AH24" s="6"/>
    </row>
    <row r="25" spans="1:34" x14ac:dyDescent="0.25">
      <c r="A25" s="5"/>
      <c r="B25" s="2"/>
      <c r="C25" s="16"/>
      <c r="D25" s="3"/>
      <c r="E25" s="13"/>
      <c r="F25" s="12"/>
      <c r="G25" s="11"/>
      <c r="H25" s="12"/>
      <c r="I25" s="11"/>
      <c r="J25" s="15"/>
      <c r="K25" s="11"/>
      <c r="L25" s="9"/>
      <c r="M25" s="33"/>
      <c r="N25" s="11"/>
      <c r="O25" s="33"/>
      <c r="P25" s="12"/>
      <c r="Q25" s="11"/>
      <c r="R25" s="11"/>
      <c r="S25" s="11"/>
      <c r="T25" s="11"/>
      <c r="U25" s="3"/>
      <c r="V25" s="4"/>
      <c r="W25" s="4"/>
      <c r="X25" s="4"/>
      <c r="Y25" s="6"/>
      <c r="Z25" s="6"/>
      <c r="AA25" s="6"/>
      <c r="AB25" s="3"/>
      <c r="AC25" s="11"/>
      <c r="AD25" s="11"/>
      <c r="AE25" s="11"/>
      <c r="AF25" s="6"/>
      <c r="AG25" s="6"/>
      <c r="AH25" s="6"/>
    </row>
    <row r="26" spans="1:34" x14ac:dyDescent="0.25">
      <c r="A26" s="5"/>
      <c r="B26" s="2"/>
      <c r="C26" s="16"/>
      <c r="D26" s="3"/>
      <c r="E26" s="13"/>
      <c r="F26" s="12"/>
      <c r="G26" s="11"/>
      <c r="H26" s="12"/>
      <c r="I26" s="11"/>
      <c r="J26" s="15"/>
      <c r="K26" s="11"/>
      <c r="L26" s="9"/>
      <c r="M26" s="34"/>
      <c r="N26" s="12"/>
      <c r="O26" s="33"/>
      <c r="P26" s="12"/>
      <c r="Q26" s="11"/>
      <c r="R26" s="11"/>
      <c r="S26" s="11"/>
      <c r="T26" s="11"/>
      <c r="U26" s="3"/>
      <c r="V26" s="4"/>
      <c r="W26" s="4"/>
      <c r="X26" s="4"/>
      <c r="Y26" s="6"/>
      <c r="Z26" s="6"/>
      <c r="AA26" s="6"/>
      <c r="AB26" s="3"/>
      <c r="AC26" s="11"/>
      <c r="AD26" s="11"/>
      <c r="AE26" s="11"/>
      <c r="AF26" s="6"/>
      <c r="AG26" s="6"/>
      <c r="AH26" s="6"/>
    </row>
    <row r="27" spans="1:34" x14ac:dyDescent="0.25">
      <c r="A27" s="5"/>
      <c r="B27" s="2"/>
      <c r="C27" s="16"/>
      <c r="D27" s="3"/>
      <c r="E27" s="13"/>
      <c r="F27" s="12"/>
      <c r="G27" s="11"/>
      <c r="H27" s="12"/>
      <c r="I27" s="11"/>
      <c r="J27" s="15"/>
      <c r="K27" s="11"/>
      <c r="L27" s="9"/>
      <c r="M27" s="31"/>
      <c r="N27" s="15"/>
      <c r="O27" s="33"/>
      <c r="P27" s="12"/>
      <c r="Q27" s="11"/>
      <c r="R27" s="11"/>
      <c r="S27" s="11"/>
      <c r="T27" s="11"/>
      <c r="U27" s="3"/>
      <c r="V27" s="4"/>
      <c r="W27" s="4"/>
      <c r="X27" s="4"/>
      <c r="Y27" s="6"/>
      <c r="Z27" s="6"/>
      <c r="AA27" s="6"/>
      <c r="AB27" s="3"/>
      <c r="AC27" s="11"/>
      <c r="AD27" s="11"/>
      <c r="AE27" s="11"/>
      <c r="AF27" s="6"/>
      <c r="AG27" s="6"/>
      <c r="AH27" s="6"/>
    </row>
    <row r="28" spans="1:34" x14ac:dyDescent="0.25">
      <c r="A28" s="5"/>
      <c r="B28" s="2"/>
      <c r="C28" s="16"/>
      <c r="D28" s="3"/>
      <c r="E28" s="13"/>
      <c r="F28" s="12"/>
      <c r="G28" s="11"/>
      <c r="H28" s="12"/>
      <c r="I28" s="11"/>
      <c r="J28" s="15"/>
      <c r="K28" s="11"/>
      <c r="L28" s="9"/>
      <c r="M28" s="33"/>
      <c r="N28" s="11"/>
      <c r="O28" s="33"/>
      <c r="P28" s="12"/>
      <c r="Q28" s="11"/>
      <c r="R28" s="11"/>
      <c r="S28" s="11"/>
      <c r="T28" s="11"/>
      <c r="U28" s="3"/>
      <c r="V28" s="4"/>
      <c r="W28" s="4"/>
      <c r="X28" s="4"/>
      <c r="Y28" s="6"/>
      <c r="Z28" s="6"/>
      <c r="AA28" s="6"/>
      <c r="AB28" s="3"/>
      <c r="AC28" s="11"/>
      <c r="AD28" s="11"/>
      <c r="AE28" s="11"/>
      <c r="AF28" s="6"/>
      <c r="AG28" s="6"/>
      <c r="AH28" s="6"/>
    </row>
    <row r="29" spans="1:34" x14ac:dyDescent="0.25">
      <c r="A29" s="5"/>
      <c r="B29" s="2"/>
      <c r="C29" s="16"/>
      <c r="D29" s="3"/>
      <c r="E29" s="13"/>
      <c r="F29" s="12"/>
      <c r="G29" s="11"/>
      <c r="H29" s="12"/>
      <c r="I29" s="11"/>
      <c r="J29" s="15"/>
      <c r="K29" s="11"/>
      <c r="L29" s="9"/>
      <c r="M29" s="34"/>
      <c r="N29" s="12"/>
      <c r="O29" s="33"/>
      <c r="P29" s="12"/>
      <c r="Q29" s="11"/>
      <c r="R29" s="11"/>
      <c r="S29" s="11"/>
      <c r="T29" s="11"/>
      <c r="U29" s="3"/>
      <c r="V29" s="4"/>
      <c r="W29" s="4"/>
      <c r="X29" s="4"/>
      <c r="Y29" s="6"/>
      <c r="Z29" s="6"/>
      <c r="AA29" s="6"/>
      <c r="AB29" s="3"/>
      <c r="AC29" s="11"/>
      <c r="AD29" s="11"/>
      <c r="AE29" s="11"/>
      <c r="AF29" s="6"/>
      <c r="AG29" s="6"/>
      <c r="AH29" s="6"/>
    </row>
    <row r="30" spans="1:34" x14ac:dyDescent="0.25">
      <c r="A30" s="5"/>
      <c r="B30" s="2"/>
      <c r="C30" s="16"/>
      <c r="D30" s="3"/>
      <c r="E30" s="13"/>
      <c r="F30" s="12"/>
      <c r="G30" s="11"/>
      <c r="H30" s="12"/>
      <c r="I30" s="11"/>
      <c r="J30" s="15"/>
      <c r="K30" s="11"/>
      <c r="L30" s="9"/>
      <c r="M30" s="34"/>
      <c r="N30" s="12"/>
      <c r="O30" s="33"/>
      <c r="P30" s="12"/>
      <c r="Q30" s="11"/>
      <c r="R30" s="11"/>
      <c r="S30" s="11"/>
      <c r="T30" s="11"/>
      <c r="U30" s="3"/>
      <c r="V30" s="4"/>
      <c r="W30" s="4"/>
      <c r="X30" s="4"/>
      <c r="Y30" s="6"/>
      <c r="Z30" s="6"/>
      <c r="AA30" s="6"/>
      <c r="AB30" s="3"/>
      <c r="AC30" s="11"/>
      <c r="AD30" s="11"/>
      <c r="AE30" s="11"/>
      <c r="AF30" s="6"/>
      <c r="AG30" s="6"/>
      <c r="AH30" s="6"/>
    </row>
    <row r="31" spans="1:34" x14ac:dyDescent="0.25">
      <c r="A31" s="5"/>
      <c r="B31" s="2"/>
      <c r="C31" s="16"/>
      <c r="D31" s="3"/>
      <c r="E31" s="13"/>
      <c r="F31" s="12"/>
      <c r="G31" s="11"/>
      <c r="H31" s="12"/>
      <c r="I31" s="11"/>
      <c r="J31" s="15"/>
      <c r="K31" s="11"/>
      <c r="L31" s="9"/>
      <c r="M31" s="33"/>
      <c r="N31" s="11"/>
      <c r="O31" s="33"/>
      <c r="P31" s="12"/>
      <c r="Q31" s="11"/>
      <c r="R31" s="11"/>
      <c r="S31" s="11"/>
      <c r="T31" s="11"/>
      <c r="U31" s="3"/>
      <c r="V31" s="4"/>
      <c r="W31" s="4"/>
      <c r="X31" s="4"/>
      <c r="Y31" s="6"/>
      <c r="Z31" s="6"/>
      <c r="AA31" s="6"/>
      <c r="AB31" s="3"/>
      <c r="AC31" s="11"/>
      <c r="AD31" s="11"/>
      <c r="AE31" s="11"/>
      <c r="AF31" s="6"/>
      <c r="AG31" s="6"/>
      <c r="AH31" s="6"/>
    </row>
    <row r="32" spans="1:34" x14ac:dyDescent="0.25">
      <c r="A32" s="5"/>
      <c r="B32" s="2"/>
      <c r="C32" s="16"/>
      <c r="D32" s="3"/>
      <c r="E32" s="13"/>
      <c r="F32" s="12"/>
      <c r="G32" s="11"/>
      <c r="H32" s="12"/>
      <c r="I32" s="11"/>
      <c r="J32" s="15"/>
      <c r="K32" s="11"/>
      <c r="L32" s="9"/>
      <c r="M32" s="34"/>
      <c r="N32" s="12"/>
      <c r="O32" s="33"/>
      <c r="P32" s="12"/>
      <c r="Q32" s="11"/>
      <c r="R32" s="11"/>
      <c r="S32" s="11"/>
      <c r="T32" s="11"/>
      <c r="U32" s="3"/>
      <c r="V32" s="4"/>
      <c r="W32" s="4"/>
      <c r="X32" s="4"/>
      <c r="Y32" s="6"/>
      <c r="Z32" s="6"/>
      <c r="AA32" s="6"/>
      <c r="AB32" s="3"/>
      <c r="AC32" s="11"/>
      <c r="AD32" s="11"/>
      <c r="AE32" s="11"/>
      <c r="AF32" s="6"/>
      <c r="AG32" s="6"/>
      <c r="AH32" s="6"/>
    </row>
    <row r="33" spans="1:34" x14ac:dyDescent="0.25">
      <c r="A33" s="5"/>
      <c r="B33" s="2"/>
      <c r="C33" s="16"/>
      <c r="D33" s="3"/>
      <c r="E33" s="13"/>
      <c r="F33" s="12"/>
      <c r="G33" s="11"/>
      <c r="H33" s="12"/>
      <c r="I33" s="11"/>
      <c r="J33" s="15"/>
      <c r="K33" s="11"/>
      <c r="L33" s="9"/>
      <c r="M33" s="34"/>
      <c r="N33" s="12"/>
      <c r="O33" s="33"/>
      <c r="P33" s="12"/>
      <c r="Q33" s="11"/>
      <c r="R33" s="11"/>
      <c r="S33" s="11"/>
      <c r="T33" s="11"/>
      <c r="U33" s="3"/>
      <c r="V33" s="4"/>
      <c r="W33" s="4"/>
      <c r="X33" s="4"/>
      <c r="Y33" s="6"/>
      <c r="Z33" s="6"/>
      <c r="AA33" s="6"/>
      <c r="AB33" s="3"/>
      <c r="AC33" s="11"/>
      <c r="AD33" s="11"/>
      <c r="AE33" s="11"/>
      <c r="AF33" s="6"/>
      <c r="AG33" s="6"/>
      <c r="AH33" s="6"/>
    </row>
    <row r="34" spans="1:34" x14ac:dyDescent="0.25">
      <c r="A34" s="5"/>
      <c r="B34" s="2"/>
      <c r="C34" s="16"/>
      <c r="D34" s="3"/>
      <c r="E34" s="13"/>
      <c r="F34" s="12"/>
      <c r="G34" s="11"/>
      <c r="H34" s="12"/>
      <c r="I34" s="11"/>
      <c r="J34" s="15"/>
      <c r="K34" s="11"/>
      <c r="L34" s="9"/>
      <c r="M34" s="33"/>
      <c r="N34" s="11"/>
      <c r="O34" s="33"/>
      <c r="P34" s="12"/>
      <c r="Q34" s="11"/>
      <c r="R34" s="11"/>
      <c r="S34" s="11"/>
      <c r="T34" s="11"/>
      <c r="U34" s="3"/>
      <c r="V34" s="4"/>
      <c r="W34" s="4"/>
      <c r="X34" s="4"/>
      <c r="Y34" s="6"/>
      <c r="Z34" s="6"/>
      <c r="AA34" s="6"/>
      <c r="AB34" s="3"/>
      <c r="AC34" s="11"/>
      <c r="AD34" s="11"/>
      <c r="AE34" s="11"/>
      <c r="AF34" s="6"/>
      <c r="AG34" s="6"/>
      <c r="AH34" s="6"/>
    </row>
    <row r="35" spans="1:34" x14ac:dyDescent="0.25">
      <c r="A35" s="5"/>
      <c r="B35" s="2"/>
      <c r="C35" s="16"/>
      <c r="D35" s="3"/>
      <c r="E35" s="13"/>
      <c r="F35" s="12"/>
      <c r="G35" s="11"/>
      <c r="H35" s="12"/>
      <c r="I35" s="11"/>
      <c r="J35" s="15"/>
      <c r="K35" s="11"/>
      <c r="L35" s="9"/>
      <c r="M35" s="34"/>
      <c r="N35" s="12"/>
      <c r="O35" s="33"/>
      <c r="P35" s="12"/>
      <c r="Q35" s="11"/>
      <c r="R35" s="11"/>
      <c r="S35" s="11"/>
      <c r="T35" s="11"/>
      <c r="U35" s="3"/>
      <c r="V35" s="4"/>
      <c r="W35" s="4"/>
      <c r="X35" s="4"/>
      <c r="Y35" s="6"/>
      <c r="Z35" s="6"/>
      <c r="AA35" s="6"/>
      <c r="AB35" s="3"/>
      <c r="AC35" s="11"/>
      <c r="AD35" s="11"/>
      <c r="AE35" s="11"/>
      <c r="AF35" s="6"/>
      <c r="AG35" s="6"/>
      <c r="AH35" s="6"/>
    </row>
    <row r="36" spans="1:34" x14ac:dyDescent="0.25">
      <c r="A36" s="5"/>
      <c r="B36" s="2"/>
      <c r="C36" s="16"/>
      <c r="D36" s="3"/>
      <c r="E36" s="13"/>
      <c r="F36" s="12"/>
      <c r="G36" s="11"/>
      <c r="H36" s="12"/>
      <c r="I36" s="11"/>
      <c r="J36" s="15"/>
      <c r="K36" s="11"/>
      <c r="L36" s="9"/>
      <c r="M36" s="34"/>
      <c r="N36" s="12"/>
      <c r="O36" s="33"/>
      <c r="P36" s="12"/>
      <c r="Q36" s="11"/>
      <c r="R36" s="11"/>
      <c r="S36" s="11"/>
      <c r="T36" s="11"/>
      <c r="U36" s="3"/>
      <c r="V36" s="4"/>
      <c r="W36" s="4"/>
      <c r="X36" s="4"/>
      <c r="Y36" s="6"/>
      <c r="Z36" s="6"/>
      <c r="AA36" s="6"/>
      <c r="AB36" s="3"/>
      <c r="AC36" s="11"/>
      <c r="AD36" s="11"/>
      <c r="AE36" s="11"/>
      <c r="AF36" s="6"/>
      <c r="AG36" s="6"/>
      <c r="AH36" s="6"/>
    </row>
    <row r="37" spans="1:34" x14ac:dyDescent="0.25">
      <c r="A37" s="5"/>
      <c r="B37" s="2"/>
      <c r="C37" s="16"/>
      <c r="D37" s="3"/>
      <c r="E37" s="13"/>
      <c r="F37" s="12"/>
      <c r="G37" s="11"/>
      <c r="H37" s="12"/>
      <c r="I37" s="11"/>
      <c r="J37" s="15"/>
      <c r="K37" s="11"/>
      <c r="L37" s="9"/>
      <c r="M37" s="33"/>
      <c r="N37" s="11"/>
      <c r="O37" s="33"/>
      <c r="P37" s="12"/>
      <c r="Q37" s="11"/>
      <c r="R37" s="11"/>
      <c r="S37" s="11"/>
      <c r="T37" s="11"/>
      <c r="U37" s="3"/>
      <c r="V37" s="4"/>
      <c r="W37" s="4"/>
      <c r="X37" s="4"/>
      <c r="Y37" s="6"/>
      <c r="Z37" s="6"/>
      <c r="AA37" s="6"/>
      <c r="AB37" s="3"/>
      <c r="AC37" s="11"/>
      <c r="AD37" s="11"/>
      <c r="AE37" s="11"/>
      <c r="AF37" s="6"/>
      <c r="AG37" s="6"/>
      <c r="AH37" s="6"/>
    </row>
    <row r="38" spans="1:34" x14ac:dyDescent="0.25">
      <c r="A38" s="5"/>
      <c r="B38" s="2"/>
      <c r="C38" s="3"/>
      <c r="D38" s="37"/>
      <c r="E38" s="13"/>
      <c r="F38" s="38"/>
      <c r="G38" s="15"/>
      <c r="H38" s="12"/>
      <c r="I38" s="11"/>
      <c r="J38" s="15"/>
      <c r="K38" s="11"/>
      <c r="L38" s="9"/>
      <c r="M38" s="34"/>
      <c r="N38" s="12"/>
      <c r="O38" s="33"/>
      <c r="P38" s="12"/>
      <c r="Q38" s="11"/>
      <c r="R38" s="11"/>
      <c r="S38" s="11"/>
      <c r="T38" s="11"/>
      <c r="U38" s="3"/>
      <c r="V38" s="4"/>
      <c r="W38" s="4"/>
      <c r="X38" s="4"/>
      <c r="Y38" s="6"/>
      <c r="Z38" s="6"/>
      <c r="AA38" s="6"/>
      <c r="AB38" s="3"/>
      <c r="AC38" s="11"/>
      <c r="AD38" s="11"/>
      <c r="AE38" s="11"/>
      <c r="AF38" s="6"/>
      <c r="AG38" s="6"/>
      <c r="AH38" s="6"/>
    </row>
    <row r="39" spans="1:34" x14ac:dyDescent="0.25">
      <c r="A39" s="5"/>
      <c r="B39" s="2"/>
      <c r="C39" s="16"/>
      <c r="D39" s="13"/>
      <c r="E39" s="13"/>
      <c r="F39" s="12"/>
      <c r="G39" s="15"/>
      <c r="H39" s="12"/>
      <c r="I39" s="11"/>
      <c r="J39" s="15"/>
      <c r="K39" s="11"/>
      <c r="L39" s="9"/>
      <c r="M39" s="34"/>
      <c r="N39" s="12"/>
      <c r="O39" s="33"/>
      <c r="P39" s="12"/>
      <c r="Q39" s="11"/>
      <c r="R39" s="11"/>
      <c r="S39" s="11"/>
      <c r="T39" s="11"/>
      <c r="U39" s="3"/>
      <c r="V39" s="4"/>
      <c r="W39" s="4"/>
      <c r="X39" s="4"/>
      <c r="Y39" s="6"/>
      <c r="Z39" s="6"/>
      <c r="AA39" s="6"/>
      <c r="AB39" s="3"/>
      <c r="AC39" s="11"/>
      <c r="AD39" s="11"/>
      <c r="AE39" s="11"/>
      <c r="AF39" s="6"/>
      <c r="AG39" s="6"/>
      <c r="AH39" s="6"/>
    </row>
    <row r="40" spans="1:34" x14ac:dyDescent="0.25">
      <c r="A40" s="5"/>
      <c r="B40" s="2"/>
      <c r="C40" s="16"/>
      <c r="D40" s="13"/>
      <c r="E40" s="13"/>
      <c r="F40" s="12"/>
      <c r="G40" s="15"/>
      <c r="H40" s="12"/>
      <c r="I40" s="11"/>
      <c r="J40" s="15"/>
      <c r="K40" s="11"/>
      <c r="L40" s="9"/>
      <c r="M40" s="33"/>
      <c r="N40" s="11"/>
      <c r="O40" s="33"/>
      <c r="P40" s="12"/>
      <c r="Q40" s="11"/>
      <c r="R40" s="11"/>
      <c r="S40" s="11"/>
      <c r="T40" s="11"/>
      <c r="U40" s="3"/>
      <c r="V40" s="4"/>
      <c r="W40" s="4"/>
      <c r="X40" s="4"/>
      <c r="Y40" s="6"/>
      <c r="Z40" s="6"/>
      <c r="AA40" s="6"/>
      <c r="AB40" s="3"/>
      <c r="AC40" s="11"/>
      <c r="AD40" s="11"/>
      <c r="AE40" s="11"/>
      <c r="AF40" s="6"/>
      <c r="AG40" s="6"/>
      <c r="AH40" s="6"/>
    </row>
    <row r="41" spans="1:34" x14ac:dyDescent="0.25">
      <c r="A41" s="5"/>
      <c r="B41" s="2"/>
      <c r="C41" s="16"/>
      <c r="D41" s="13"/>
      <c r="E41" s="13"/>
      <c r="F41" s="12"/>
      <c r="G41" s="15"/>
      <c r="H41" s="12"/>
      <c r="I41" s="11"/>
      <c r="J41" s="15"/>
      <c r="K41" s="11"/>
      <c r="L41" s="9"/>
      <c r="M41" s="33"/>
      <c r="N41" s="11"/>
      <c r="O41" s="33"/>
      <c r="P41" s="12"/>
      <c r="Q41" s="11"/>
      <c r="R41" s="11"/>
      <c r="S41" s="11"/>
      <c r="T41" s="11"/>
      <c r="U41" s="3"/>
      <c r="V41" s="4"/>
      <c r="W41" s="4"/>
      <c r="X41" s="4"/>
      <c r="Y41" s="6"/>
      <c r="Z41" s="6"/>
      <c r="AA41" s="6"/>
      <c r="AB41" s="3"/>
      <c r="AC41" s="11"/>
      <c r="AD41" s="11"/>
      <c r="AE41" s="11"/>
      <c r="AF41" s="6"/>
      <c r="AG41" s="6"/>
      <c r="AH41" s="6"/>
    </row>
    <row r="42" spans="1:34" x14ac:dyDescent="0.25">
      <c r="A42" s="5"/>
      <c r="B42" s="2"/>
      <c r="C42" s="16"/>
      <c r="D42" s="13"/>
      <c r="E42" s="13"/>
      <c r="F42" s="12"/>
      <c r="G42" s="15"/>
      <c r="H42" s="12"/>
      <c r="I42" s="11"/>
      <c r="J42" s="15"/>
      <c r="K42" s="11"/>
      <c r="L42" s="9"/>
      <c r="M42" s="33"/>
      <c r="N42" s="11"/>
      <c r="O42" s="33"/>
      <c r="P42" s="12"/>
      <c r="Q42" s="11"/>
      <c r="R42" s="11"/>
      <c r="S42" s="11"/>
      <c r="T42" s="11"/>
      <c r="U42" s="3"/>
      <c r="V42" s="4"/>
      <c r="W42" s="4"/>
      <c r="X42" s="4"/>
      <c r="Y42" s="6"/>
      <c r="Z42" s="6"/>
      <c r="AA42" s="6"/>
      <c r="AB42" s="3"/>
      <c r="AC42" s="11"/>
      <c r="AD42" s="11"/>
      <c r="AE42" s="11"/>
      <c r="AF42" s="6"/>
      <c r="AG42" s="6"/>
      <c r="AH42" s="6"/>
    </row>
    <row r="43" spans="1:34" x14ac:dyDescent="0.25">
      <c r="A43" s="5"/>
      <c r="B43" s="2"/>
      <c r="C43" s="16"/>
      <c r="D43" s="13"/>
      <c r="E43" s="13"/>
      <c r="F43" s="12"/>
      <c r="G43" s="15"/>
      <c r="H43" s="12"/>
      <c r="I43" s="11"/>
      <c r="J43" s="15"/>
      <c r="K43" s="11"/>
      <c r="L43" s="9"/>
      <c r="M43" s="33"/>
      <c r="N43" s="11"/>
      <c r="O43" s="33"/>
      <c r="P43" s="12"/>
      <c r="Q43" s="11"/>
      <c r="R43" s="11"/>
      <c r="S43" s="11"/>
      <c r="T43" s="11"/>
      <c r="U43" s="3"/>
      <c r="V43" s="4"/>
      <c r="W43" s="4"/>
      <c r="X43" s="4"/>
      <c r="Y43" s="6"/>
      <c r="Z43" s="6"/>
      <c r="AA43" s="6"/>
      <c r="AB43" s="3"/>
      <c r="AC43" s="11"/>
      <c r="AD43" s="11"/>
      <c r="AE43" s="11"/>
      <c r="AF43" s="6"/>
      <c r="AG43" s="6"/>
      <c r="AH43" s="6"/>
    </row>
    <row r="44" spans="1:34" x14ac:dyDescent="0.25">
      <c r="A44" s="5"/>
      <c r="B44" s="2"/>
      <c r="C44" s="16"/>
      <c r="D44" s="13"/>
      <c r="E44" s="13"/>
      <c r="F44" s="12"/>
      <c r="G44" s="15"/>
      <c r="H44" s="12"/>
      <c r="I44" s="11"/>
      <c r="J44" s="15"/>
      <c r="K44" s="11"/>
      <c r="L44" s="9"/>
      <c r="M44" s="33"/>
      <c r="N44" s="11"/>
      <c r="O44" s="33"/>
      <c r="P44" s="12"/>
      <c r="Q44" s="11"/>
      <c r="R44" s="11"/>
      <c r="S44" s="11"/>
      <c r="T44" s="11"/>
      <c r="U44" s="3"/>
      <c r="V44" s="4"/>
      <c r="W44" s="4"/>
      <c r="X44" s="4"/>
      <c r="Y44" s="6"/>
      <c r="Z44" s="6"/>
      <c r="AA44" s="6"/>
      <c r="AB44" s="3"/>
      <c r="AC44" s="11"/>
      <c r="AD44" s="11"/>
      <c r="AE44" s="11"/>
      <c r="AF44" s="6"/>
      <c r="AG44" s="6"/>
      <c r="AH44" s="6"/>
    </row>
    <row r="45" spans="1:34" x14ac:dyDescent="0.25">
      <c r="A45" s="5"/>
      <c r="B45" s="2"/>
      <c r="C45" s="3"/>
      <c r="D45" s="13"/>
      <c r="E45" s="13"/>
      <c r="F45" s="12"/>
      <c r="G45" s="15"/>
      <c r="H45" s="12"/>
      <c r="I45" s="11"/>
      <c r="J45" s="15"/>
      <c r="K45" s="11"/>
      <c r="L45" s="9"/>
      <c r="M45" s="33"/>
      <c r="N45" s="11"/>
      <c r="O45" s="33"/>
      <c r="P45" s="12"/>
      <c r="Q45" s="11"/>
      <c r="R45" s="11"/>
      <c r="S45" s="11"/>
      <c r="T45" s="11"/>
      <c r="U45" s="3"/>
      <c r="V45" s="4"/>
      <c r="W45" s="4"/>
      <c r="X45" s="4"/>
      <c r="Y45" s="6"/>
      <c r="Z45" s="6"/>
      <c r="AA45" s="6"/>
      <c r="AB45" s="3"/>
      <c r="AC45" s="11"/>
      <c r="AD45" s="11"/>
      <c r="AE45" s="11"/>
      <c r="AF45" s="6"/>
      <c r="AG45" s="6"/>
      <c r="AH45" s="6"/>
    </row>
    <row r="46" spans="1:34" x14ac:dyDescent="0.25">
      <c r="A46" s="5"/>
      <c r="B46" s="2"/>
      <c r="C46" s="16"/>
      <c r="D46" s="13"/>
      <c r="E46" s="13"/>
      <c r="F46" s="12"/>
      <c r="G46" s="15"/>
      <c r="H46" s="12"/>
      <c r="I46" s="11"/>
      <c r="J46" s="15"/>
      <c r="K46" s="11"/>
      <c r="L46" s="9"/>
      <c r="M46" s="33"/>
      <c r="N46" s="11"/>
      <c r="O46" s="33"/>
      <c r="P46" s="12"/>
      <c r="Q46" s="11"/>
      <c r="R46" s="11"/>
      <c r="S46" s="11"/>
      <c r="T46" s="11"/>
      <c r="U46" s="3"/>
      <c r="V46" s="4"/>
      <c r="W46" s="4"/>
      <c r="X46" s="4"/>
      <c r="Y46" s="6"/>
      <c r="Z46" s="6"/>
      <c r="AA46" s="6"/>
      <c r="AB46" s="3"/>
      <c r="AC46" s="11"/>
      <c r="AD46" s="11"/>
      <c r="AE46" s="11"/>
      <c r="AF46" s="6"/>
      <c r="AG46" s="6"/>
      <c r="AH46" s="6"/>
    </row>
    <row r="47" spans="1:34" x14ac:dyDescent="0.25">
      <c r="A47" s="5"/>
      <c r="B47" s="2"/>
      <c r="C47" s="3"/>
      <c r="D47" s="20"/>
      <c r="E47" s="13"/>
      <c r="F47" s="38"/>
      <c r="G47" s="41"/>
      <c r="H47" s="12"/>
      <c r="I47" s="11"/>
      <c r="J47" s="12"/>
      <c r="K47" s="11"/>
      <c r="L47" s="9"/>
      <c r="M47" s="34"/>
      <c r="N47" s="12"/>
      <c r="O47" s="33"/>
      <c r="U47" s="3"/>
      <c r="V47" s="4"/>
      <c r="W47" s="4"/>
      <c r="X47" s="4"/>
      <c r="Y47" s="6"/>
      <c r="Z47" s="6"/>
      <c r="AA47" s="6"/>
      <c r="AB47" s="3"/>
      <c r="AC47" s="11"/>
      <c r="AD47" s="11"/>
      <c r="AE47" s="11"/>
      <c r="AF47" s="6"/>
      <c r="AG47" s="6"/>
      <c r="AH47" s="6"/>
    </row>
    <row r="48" spans="1:34" x14ac:dyDescent="0.25">
      <c r="A48" s="5"/>
      <c r="B48" s="2"/>
      <c r="C48" s="16"/>
      <c r="D48" s="20"/>
      <c r="E48" s="13"/>
      <c r="F48" s="38"/>
      <c r="G48" s="41"/>
      <c r="H48" s="12"/>
      <c r="I48" s="11"/>
      <c r="J48" s="15"/>
      <c r="K48" s="11"/>
      <c r="L48" s="9"/>
      <c r="M48" s="34"/>
      <c r="N48" s="12"/>
      <c r="O48" s="33"/>
      <c r="U48" s="3"/>
      <c r="V48" s="4"/>
      <c r="W48" s="4"/>
      <c r="X48" s="4"/>
      <c r="Y48" s="6"/>
      <c r="Z48" s="6"/>
      <c r="AA48" s="6"/>
      <c r="AB48" s="3"/>
      <c r="AC48" s="11"/>
      <c r="AD48" s="11"/>
      <c r="AE48" s="11"/>
      <c r="AF48" s="6"/>
      <c r="AG48" s="6"/>
      <c r="AH48" s="6"/>
    </row>
    <row r="49" spans="1:34" x14ac:dyDescent="0.25">
      <c r="A49" s="5"/>
      <c r="B49" s="2"/>
      <c r="C49" s="16"/>
      <c r="D49" s="20"/>
      <c r="E49" s="13"/>
      <c r="F49" s="38"/>
      <c r="G49" s="41"/>
      <c r="H49" s="12"/>
      <c r="I49" s="11"/>
      <c r="J49" s="15"/>
      <c r="K49" s="11"/>
      <c r="L49" s="9"/>
      <c r="M49" s="33"/>
      <c r="N49" s="11"/>
      <c r="O49" s="33"/>
      <c r="U49" s="3"/>
      <c r="V49" s="4"/>
      <c r="W49" s="4"/>
      <c r="X49" s="4"/>
      <c r="Y49" s="6"/>
      <c r="Z49" s="6"/>
      <c r="AA49" s="6"/>
      <c r="AB49" s="3"/>
      <c r="AC49" s="11"/>
      <c r="AD49" s="11"/>
      <c r="AE49" s="11"/>
      <c r="AF49" s="6"/>
      <c r="AG49" s="6"/>
      <c r="AH49" s="6"/>
    </row>
    <row r="50" spans="1:34" x14ac:dyDescent="0.25">
      <c r="A50" s="5"/>
      <c r="B50" s="2"/>
      <c r="C50" s="16"/>
      <c r="D50" s="20"/>
      <c r="E50" s="13"/>
      <c r="F50" s="38"/>
      <c r="G50" s="41"/>
      <c r="H50" s="12"/>
      <c r="I50" s="11"/>
      <c r="J50" s="15"/>
      <c r="K50" s="11"/>
      <c r="L50" s="9"/>
      <c r="M50" s="34"/>
      <c r="N50" s="12"/>
      <c r="O50" s="33"/>
      <c r="U50" s="3"/>
      <c r="V50" s="4"/>
      <c r="W50" s="4"/>
      <c r="X50" s="4"/>
      <c r="Y50" s="6"/>
      <c r="Z50" s="6"/>
      <c r="AA50" s="6"/>
      <c r="AB50" s="3"/>
      <c r="AC50" s="11"/>
      <c r="AD50" s="11"/>
      <c r="AE50" s="11"/>
      <c r="AF50" s="6"/>
      <c r="AG50" s="6"/>
      <c r="AH50" s="6"/>
    </row>
    <row r="51" spans="1:34" x14ac:dyDescent="0.25">
      <c r="A51" s="5"/>
      <c r="B51" s="2"/>
      <c r="C51" s="16"/>
      <c r="D51" s="20"/>
      <c r="E51" s="13"/>
      <c r="F51" s="38"/>
      <c r="G51" s="41"/>
      <c r="H51" s="12"/>
      <c r="I51" s="11"/>
      <c r="J51" s="15"/>
      <c r="K51" s="11"/>
      <c r="L51" s="9"/>
      <c r="M51" s="34"/>
      <c r="N51" s="12"/>
      <c r="O51" s="33"/>
      <c r="U51" s="3"/>
      <c r="V51" s="4"/>
      <c r="W51" s="4"/>
      <c r="X51" s="4"/>
      <c r="Y51" s="6"/>
      <c r="Z51" s="6"/>
      <c r="AA51" s="6"/>
      <c r="AB51" s="3"/>
      <c r="AC51" s="11"/>
      <c r="AD51" s="11"/>
      <c r="AE51" s="11"/>
      <c r="AF51" s="6"/>
      <c r="AG51" s="6"/>
      <c r="AH51" s="6"/>
    </row>
    <row r="52" spans="1:34" x14ac:dyDescent="0.25">
      <c r="A52" s="5"/>
      <c r="B52" s="2"/>
      <c r="C52" s="16"/>
      <c r="D52" s="20"/>
      <c r="E52" s="13"/>
      <c r="F52" s="38"/>
      <c r="G52" s="41"/>
      <c r="H52" s="12"/>
      <c r="I52" s="11"/>
      <c r="J52" s="15"/>
      <c r="K52" s="11"/>
      <c r="L52" s="9"/>
      <c r="M52" s="33"/>
      <c r="N52" s="11"/>
      <c r="O52" s="33"/>
      <c r="U52" s="3"/>
      <c r="V52" s="4"/>
      <c r="W52" s="4"/>
      <c r="X52" s="4"/>
      <c r="Y52" s="6"/>
      <c r="Z52" s="6"/>
      <c r="AA52" s="6"/>
      <c r="AB52" s="3"/>
      <c r="AC52" s="11"/>
      <c r="AD52" s="11"/>
      <c r="AE52" s="11"/>
      <c r="AF52" s="6"/>
      <c r="AG52" s="6"/>
      <c r="AH52" s="6"/>
    </row>
    <row r="53" spans="1:34" x14ac:dyDescent="0.25">
      <c r="A53" s="5"/>
      <c r="B53" s="2"/>
      <c r="C53" s="16"/>
      <c r="D53" s="20"/>
      <c r="E53" s="13"/>
      <c r="F53" s="38"/>
      <c r="G53" s="41"/>
      <c r="H53" s="12"/>
      <c r="I53" s="11"/>
      <c r="J53" s="15"/>
      <c r="K53" s="11"/>
      <c r="L53" s="9"/>
      <c r="M53" s="34"/>
      <c r="N53" s="12"/>
      <c r="O53" s="33"/>
      <c r="U53" s="3"/>
      <c r="V53" s="4"/>
      <c r="W53" s="4"/>
      <c r="X53" s="4"/>
      <c r="Y53" s="6"/>
      <c r="Z53" s="6"/>
      <c r="AA53" s="6"/>
      <c r="AB53" s="3"/>
      <c r="AC53" s="11"/>
      <c r="AD53" s="11"/>
      <c r="AE53" s="11"/>
      <c r="AF53" s="6"/>
      <c r="AG53" s="6"/>
      <c r="AH53" s="6"/>
    </row>
    <row r="54" spans="1:34" x14ac:dyDescent="0.25">
      <c r="A54" s="5"/>
      <c r="B54" s="2"/>
      <c r="C54" s="3"/>
      <c r="D54" s="20"/>
      <c r="E54" s="13"/>
      <c r="F54" s="38"/>
      <c r="G54" s="41"/>
      <c r="H54" s="12"/>
      <c r="I54" s="11"/>
      <c r="J54" s="15"/>
      <c r="K54" s="11"/>
      <c r="L54" s="9"/>
      <c r="M54" s="34"/>
      <c r="N54" s="12"/>
      <c r="O54" s="33"/>
      <c r="U54" s="3"/>
      <c r="V54" s="4"/>
      <c r="W54" s="4"/>
      <c r="X54" s="4"/>
      <c r="Y54" s="6"/>
      <c r="Z54" s="6"/>
      <c r="AA54" s="6"/>
      <c r="AB54" s="3"/>
      <c r="AC54" s="11"/>
      <c r="AD54" s="11"/>
      <c r="AE54" s="11"/>
      <c r="AF54" s="6"/>
      <c r="AG54" s="6"/>
      <c r="AH54" s="6"/>
    </row>
    <row r="55" spans="1:34" x14ac:dyDescent="0.25">
      <c r="A55" s="5"/>
      <c r="B55" s="2"/>
      <c r="C55" s="16"/>
      <c r="D55" s="20"/>
      <c r="E55" s="13"/>
      <c r="F55" s="12"/>
      <c r="G55" s="15"/>
      <c r="H55" s="12"/>
      <c r="I55" s="11"/>
      <c r="J55" s="15"/>
      <c r="K55" s="11"/>
      <c r="L55" s="9"/>
      <c r="M55" s="33"/>
      <c r="N55" s="11"/>
      <c r="O55" s="33"/>
      <c r="U55" s="3"/>
      <c r="V55" s="4"/>
      <c r="W55" s="4"/>
      <c r="X55" s="4"/>
      <c r="Y55" s="6"/>
      <c r="Z55" s="6"/>
      <c r="AA55" s="6"/>
      <c r="AB55" s="3"/>
      <c r="AC55" s="11"/>
      <c r="AD55" s="11"/>
      <c r="AE55" s="11"/>
      <c r="AF55" s="6"/>
      <c r="AG55" s="6"/>
      <c r="AH55" s="6"/>
    </row>
    <row r="56" spans="1:34" x14ac:dyDescent="0.25">
      <c r="A56" s="5"/>
      <c r="B56" s="2"/>
      <c r="C56" s="19"/>
      <c r="D56" s="13"/>
      <c r="E56" s="13"/>
      <c r="F56" s="11"/>
      <c r="G56" s="11"/>
      <c r="H56" s="12"/>
      <c r="I56" s="11"/>
      <c r="J56" s="15"/>
      <c r="K56" s="11"/>
      <c r="L56" s="9"/>
      <c r="M56" s="30"/>
      <c r="N56" s="30"/>
      <c r="O56" s="32"/>
      <c r="P56" s="15"/>
      <c r="Q56" s="15"/>
      <c r="R56" s="15"/>
      <c r="S56" s="15"/>
      <c r="T56" s="15"/>
      <c r="U56" s="3"/>
      <c r="V56" s="4"/>
      <c r="W56" s="4"/>
      <c r="X56" s="4"/>
      <c r="Y56" s="6"/>
      <c r="Z56" s="6"/>
      <c r="AA56" s="6"/>
      <c r="AB56" s="3"/>
      <c r="AC56" s="11"/>
      <c r="AD56" s="11"/>
      <c r="AE56" s="11"/>
      <c r="AF56" s="6"/>
      <c r="AG56" s="6"/>
      <c r="AH56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1"/>
  <sheetViews>
    <sheetView tabSelected="1" topLeftCell="A7" zoomScale="70" zoomScaleNormal="70" workbookViewId="0">
      <selection activeCell="C23" sqref="C23"/>
    </sheetView>
  </sheetViews>
  <sheetFormatPr defaultRowHeight="13.2" x14ac:dyDescent="0.25"/>
  <cols>
    <col min="1" max="1" width="11.109375" style="5" bestFit="1" customWidth="1"/>
    <col min="2" max="2" width="9.6640625" style="2" customWidth="1"/>
    <col min="3" max="3" width="13.33203125" style="16" customWidth="1"/>
    <col min="4" max="4" width="13.88671875" style="3" customWidth="1"/>
    <col min="5" max="5" width="9.109375" style="3"/>
    <col min="6" max="6" width="22.109375" style="12" bestFit="1" customWidth="1"/>
    <col min="7" max="7" width="20.33203125" style="11" bestFit="1" customWidth="1"/>
    <col min="8" max="8" width="9.109375" style="12"/>
    <col min="9" max="9" width="9.33203125" style="11" customWidth="1"/>
    <col min="10" max="10" width="11.33203125" style="12" bestFit="1" customWidth="1"/>
    <col min="11" max="11" width="14" style="11" bestFit="1" customWidth="1"/>
    <col min="12" max="12" width="9.109375" style="9"/>
    <col min="13" max="13" width="12.33203125" style="6" bestFit="1" customWidth="1"/>
    <col min="14" max="14" width="9.109375" style="12"/>
    <col min="15" max="15" width="9.109375" style="33"/>
    <col min="16" max="16" width="15.6640625" style="12" bestFit="1" customWidth="1"/>
    <col min="17" max="17" width="12.88671875" style="12" bestFit="1" customWidth="1"/>
    <col min="18" max="18" width="12.33203125" style="12" bestFit="1" customWidth="1"/>
    <col min="19" max="19" width="12.109375" style="12" bestFit="1" customWidth="1"/>
    <col min="20" max="20" width="12.33203125" style="12" bestFit="1" customWidth="1"/>
  </cols>
  <sheetData>
    <row r="1" spans="1:21" x14ac:dyDescent="0.25">
      <c r="A1" s="20" t="s">
        <v>95</v>
      </c>
      <c r="B1" s="20" t="s">
        <v>96</v>
      </c>
      <c r="C1" s="20" t="s">
        <v>118</v>
      </c>
      <c r="D1" s="9" t="s">
        <v>98</v>
      </c>
      <c r="E1" s="20" t="s">
        <v>99</v>
      </c>
      <c r="F1" s="9" t="s">
        <v>100</v>
      </c>
      <c r="G1" s="20" t="s">
        <v>101</v>
      </c>
      <c r="H1" s="20" t="s">
        <v>102</v>
      </c>
      <c r="I1" s="20" t="s">
        <v>103</v>
      </c>
      <c r="J1" s="20" t="s">
        <v>104</v>
      </c>
      <c r="K1" s="20" t="s">
        <v>105</v>
      </c>
      <c r="L1" s="20" t="s">
        <v>106</v>
      </c>
      <c r="M1" s="20" t="s">
        <v>107</v>
      </c>
      <c r="N1" s="20" t="s">
        <v>108</v>
      </c>
      <c r="O1" s="20" t="s">
        <v>109</v>
      </c>
      <c r="P1" s="20" t="s">
        <v>110</v>
      </c>
      <c r="Q1" s="15" t="s">
        <v>111</v>
      </c>
      <c r="R1" s="9" t="s">
        <v>112</v>
      </c>
      <c r="S1" s="9" t="s">
        <v>113</v>
      </c>
      <c r="T1" s="9" t="s">
        <v>114</v>
      </c>
      <c r="U1" s="9" t="s">
        <v>123</v>
      </c>
    </row>
    <row r="3" spans="1:21" x14ac:dyDescent="0.25">
      <c r="A3" s="5">
        <v>38488</v>
      </c>
      <c r="B3" s="2" t="s">
        <v>66</v>
      </c>
      <c r="C3" s="19" t="s">
        <v>60</v>
      </c>
      <c r="D3" s="3">
        <v>260760</v>
      </c>
      <c r="E3" s="13">
        <v>1</v>
      </c>
      <c r="F3" s="12">
        <v>0.42050409448818904</v>
      </c>
      <c r="G3" s="11">
        <v>6.9032755511811081E-2</v>
      </c>
      <c r="H3" s="12">
        <v>20.075198553149605</v>
      </c>
      <c r="I3" s="11">
        <v>15.659442221850398</v>
      </c>
      <c r="J3" s="15">
        <v>15.164428907480314</v>
      </c>
      <c r="K3" s="11">
        <v>5.4999599425196894</v>
      </c>
      <c r="L3" s="9">
        <v>136</v>
      </c>
      <c r="M3" s="33"/>
      <c r="N3" s="11">
        <v>7.7769999999999992</v>
      </c>
      <c r="O3" s="33">
        <v>347.5</v>
      </c>
      <c r="P3" s="12">
        <v>5.0229999999999997</v>
      </c>
      <c r="Q3" s="11">
        <v>6.9565000000000001</v>
      </c>
      <c r="R3" s="11">
        <v>0.60050000000000003</v>
      </c>
      <c r="S3" s="11">
        <v>1.9279999999999999</v>
      </c>
      <c r="T3" s="11">
        <v>0.122</v>
      </c>
      <c r="U3">
        <v>29.260999999999999</v>
      </c>
    </row>
    <row r="4" spans="1:21" x14ac:dyDescent="0.25">
      <c r="D4" s="3">
        <v>260759</v>
      </c>
      <c r="E4" s="13">
        <v>5</v>
      </c>
      <c r="F4" s="12">
        <v>0.40298309055118109</v>
      </c>
      <c r="G4" s="11">
        <v>0.10880543444881899</v>
      </c>
      <c r="J4" s="15"/>
      <c r="M4" s="34"/>
      <c r="P4" s="12">
        <v>4.9320000000000004</v>
      </c>
      <c r="Q4" s="11">
        <v>6.8815</v>
      </c>
      <c r="R4" s="11">
        <v>0.621</v>
      </c>
      <c r="S4" s="11">
        <v>2.4204999999999997</v>
      </c>
      <c r="T4" s="11">
        <v>0.13550000000000001</v>
      </c>
    </row>
    <row r="5" spans="1:21" x14ac:dyDescent="0.25">
      <c r="D5" s="3">
        <v>260758</v>
      </c>
      <c r="E5" s="13">
        <v>10</v>
      </c>
      <c r="F5" s="12">
        <v>0.50226877952755888</v>
      </c>
      <c r="G5" s="11">
        <v>6.885754547244119E-2</v>
      </c>
      <c r="J5" s="15"/>
      <c r="M5" s="34"/>
      <c r="P5" s="12">
        <v>4.3885000000000005</v>
      </c>
      <c r="Q5" s="11">
        <v>6.2134999999999998</v>
      </c>
      <c r="R5" s="11">
        <v>0.5675</v>
      </c>
      <c r="S5" s="11">
        <v>2.1345000000000001</v>
      </c>
      <c r="T5" s="11">
        <v>0.1295</v>
      </c>
    </row>
    <row r="6" spans="1:21" x14ac:dyDescent="0.25">
      <c r="D6" s="3">
        <v>260757</v>
      </c>
      <c r="E6" s="13">
        <v>20</v>
      </c>
      <c r="F6" s="12">
        <v>0.28617639763779523</v>
      </c>
      <c r="G6" s="11">
        <v>0.1069365273622048</v>
      </c>
      <c r="J6" s="15"/>
      <c r="M6" s="33"/>
      <c r="N6" s="11">
        <v>7.9715000000000007</v>
      </c>
      <c r="O6" s="33">
        <v>356</v>
      </c>
      <c r="P6" s="12">
        <v>2.4144999999999999</v>
      </c>
      <c r="Q6" s="11">
        <v>3.6924999999999999</v>
      </c>
      <c r="R6" s="11">
        <v>0.47249999999999998</v>
      </c>
      <c r="S6" s="11">
        <v>1.6065</v>
      </c>
      <c r="T6" s="11">
        <v>0.10200000000000001</v>
      </c>
      <c r="U6">
        <v>29.765000000000001</v>
      </c>
    </row>
    <row r="7" spans="1:21" x14ac:dyDescent="0.25">
      <c r="D7" s="3">
        <v>260756</v>
      </c>
      <c r="E7" s="13">
        <v>30</v>
      </c>
      <c r="F7" s="12">
        <v>0.26865539370078739</v>
      </c>
      <c r="G7" s="11">
        <v>0.12445753129921266</v>
      </c>
      <c r="J7" s="15"/>
      <c r="M7" s="34"/>
      <c r="P7" s="12">
        <v>0.51950000000000007</v>
      </c>
      <c r="Q7" s="11">
        <v>1.1315</v>
      </c>
      <c r="R7" s="11">
        <v>0.34350000000000003</v>
      </c>
      <c r="S7" s="11">
        <v>1.8035000000000001</v>
      </c>
      <c r="T7" s="11">
        <v>7.5999999999999998E-2</v>
      </c>
    </row>
    <row r="8" spans="1:21" x14ac:dyDescent="0.25">
      <c r="D8" s="3">
        <v>260755</v>
      </c>
      <c r="E8" s="13">
        <v>40</v>
      </c>
      <c r="F8" s="12">
        <v>0.20441171259842522</v>
      </c>
      <c r="G8" s="11">
        <v>7.0025612401574816E-2</v>
      </c>
      <c r="J8" s="15"/>
      <c r="M8" s="34"/>
      <c r="P8" s="12">
        <v>0.441</v>
      </c>
      <c r="Q8" s="11">
        <v>0.76649999999999996</v>
      </c>
      <c r="R8" s="11">
        <v>0.29449999999999998</v>
      </c>
      <c r="S8" s="11">
        <v>1.9830000000000001</v>
      </c>
      <c r="T8" s="11">
        <v>6.5500000000000003E-2</v>
      </c>
    </row>
    <row r="9" spans="1:21" x14ac:dyDescent="0.25">
      <c r="D9" s="3">
        <v>260754</v>
      </c>
      <c r="E9" s="13">
        <v>50</v>
      </c>
      <c r="F9" s="12">
        <v>0.14600836614173227</v>
      </c>
      <c r="G9" s="11">
        <v>0.25452178385826774</v>
      </c>
      <c r="J9" s="15"/>
      <c r="M9" s="34"/>
      <c r="N9" s="11">
        <v>7.9860000000000007</v>
      </c>
      <c r="O9" s="33">
        <v>357</v>
      </c>
      <c r="P9" s="12">
        <v>2.093</v>
      </c>
      <c r="Q9" s="11">
        <v>2.4984999999999999</v>
      </c>
      <c r="R9" s="11">
        <v>0.505</v>
      </c>
      <c r="S9" s="11">
        <v>2.649</v>
      </c>
      <c r="T9" s="11">
        <v>0.10100000000000001</v>
      </c>
      <c r="U9">
        <v>30.292000000000002</v>
      </c>
    </row>
    <row r="10" spans="1:21" x14ac:dyDescent="0.25">
      <c r="D10" s="3">
        <v>260753</v>
      </c>
      <c r="E10" s="13">
        <v>60</v>
      </c>
      <c r="F10" s="12">
        <v>0.16109805708661418</v>
      </c>
      <c r="G10" s="11">
        <v>0.39652233541338577</v>
      </c>
      <c r="J10" s="15"/>
      <c r="M10" s="34"/>
      <c r="P10" s="12">
        <v>6.5395000000000003</v>
      </c>
      <c r="Q10" s="11">
        <v>8.125</v>
      </c>
      <c r="R10" s="11">
        <v>1.0379999999999998</v>
      </c>
      <c r="S10" s="11">
        <v>3.5545</v>
      </c>
      <c r="T10" s="11">
        <v>0.16</v>
      </c>
    </row>
    <row r="11" spans="1:21" x14ac:dyDescent="0.25">
      <c r="D11" s="3">
        <v>260752</v>
      </c>
      <c r="E11" s="13">
        <v>70</v>
      </c>
      <c r="F11" s="12">
        <v>0.16352937007874019</v>
      </c>
      <c r="G11" s="11">
        <v>0.29633857992125984</v>
      </c>
      <c r="J11" s="15"/>
      <c r="M11" s="34"/>
      <c r="P11" s="12">
        <v>6.4954999999999998</v>
      </c>
      <c r="Q11" s="11">
        <v>7.9015000000000004</v>
      </c>
      <c r="R11" s="11">
        <v>1.0105</v>
      </c>
      <c r="S11" s="11">
        <v>4.1604999999999999</v>
      </c>
      <c r="T11" s="11">
        <v>0.18</v>
      </c>
    </row>
    <row r="12" spans="1:21" x14ac:dyDescent="0.25">
      <c r="D12" s="3">
        <v>260751</v>
      </c>
      <c r="E12" s="13">
        <v>80</v>
      </c>
      <c r="F12" s="12">
        <v>0.18689070866141733</v>
      </c>
      <c r="G12" s="11">
        <v>0.39165284133858264</v>
      </c>
      <c r="J12" s="15"/>
      <c r="M12" s="33"/>
      <c r="N12" s="11">
        <v>7.0385</v>
      </c>
      <c r="O12" s="33">
        <v>314.5</v>
      </c>
      <c r="P12" s="12">
        <v>7.8109999999999999</v>
      </c>
      <c r="Q12" s="11">
        <v>10.343499999999999</v>
      </c>
      <c r="R12" s="11">
        <v>1.2235</v>
      </c>
      <c r="S12" s="11">
        <v>4.3780000000000001</v>
      </c>
      <c r="T12" s="11">
        <v>0.16250000000000001</v>
      </c>
      <c r="U12">
        <v>31.06</v>
      </c>
    </row>
    <row r="13" spans="1:21" x14ac:dyDescent="0.25">
      <c r="A13" s="5">
        <v>38504</v>
      </c>
      <c r="B13" s="2" t="s">
        <v>65</v>
      </c>
      <c r="C13" s="19" t="s">
        <v>60</v>
      </c>
      <c r="D13" s="3">
        <v>260770</v>
      </c>
      <c r="E13" s="13">
        <v>1</v>
      </c>
      <c r="F13" s="12">
        <v>0.46138643700787413</v>
      </c>
      <c r="G13" s="11">
        <v>0.26550161299212582</v>
      </c>
      <c r="H13" s="12">
        <v>16.811823316929132</v>
      </c>
      <c r="I13" s="11">
        <v>19.389986295570868</v>
      </c>
      <c r="J13" s="15">
        <v>13.905740718503937</v>
      </c>
      <c r="K13" s="11">
        <v>9.7796974939960641</v>
      </c>
      <c r="L13" s="9">
        <v>152</v>
      </c>
      <c r="M13" s="33">
        <v>103.13427040526622</v>
      </c>
      <c r="N13" s="11">
        <v>7.2140000000000004</v>
      </c>
      <c r="O13" s="33">
        <v>322.5</v>
      </c>
      <c r="P13" s="12">
        <v>2.8435000000000001</v>
      </c>
      <c r="Q13" s="11">
        <v>4.8205</v>
      </c>
      <c r="R13" s="11">
        <v>0.46750000000000003</v>
      </c>
      <c r="S13" s="11">
        <v>1.4724999999999999</v>
      </c>
      <c r="T13" s="11">
        <v>0.107</v>
      </c>
      <c r="U13">
        <v>29.201000000000001</v>
      </c>
    </row>
    <row r="14" spans="1:21" x14ac:dyDescent="0.25">
      <c r="D14" s="3">
        <v>260769</v>
      </c>
      <c r="E14" s="13">
        <v>5</v>
      </c>
      <c r="F14" s="12">
        <v>0.42050409448818898</v>
      </c>
      <c r="G14" s="11">
        <v>0.19512558051181111</v>
      </c>
      <c r="J14" s="15"/>
      <c r="M14" s="34"/>
      <c r="P14" s="12">
        <v>2.992</v>
      </c>
      <c r="Q14" s="11">
        <v>4.7705000000000002</v>
      </c>
      <c r="R14" s="11">
        <v>0.443</v>
      </c>
      <c r="S14" s="11">
        <v>1.038</v>
      </c>
      <c r="T14" s="11">
        <v>0.10249999999999999</v>
      </c>
    </row>
    <row r="15" spans="1:21" x14ac:dyDescent="0.25">
      <c r="D15" s="3">
        <v>260768</v>
      </c>
      <c r="E15" s="13">
        <v>10</v>
      </c>
      <c r="F15" s="12">
        <v>0.48645295669291333</v>
      </c>
      <c r="G15" s="11">
        <v>0.28378528330708663</v>
      </c>
      <c r="J15" s="15"/>
      <c r="M15" s="34"/>
      <c r="P15" s="12">
        <v>4.4855</v>
      </c>
      <c r="Q15" s="11">
        <v>6.6094999999999997</v>
      </c>
      <c r="R15" s="11">
        <v>0.59199999999999997</v>
      </c>
      <c r="S15" s="11">
        <v>1.7389999999999999</v>
      </c>
      <c r="T15" s="11">
        <v>0.13250000000000001</v>
      </c>
    </row>
    <row r="16" spans="1:21" x14ac:dyDescent="0.25">
      <c r="D16" s="3">
        <v>260767</v>
      </c>
      <c r="E16" s="13">
        <v>20</v>
      </c>
      <c r="F16" s="12">
        <v>0.32535489960629926</v>
      </c>
      <c r="G16" s="11">
        <v>0.2322654928937008</v>
      </c>
      <c r="J16" s="15"/>
      <c r="M16" s="33">
        <v>97.739165327673319</v>
      </c>
      <c r="N16" s="11">
        <v>7.6289999999999996</v>
      </c>
      <c r="O16" s="33">
        <v>340.5</v>
      </c>
      <c r="P16" s="12">
        <v>1.5505</v>
      </c>
      <c r="Q16" s="11">
        <v>2.3289999999999997</v>
      </c>
      <c r="R16" s="11">
        <v>0.47150000000000003</v>
      </c>
      <c r="S16" s="11">
        <v>2.0905</v>
      </c>
      <c r="T16" s="11">
        <v>8.7999999999999995E-2</v>
      </c>
      <c r="U16">
        <v>29.949000000000002</v>
      </c>
    </row>
    <row r="17" spans="1:21" x14ac:dyDescent="0.25">
      <c r="D17" s="3">
        <v>260766</v>
      </c>
      <c r="E17" s="13">
        <v>30</v>
      </c>
      <c r="F17" s="12">
        <v>0.18320955511811021</v>
      </c>
      <c r="G17" s="11">
        <v>0.12969972988188977</v>
      </c>
      <c r="J17" s="15"/>
      <c r="M17" s="34"/>
      <c r="P17" s="12">
        <v>2.8340000000000001</v>
      </c>
      <c r="Q17" s="11">
        <v>3.7705000000000002</v>
      </c>
      <c r="R17" s="11">
        <v>0.60199999999999998</v>
      </c>
      <c r="S17" s="11">
        <v>2.5194999999999999</v>
      </c>
      <c r="T17" s="11">
        <v>0.11</v>
      </c>
    </row>
    <row r="18" spans="1:21" x14ac:dyDescent="0.25">
      <c r="D18" s="3">
        <v>260765</v>
      </c>
      <c r="E18" s="13">
        <v>40</v>
      </c>
      <c r="F18" s="12">
        <v>0.12635141732283464</v>
      </c>
      <c r="G18" s="11">
        <v>0.13841797767716538</v>
      </c>
      <c r="J18" s="15"/>
      <c r="M18" s="34"/>
      <c r="P18" s="12">
        <v>2.347</v>
      </c>
      <c r="Q18" s="11">
        <v>2.7574999999999998</v>
      </c>
      <c r="R18" s="11">
        <v>0.60549999999999993</v>
      </c>
      <c r="S18" s="11">
        <v>3.0209999999999999</v>
      </c>
      <c r="T18" s="11">
        <v>0.112</v>
      </c>
    </row>
    <row r="19" spans="1:21" x14ac:dyDescent="0.25">
      <c r="D19" s="3">
        <v>260764</v>
      </c>
      <c r="E19" s="13">
        <v>50</v>
      </c>
      <c r="F19" s="12">
        <v>0.12635141732283464</v>
      </c>
      <c r="G19" s="11">
        <v>0.19458118267716537</v>
      </c>
      <c r="J19" s="15"/>
      <c r="M19" s="33">
        <v>92.093285275565989</v>
      </c>
      <c r="N19" s="11">
        <v>7.569</v>
      </c>
      <c r="O19" s="33">
        <v>338</v>
      </c>
      <c r="P19" s="12">
        <v>3.5234999999999999</v>
      </c>
      <c r="Q19" s="11">
        <v>4.5255000000000001</v>
      </c>
      <c r="R19" s="11">
        <v>0.74750000000000005</v>
      </c>
      <c r="S19" s="11">
        <v>4.1349999999999998</v>
      </c>
      <c r="T19" s="11">
        <v>0.14249999999999999</v>
      </c>
      <c r="U19">
        <v>30.797000000000001</v>
      </c>
    </row>
    <row r="20" spans="1:21" x14ac:dyDescent="0.25">
      <c r="D20" s="3">
        <v>260763</v>
      </c>
      <c r="E20" s="13">
        <v>60</v>
      </c>
      <c r="F20" s="12">
        <v>8.8445992125984266E-2</v>
      </c>
      <c r="G20" s="11">
        <v>0.23248660787401576</v>
      </c>
      <c r="J20" s="15"/>
      <c r="M20" s="34"/>
      <c r="P20" s="12">
        <v>5.1779999999999999</v>
      </c>
      <c r="Q20" s="11">
        <v>6.6414999999999997</v>
      </c>
      <c r="R20" s="11">
        <v>0.92800000000000005</v>
      </c>
      <c r="S20" s="11">
        <v>3.7720000000000002</v>
      </c>
      <c r="T20" s="11">
        <v>0.13100000000000001</v>
      </c>
    </row>
    <row r="21" spans="1:21" x14ac:dyDescent="0.25">
      <c r="D21" s="3">
        <v>260762</v>
      </c>
      <c r="E21" s="13">
        <v>70</v>
      </c>
      <c r="F21" s="12">
        <v>7.8969635826771648E-2</v>
      </c>
      <c r="G21" s="11">
        <v>0.40644092167322832</v>
      </c>
      <c r="J21" s="15"/>
      <c r="M21" s="31"/>
      <c r="N21" s="15"/>
      <c r="P21" s="12">
        <v>6.0519999999999996</v>
      </c>
      <c r="Q21" s="11">
        <v>9.9864999999999995</v>
      </c>
      <c r="R21" s="11">
        <v>1.0535000000000001</v>
      </c>
      <c r="S21" s="11">
        <v>3.8914999999999997</v>
      </c>
      <c r="T21" s="11">
        <v>0.108</v>
      </c>
    </row>
    <row r="22" spans="1:21" x14ac:dyDescent="0.25">
      <c r="D22" s="3">
        <v>260761</v>
      </c>
      <c r="E22" s="13">
        <v>80</v>
      </c>
      <c r="F22" s="12">
        <v>0.12003384645669291</v>
      </c>
      <c r="G22" s="11">
        <v>0.44962151854330717</v>
      </c>
      <c r="J22" s="15"/>
      <c r="M22" s="33">
        <v>70.95117644018643</v>
      </c>
      <c r="N22" s="11">
        <v>5.7835000000000001</v>
      </c>
      <c r="O22" s="33">
        <v>258.5</v>
      </c>
      <c r="P22" s="12">
        <v>9.5064999999999991</v>
      </c>
      <c r="Q22" s="11">
        <v>16.1615</v>
      </c>
      <c r="R22" s="11">
        <v>1.3719999999999999</v>
      </c>
      <c r="S22" s="11">
        <v>4.5039999999999996</v>
      </c>
      <c r="T22" s="11">
        <v>0.112</v>
      </c>
      <c r="U22">
        <v>31.815000000000001</v>
      </c>
    </row>
    <row r="23" spans="1:21" x14ac:dyDescent="0.25">
      <c r="A23" s="5">
        <v>38518</v>
      </c>
      <c r="B23" s="2" t="s">
        <v>67</v>
      </c>
      <c r="C23" s="19" t="s">
        <v>60</v>
      </c>
      <c r="D23" s="3">
        <v>260780</v>
      </c>
      <c r="E23" s="13">
        <v>1</v>
      </c>
      <c r="F23" s="12">
        <v>2.5328642125984246</v>
      </c>
      <c r="G23" s="11">
        <v>0.98310473740157445</v>
      </c>
      <c r="H23" s="12">
        <v>54.717016151574796</v>
      </c>
      <c r="I23" s="11">
        <v>35.436036685925188</v>
      </c>
      <c r="J23" s="15">
        <v>52.963890236220465</v>
      </c>
      <c r="K23" s="11">
        <v>26.979494263779522</v>
      </c>
      <c r="L23" s="9">
        <v>166</v>
      </c>
      <c r="M23" s="33">
        <v>103.24295257567414</v>
      </c>
      <c r="N23" s="11">
        <v>6.8585000000000003</v>
      </c>
      <c r="O23" s="33">
        <v>306.5</v>
      </c>
      <c r="P23" s="12">
        <v>0</v>
      </c>
      <c r="Q23" s="11">
        <v>5.7714999999999996</v>
      </c>
      <c r="R23" s="11">
        <v>0.113</v>
      </c>
      <c r="S23" s="11">
        <v>0.50849999999999995</v>
      </c>
      <c r="T23" s="11">
        <v>4.7E-2</v>
      </c>
      <c r="U23">
        <v>28.777999999999999</v>
      </c>
    </row>
    <row r="24" spans="1:21" x14ac:dyDescent="0.25">
      <c r="D24" s="3">
        <v>260779</v>
      </c>
      <c r="E24" s="13">
        <v>5</v>
      </c>
      <c r="F24" s="12">
        <v>2.5623161220472439</v>
      </c>
      <c r="G24" s="11">
        <v>0.84144105295275495</v>
      </c>
      <c r="J24" s="15"/>
      <c r="M24" s="34"/>
      <c r="P24" s="12">
        <v>0</v>
      </c>
      <c r="Q24" s="11">
        <v>5.7744999999999997</v>
      </c>
      <c r="R24" s="11">
        <v>0.223</v>
      </c>
      <c r="S24" s="11">
        <v>0.71499999999999997</v>
      </c>
      <c r="T24" s="11">
        <v>0.05</v>
      </c>
    </row>
    <row r="25" spans="1:21" x14ac:dyDescent="0.25">
      <c r="D25" s="3">
        <v>260778</v>
      </c>
      <c r="E25" s="13">
        <v>10</v>
      </c>
      <c r="F25" s="12">
        <v>3.5636810433070858</v>
      </c>
      <c r="G25" s="11">
        <v>1.4858488316929135</v>
      </c>
      <c r="J25" s="15"/>
      <c r="M25" s="34"/>
      <c r="P25" s="12">
        <v>1.0075000000000001</v>
      </c>
      <c r="Q25" s="11">
        <v>6.0945</v>
      </c>
      <c r="R25" s="11">
        <v>0.33350000000000002</v>
      </c>
      <c r="S25" s="11">
        <v>1.4405000000000001</v>
      </c>
      <c r="T25" s="11">
        <v>8.8999999999999996E-2</v>
      </c>
    </row>
    <row r="26" spans="1:21" x14ac:dyDescent="0.25">
      <c r="D26" s="3">
        <v>260777</v>
      </c>
      <c r="E26" s="13">
        <v>20</v>
      </c>
      <c r="F26" s="12">
        <v>0.2906082598425197</v>
      </c>
      <c r="G26" s="11">
        <v>0.41544346015748029</v>
      </c>
      <c r="J26" s="15"/>
      <c r="M26" s="33">
        <v>91.768180962593235</v>
      </c>
      <c r="N26" s="11">
        <v>7.0519999999999996</v>
      </c>
      <c r="O26" s="33">
        <v>314.5</v>
      </c>
      <c r="P26" s="12">
        <v>3.6985000000000001</v>
      </c>
      <c r="Q26" s="11">
        <v>5.1684999999999999</v>
      </c>
      <c r="R26" s="11">
        <v>0.58850000000000002</v>
      </c>
      <c r="S26" s="11">
        <v>2.2810000000000001</v>
      </c>
      <c r="T26" s="11">
        <v>0.14449999999999999</v>
      </c>
      <c r="U26">
        <v>29.789000000000001</v>
      </c>
    </row>
    <row r="27" spans="1:21" x14ac:dyDescent="0.25">
      <c r="D27" s="3">
        <v>260776</v>
      </c>
      <c r="E27" s="13">
        <v>30</v>
      </c>
      <c r="F27" s="12">
        <v>0.18636834055118109</v>
      </c>
      <c r="G27" s="11">
        <v>0.1947391219488189</v>
      </c>
      <c r="J27" s="15"/>
      <c r="M27" s="34"/>
      <c r="P27" s="12">
        <v>3.0505</v>
      </c>
      <c r="Q27" s="11">
        <v>4.1270000000000007</v>
      </c>
      <c r="R27" s="11">
        <v>0.64149999999999996</v>
      </c>
      <c r="S27" s="11">
        <v>2.1665000000000001</v>
      </c>
      <c r="T27" s="11">
        <v>0.13200000000000001</v>
      </c>
    </row>
    <row r="28" spans="1:21" x14ac:dyDescent="0.25">
      <c r="D28" s="3">
        <v>260775</v>
      </c>
      <c r="E28" s="13">
        <v>40</v>
      </c>
      <c r="F28" s="12">
        <v>0.19584469685039368</v>
      </c>
      <c r="G28" s="11">
        <v>0.22136768314960634</v>
      </c>
      <c r="J28" s="15"/>
      <c r="M28" s="34"/>
      <c r="P28" s="12">
        <v>2.6165000000000003</v>
      </c>
      <c r="Q28" s="11">
        <v>3.2930000000000001</v>
      </c>
      <c r="R28" s="11">
        <v>0.65300000000000002</v>
      </c>
      <c r="S28" s="11">
        <v>3.153</v>
      </c>
      <c r="T28" s="11">
        <v>0.11799999999999999</v>
      </c>
    </row>
    <row r="29" spans="1:21" x14ac:dyDescent="0.25">
      <c r="D29" s="3">
        <v>260774</v>
      </c>
      <c r="E29" s="13">
        <v>50</v>
      </c>
      <c r="F29" s="12">
        <v>7.5810850393700793E-2</v>
      </c>
      <c r="G29" s="11">
        <v>0.15686528460629917</v>
      </c>
      <c r="J29" s="15"/>
      <c r="M29" s="33">
        <v>85.023171727187076</v>
      </c>
      <c r="N29" s="11">
        <v>7.0589999999999993</v>
      </c>
      <c r="O29" s="33">
        <v>315.5</v>
      </c>
      <c r="P29" s="12">
        <v>5.4169999999999998</v>
      </c>
      <c r="Q29" s="11">
        <v>7.1609999999999996</v>
      </c>
      <c r="R29" s="11">
        <v>0.9415</v>
      </c>
      <c r="S29" s="11">
        <v>3.3174999999999999</v>
      </c>
      <c r="T29" s="11">
        <v>0.125</v>
      </c>
      <c r="U29">
        <v>31.036000000000001</v>
      </c>
    </row>
    <row r="30" spans="1:21" x14ac:dyDescent="0.25">
      <c r="D30" s="3">
        <v>260773</v>
      </c>
      <c r="E30" s="13">
        <v>60</v>
      </c>
      <c r="F30" s="12">
        <v>4.7381781496062994E-2</v>
      </c>
      <c r="G30" s="11">
        <v>0.28959744850393698</v>
      </c>
      <c r="J30" s="15"/>
      <c r="M30" s="34"/>
      <c r="P30" s="12">
        <v>7.7060000000000004</v>
      </c>
      <c r="Q30" s="11">
        <v>11.38</v>
      </c>
      <c r="R30" s="11">
        <v>1.153</v>
      </c>
      <c r="S30" s="11">
        <v>4.1210000000000004</v>
      </c>
      <c r="T30" s="11">
        <v>0.1145</v>
      </c>
    </row>
    <row r="31" spans="1:21" x14ac:dyDescent="0.25">
      <c r="D31" s="3">
        <v>260772</v>
      </c>
      <c r="E31" s="13">
        <v>70</v>
      </c>
      <c r="F31" s="12">
        <v>5.3699352362204703E-2</v>
      </c>
      <c r="G31" s="11">
        <v>0.30734982263779531</v>
      </c>
      <c r="J31" s="15"/>
      <c r="M31" s="34"/>
      <c r="P31" s="12">
        <v>9.4134999999999991</v>
      </c>
      <c r="Q31" s="11">
        <v>15.163</v>
      </c>
      <c r="R31" s="11">
        <v>1.2729999999999999</v>
      </c>
      <c r="S31" s="11">
        <v>4.2164999999999999</v>
      </c>
      <c r="T31" s="11">
        <v>0.122</v>
      </c>
    </row>
    <row r="32" spans="1:21" x14ac:dyDescent="0.25">
      <c r="D32" s="3">
        <v>260771</v>
      </c>
      <c r="E32" s="13">
        <v>80</v>
      </c>
      <c r="F32" s="12">
        <v>7.2652064960629884E-2</v>
      </c>
      <c r="G32" s="11">
        <v>0.34054865753937014</v>
      </c>
      <c r="J32" s="15"/>
      <c r="M32" s="33">
        <v>69.759199423588257</v>
      </c>
      <c r="N32" s="11">
        <v>5.7214999999999998</v>
      </c>
      <c r="O32" s="33">
        <v>256</v>
      </c>
      <c r="P32" s="12">
        <v>9.8730000000000011</v>
      </c>
      <c r="Q32" s="11">
        <v>17.216999999999999</v>
      </c>
      <c r="R32" s="11">
        <v>1.3845000000000001</v>
      </c>
      <c r="S32" s="11">
        <v>4.0854999999999997</v>
      </c>
      <c r="T32" s="11">
        <v>0.1285</v>
      </c>
      <c r="U32">
        <v>31.986000000000001</v>
      </c>
    </row>
    <row r="33" spans="1:21" x14ac:dyDescent="0.25">
      <c r="A33" s="5">
        <v>38611</v>
      </c>
      <c r="B33" s="2" t="s">
        <v>73</v>
      </c>
      <c r="C33" s="19" t="s">
        <v>74</v>
      </c>
      <c r="D33" s="37">
        <v>287424</v>
      </c>
      <c r="E33" s="13">
        <v>1</v>
      </c>
      <c r="F33" s="38">
        <v>1.149</v>
      </c>
      <c r="G33" s="15">
        <v>0.317</v>
      </c>
      <c r="H33" s="12">
        <v>34.6935</v>
      </c>
      <c r="I33" s="11">
        <v>22.045500000000001</v>
      </c>
      <c r="J33" s="15">
        <v>31.848499999999998</v>
      </c>
      <c r="K33" s="11">
        <v>15.470499999999999</v>
      </c>
      <c r="L33" s="9">
        <v>259</v>
      </c>
      <c r="M33" s="33">
        <v>99.222802633641479</v>
      </c>
      <c r="N33" s="11">
        <v>5.726</v>
      </c>
      <c r="O33" s="33">
        <v>255.5</v>
      </c>
      <c r="P33" s="12">
        <v>3.6999999999999998E-2</v>
      </c>
      <c r="Q33" s="11">
        <v>0.89650000000000007</v>
      </c>
      <c r="R33" s="11">
        <v>0.14450000000000002</v>
      </c>
      <c r="S33" s="11" t="s">
        <v>86</v>
      </c>
      <c r="T33" s="11" t="s">
        <v>86</v>
      </c>
      <c r="U33">
        <v>27.814</v>
      </c>
    </row>
    <row r="34" spans="1:21" x14ac:dyDescent="0.25">
      <c r="C34" s="3"/>
      <c r="D34" s="37">
        <v>287423</v>
      </c>
      <c r="E34" s="13">
        <v>5</v>
      </c>
      <c r="F34" s="38">
        <v>1.232</v>
      </c>
      <c r="G34" s="15">
        <v>0.316</v>
      </c>
      <c r="J34" s="15"/>
      <c r="M34" s="34"/>
      <c r="P34" s="12">
        <v>8.5000000000000006E-2</v>
      </c>
      <c r="Q34" s="11">
        <v>1.0580000000000001</v>
      </c>
      <c r="R34" s="11">
        <v>0.16849999999999998</v>
      </c>
      <c r="S34" s="11" t="s">
        <v>86</v>
      </c>
      <c r="T34" s="11" t="s">
        <v>86</v>
      </c>
    </row>
    <row r="35" spans="1:21" x14ac:dyDescent="0.25">
      <c r="D35" s="13">
        <v>287422</v>
      </c>
      <c r="E35" s="13">
        <v>10</v>
      </c>
      <c r="F35" s="12">
        <v>1.1990000000000001</v>
      </c>
      <c r="G35" s="15">
        <v>0.26700000000000002</v>
      </c>
      <c r="J35" s="15"/>
      <c r="M35" s="34"/>
      <c r="P35" s="12">
        <v>5.0000000000000001E-4</v>
      </c>
      <c r="Q35" s="11">
        <v>0.87650000000000006</v>
      </c>
      <c r="R35" s="11">
        <v>0.13100000000000001</v>
      </c>
      <c r="S35" s="11" t="s">
        <v>86</v>
      </c>
      <c r="T35" s="11" t="s">
        <v>86</v>
      </c>
    </row>
    <row r="36" spans="1:21" x14ac:dyDescent="0.25">
      <c r="D36" s="13">
        <v>287421</v>
      </c>
      <c r="E36" s="13">
        <v>20</v>
      </c>
      <c r="F36" s="12">
        <v>0.86799999999999999</v>
      </c>
      <c r="G36" s="15">
        <v>0.443</v>
      </c>
      <c r="J36" s="15"/>
      <c r="M36" s="33">
        <v>90.387154259550158</v>
      </c>
      <c r="N36" s="11">
        <v>5.3475000000000001</v>
      </c>
      <c r="O36" s="33">
        <v>239</v>
      </c>
      <c r="P36" s="12">
        <v>0.42100000000000004</v>
      </c>
      <c r="Q36" s="11">
        <v>1.9530000000000001</v>
      </c>
      <c r="R36" s="11">
        <v>0.31950000000000001</v>
      </c>
      <c r="S36" s="11" t="s">
        <v>86</v>
      </c>
      <c r="T36" s="11" t="s">
        <v>86</v>
      </c>
      <c r="U36">
        <v>28.103999999999999</v>
      </c>
    </row>
    <row r="37" spans="1:21" x14ac:dyDescent="0.25">
      <c r="D37" s="13">
        <v>287420</v>
      </c>
      <c r="E37" s="13">
        <v>30</v>
      </c>
      <c r="F37" s="12">
        <v>0.30099999999999999</v>
      </c>
      <c r="G37" s="15">
        <v>0.35099999999999998</v>
      </c>
      <c r="J37" s="15"/>
      <c r="M37" s="33"/>
      <c r="N37" s="11"/>
      <c r="P37" s="12">
        <v>4.5969999999999995</v>
      </c>
      <c r="Q37" s="11">
        <v>8.4660000000000011</v>
      </c>
      <c r="R37" s="11">
        <v>0.94850000000000001</v>
      </c>
      <c r="S37" s="11" t="s">
        <v>86</v>
      </c>
      <c r="T37" s="11" t="s">
        <v>86</v>
      </c>
    </row>
    <row r="38" spans="1:21" x14ac:dyDescent="0.25">
      <c r="D38" s="13">
        <v>287419</v>
      </c>
      <c r="E38" s="13">
        <v>40</v>
      </c>
      <c r="F38" s="12">
        <v>0.15</v>
      </c>
      <c r="G38" s="15">
        <v>0.22700000000000001</v>
      </c>
      <c r="J38" s="15"/>
      <c r="M38" s="33"/>
      <c r="N38" s="11"/>
      <c r="P38" s="12">
        <v>8.3789999999999996</v>
      </c>
      <c r="Q38" s="11">
        <v>13.676500000000001</v>
      </c>
      <c r="R38" s="11">
        <v>1.1665000000000001</v>
      </c>
      <c r="S38" s="11" t="s">
        <v>86</v>
      </c>
      <c r="T38" s="11" t="s">
        <v>86</v>
      </c>
    </row>
    <row r="39" spans="1:21" x14ac:dyDescent="0.25">
      <c r="D39" s="13">
        <v>287418</v>
      </c>
      <c r="E39" s="13">
        <v>50</v>
      </c>
      <c r="F39" s="12">
        <v>0.13500000000000001</v>
      </c>
      <c r="G39" s="15">
        <v>0.17699999999999999</v>
      </c>
      <c r="J39" s="15"/>
      <c r="M39" s="33">
        <v>75.413671399638886</v>
      </c>
      <c r="N39" s="11">
        <v>6.1154999999999999</v>
      </c>
      <c r="O39" s="33">
        <v>273</v>
      </c>
      <c r="P39" s="12">
        <v>9.2464999999999993</v>
      </c>
      <c r="Q39" s="11">
        <v>13.713000000000001</v>
      </c>
      <c r="R39" s="11">
        <v>1.175</v>
      </c>
      <c r="S39" s="11" t="s">
        <v>86</v>
      </c>
      <c r="T39" s="11" t="s">
        <v>86</v>
      </c>
      <c r="U39">
        <v>31.710999999999999</v>
      </c>
    </row>
    <row r="40" spans="1:21" x14ac:dyDescent="0.25">
      <c r="D40" s="13">
        <v>287417</v>
      </c>
      <c r="E40" s="13">
        <v>60</v>
      </c>
      <c r="F40" s="12">
        <v>0.115</v>
      </c>
      <c r="G40" s="15">
        <v>0.17</v>
      </c>
      <c r="J40" s="15"/>
      <c r="M40" s="33"/>
      <c r="N40" s="11"/>
      <c r="P40" s="12">
        <v>9.7345000000000006</v>
      </c>
      <c r="Q40" s="11">
        <v>14.29</v>
      </c>
      <c r="R40" s="11">
        <v>1.4064999999999999</v>
      </c>
      <c r="S40" s="11" t="s">
        <v>86</v>
      </c>
      <c r="T40" s="11" t="s">
        <v>86</v>
      </c>
    </row>
    <row r="41" spans="1:21" x14ac:dyDescent="0.25">
      <c r="C41" s="3"/>
      <c r="D41" s="13">
        <v>287416</v>
      </c>
      <c r="E41" s="13">
        <v>70</v>
      </c>
      <c r="F41" s="12">
        <v>5.1999999999999998E-2</v>
      </c>
      <c r="G41" s="15">
        <v>0.17799999999999999</v>
      </c>
      <c r="J41" s="15"/>
      <c r="M41" s="33"/>
      <c r="N41" s="11"/>
      <c r="P41" s="12">
        <v>12.685</v>
      </c>
      <c r="Q41" s="11">
        <v>20.817999999999998</v>
      </c>
      <c r="R41" s="11">
        <v>1.389</v>
      </c>
      <c r="S41" s="11" t="s">
        <v>86</v>
      </c>
      <c r="T41" s="11" t="s">
        <v>86</v>
      </c>
    </row>
    <row r="42" spans="1:21" x14ac:dyDescent="0.25">
      <c r="D42" s="13">
        <v>287415</v>
      </c>
      <c r="E42" s="13">
        <v>80</v>
      </c>
      <c r="F42" s="12">
        <v>0.1</v>
      </c>
      <c r="G42" s="15">
        <v>0.442</v>
      </c>
      <c r="J42" s="15"/>
      <c r="M42" s="33">
        <v>61.979640191066849</v>
      </c>
      <c r="N42" s="11">
        <v>5.0489999999999995</v>
      </c>
      <c r="O42" s="33">
        <v>225.5</v>
      </c>
      <c r="P42" s="12">
        <v>13.532</v>
      </c>
      <c r="Q42" s="11">
        <v>26.088999999999999</v>
      </c>
      <c r="R42" s="11">
        <v>1.6280000000000001</v>
      </c>
      <c r="S42" s="11" t="s">
        <v>86</v>
      </c>
      <c r="T42" s="11" t="s">
        <v>86</v>
      </c>
      <c r="U42">
        <v>32.207000000000001</v>
      </c>
    </row>
    <row r="43" spans="1:21" x14ac:dyDescent="0.25">
      <c r="A43" s="5">
        <v>38630</v>
      </c>
      <c r="B43" s="2" t="s">
        <v>77</v>
      </c>
      <c r="C43" s="19" t="s">
        <v>80</v>
      </c>
      <c r="D43" s="20">
        <v>260790</v>
      </c>
      <c r="E43" s="13">
        <v>1</v>
      </c>
      <c r="F43" s="38">
        <v>2.0033187096774192</v>
      </c>
      <c r="G43" s="41">
        <v>0.74549729032258094</v>
      </c>
      <c r="H43" s="12">
        <v>47.222677419354838</v>
      </c>
      <c r="I43" s="11">
        <v>28.010623380645171</v>
      </c>
      <c r="J43" s="15">
        <v>45.356795806451615</v>
      </c>
      <c r="K43" s="15">
        <v>21.783813393548392</v>
      </c>
      <c r="L43" s="9">
        <v>278</v>
      </c>
      <c r="M43" s="33">
        <v>104.08371527664775</v>
      </c>
      <c r="N43" s="11">
        <v>6.6524999999999999</v>
      </c>
      <c r="O43" s="33">
        <v>297</v>
      </c>
      <c r="P43" s="9">
        <v>0.192</v>
      </c>
      <c r="Q43" s="3">
        <v>0.73099999999999998</v>
      </c>
      <c r="R43" s="3">
        <v>0.23899999999999999</v>
      </c>
      <c r="S43" s="3">
        <v>0.35699999999999998</v>
      </c>
      <c r="T43" s="3">
        <v>7.9500000000000001E-2</v>
      </c>
    </row>
    <row r="44" spans="1:21" x14ac:dyDescent="0.25">
      <c r="C44" s="3"/>
      <c r="D44" s="20">
        <v>260789</v>
      </c>
      <c r="E44" s="13">
        <v>5</v>
      </c>
      <c r="F44" s="38">
        <v>1.7898503225806452</v>
      </c>
      <c r="G44" s="41">
        <v>0.63318007741935489</v>
      </c>
      <c r="M44" s="34"/>
      <c r="P44" s="9">
        <v>0.17749999999999999</v>
      </c>
      <c r="Q44" s="3">
        <v>0.70499999999999996</v>
      </c>
      <c r="R44" s="3">
        <v>0.223</v>
      </c>
      <c r="S44" s="3">
        <v>1.3965000000000001</v>
      </c>
      <c r="T44" s="3">
        <v>7.4999999999999997E-2</v>
      </c>
    </row>
    <row r="45" spans="1:21" x14ac:dyDescent="0.25">
      <c r="D45" s="20">
        <v>260788</v>
      </c>
      <c r="E45" s="13">
        <v>10</v>
      </c>
      <c r="F45" s="38">
        <v>1.5435406451612901</v>
      </c>
      <c r="G45" s="41">
        <v>0.65551215483871028</v>
      </c>
      <c r="J45" s="15"/>
      <c r="M45" s="34"/>
      <c r="P45" s="9">
        <v>0.154</v>
      </c>
      <c r="Q45" s="3">
        <v>0.67100000000000004</v>
      </c>
      <c r="R45" s="3">
        <v>0.2215</v>
      </c>
      <c r="S45" s="3">
        <v>1.0489999999999999</v>
      </c>
      <c r="T45" s="3">
        <v>6.5000000000000002E-2</v>
      </c>
    </row>
    <row r="46" spans="1:21" x14ac:dyDescent="0.25">
      <c r="D46" s="20">
        <v>260787</v>
      </c>
      <c r="E46" s="13">
        <v>20</v>
      </c>
      <c r="F46" s="38">
        <v>1.5435406451612903</v>
      </c>
      <c r="G46" s="41">
        <v>0.61478895483870954</v>
      </c>
      <c r="J46" s="15"/>
      <c r="M46" s="33">
        <v>101.99855026050767</v>
      </c>
      <c r="N46" s="11">
        <v>6.5175000000000001</v>
      </c>
      <c r="O46" s="33">
        <v>291.5</v>
      </c>
      <c r="P46" s="9">
        <v>0.31850000000000001</v>
      </c>
      <c r="Q46" s="3">
        <v>0.60650000000000004</v>
      </c>
      <c r="R46" s="3">
        <v>0.19400000000000001</v>
      </c>
      <c r="S46" s="3">
        <v>0.79949999999999999</v>
      </c>
      <c r="T46" s="3">
        <v>7.4999999999999997E-2</v>
      </c>
    </row>
    <row r="47" spans="1:21" x14ac:dyDescent="0.25">
      <c r="D47" s="20">
        <v>260786</v>
      </c>
      <c r="E47" s="13">
        <v>30</v>
      </c>
      <c r="F47" s="38">
        <v>0.19418677419354838</v>
      </c>
      <c r="G47" s="41">
        <v>0.23505042580645169</v>
      </c>
      <c r="J47" s="15"/>
      <c r="M47" s="34"/>
      <c r="P47" s="9">
        <v>3.4215</v>
      </c>
      <c r="Q47" s="3">
        <v>4.3094999999999999</v>
      </c>
      <c r="R47" s="3">
        <v>0.62850000000000006</v>
      </c>
      <c r="S47" s="3">
        <v>2.9649999999999999</v>
      </c>
      <c r="T47" s="3">
        <v>0.14249999999999999</v>
      </c>
    </row>
    <row r="48" spans="1:21" x14ac:dyDescent="0.25">
      <c r="D48" s="20">
        <v>260785</v>
      </c>
      <c r="E48" s="13">
        <v>40</v>
      </c>
      <c r="F48" s="38">
        <v>0.19080961290322579</v>
      </c>
      <c r="G48" s="41">
        <v>0.21330150709677426</v>
      </c>
      <c r="J48" s="15"/>
      <c r="M48" s="34"/>
      <c r="P48" s="9">
        <v>4.4755000000000003</v>
      </c>
      <c r="Q48" s="3">
        <v>6.2605000000000004</v>
      </c>
      <c r="R48" s="3">
        <v>0.79549999999999998</v>
      </c>
      <c r="S48" s="3">
        <v>3.0460000000000003</v>
      </c>
      <c r="T48" s="3">
        <v>0.1605</v>
      </c>
    </row>
    <row r="49" spans="3:20" x14ac:dyDescent="0.25">
      <c r="D49" s="20">
        <v>260784</v>
      </c>
      <c r="E49" s="13">
        <v>50</v>
      </c>
      <c r="F49" s="38">
        <v>8.6117612903225865E-2</v>
      </c>
      <c r="G49" s="41">
        <v>0.23005222709677417</v>
      </c>
      <c r="J49" s="15"/>
      <c r="M49" s="33">
        <v>83.218520987971942</v>
      </c>
      <c r="N49" s="11">
        <v>6.6025</v>
      </c>
      <c r="O49" s="33">
        <v>294.5</v>
      </c>
      <c r="P49" s="9">
        <v>6.6144999999999996</v>
      </c>
      <c r="Q49" s="3">
        <v>8.7234999999999996</v>
      </c>
      <c r="R49" s="3">
        <v>0.93799999999999994</v>
      </c>
      <c r="S49" s="3">
        <v>2.6414999999999997</v>
      </c>
      <c r="T49" s="3">
        <v>0.13350000000000001</v>
      </c>
    </row>
    <row r="50" spans="3:20" x14ac:dyDescent="0.25">
      <c r="D50" s="20">
        <v>260783</v>
      </c>
      <c r="E50" s="13">
        <v>60</v>
      </c>
      <c r="F50" s="38">
        <v>6.0788903225806476E-2</v>
      </c>
      <c r="G50" s="41">
        <v>0.21559797677419351</v>
      </c>
      <c r="J50" s="15"/>
      <c r="M50" s="34"/>
      <c r="P50" s="9">
        <v>9.8045000000000009</v>
      </c>
      <c r="Q50" s="3">
        <v>12.5825</v>
      </c>
      <c r="R50" s="3">
        <v>1.1935</v>
      </c>
      <c r="S50" s="3">
        <v>0.62350000000000005</v>
      </c>
      <c r="T50" s="3">
        <v>0.1045</v>
      </c>
    </row>
    <row r="51" spans="3:20" x14ac:dyDescent="0.25">
      <c r="C51" s="3"/>
      <c r="D51" s="20">
        <v>260782</v>
      </c>
      <c r="E51" s="13">
        <v>70</v>
      </c>
      <c r="F51" s="38">
        <v>5.403458064516127E-2</v>
      </c>
      <c r="G51" s="41">
        <v>0.1553494193548387</v>
      </c>
      <c r="J51" s="15"/>
      <c r="M51" s="34"/>
      <c r="P51" s="9">
        <v>11.785499999999999</v>
      </c>
      <c r="Q51" s="3">
        <v>18.7575</v>
      </c>
      <c r="R51" s="3">
        <v>1.2589999999999999</v>
      </c>
      <c r="S51" s="3">
        <v>0.36499999999999999</v>
      </c>
      <c r="T51" s="3">
        <v>6.8500000000000005E-2</v>
      </c>
    </row>
    <row r="52" spans="3:20" x14ac:dyDescent="0.25">
      <c r="D52" s="20">
        <v>260781</v>
      </c>
      <c r="E52" s="13">
        <v>80</v>
      </c>
      <c r="F52" s="12">
        <v>5.7411741935483901E-2</v>
      </c>
      <c r="G52" s="15">
        <v>0.27341497806451609</v>
      </c>
      <c r="J52" s="15"/>
      <c r="M52" s="33">
        <v>64.160387739484548</v>
      </c>
      <c r="N52" s="11">
        <v>5.2285000000000004</v>
      </c>
      <c r="O52" s="33">
        <v>233.5</v>
      </c>
      <c r="P52" s="9">
        <v>13.513500000000001</v>
      </c>
      <c r="Q52" s="3">
        <v>24.916499999999999</v>
      </c>
      <c r="R52" s="3">
        <v>1.5249999999999999</v>
      </c>
      <c r="S52" s="3">
        <v>0.76749999999999996</v>
      </c>
      <c r="T52" s="3">
        <v>0.1</v>
      </c>
    </row>
    <row r="53" spans="3:20" x14ac:dyDescent="0.25">
      <c r="C53" s="19"/>
      <c r="D53" s="13"/>
      <c r="E53" s="13">
        <v>1</v>
      </c>
      <c r="F53" s="11"/>
      <c r="J53" s="15"/>
      <c r="M53" s="30"/>
      <c r="N53" s="30"/>
      <c r="O53" s="32"/>
      <c r="P53" s="15"/>
      <c r="Q53" s="15"/>
      <c r="R53" s="15"/>
      <c r="S53" s="15"/>
      <c r="T53" s="15"/>
    </row>
    <row r="54" spans="3:20" x14ac:dyDescent="0.25">
      <c r="D54" s="13"/>
      <c r="E54" s="13">
        <v>5</v>
      </c>
      <c r="F54" s="11"/>
      <c r="J54" s="15"/>
      <c r="M54" s="30"/>
      <c r="N54" s="30"/>
      <c r="O54" s="32"/>
      <c r="P54" s="15"/>
      <c r="Q54" s="15"/>
      <c r="R54" s="15"/>
      <c r="S54" s="15"/>
      <c r="T54" s="15"/>
    </row>
    <row r="55" spans="3:20" x14ac:dyDescent="0.25">
      <c r="C55" s="3"/>
      <c r="D55" s="13"/>
      <c r="E55" s="13">
        <v>10</v>
      </c>
      <c r="F55" s="11"/>
      <c r="J55" s="15"/>
      <c r="M55" s="30"/>
      <c r="N55" s="30"/>
      <c r="O55" s="32"/>
      <c r="P55" s="15"/>
      <c r="Q55" s="15"/>
      <c r="R55" s="15"/>
      <c r="S55" s="15"/>
      <c r="T55" s="15"/>
    </row>
    <row r="56" spans="3:20" x14ac:dyDescent="0.25">
      <c r="C56" s="3"/>
      <c r="D56" s="13"/>
      <c r="E56" s="13">
        <v>20</v>
      </c>
      <c r="F56" s="11"/>
      <c r="J56" s="15"/>
      <c r="M56" s="30"/>
      <c r="N56" s="30"/>
      <c r="O56" s="32"/>
      <c r="P56" s="15"/>
      <c r="Q56" s="15"/>
      <c r="R56" s="15"/>
      <c r="S56" s="15"/>
      <c r="T56" s="15"/>
    </row>
    <row r="57" spans="3:20" x14ac:dyDescent="0.25">
      <c r="C57" s="3"/>
      <c r="D57" s="13"/>
      <c r="E57" s="13">
        <v>30</v>
      </c>
      <c r="F57" s="11"/>
      <c r="J57" s="15"/>
      <c r="M57" s="30"/>
      <c r="N57" s="30"/>
      <c r="O57" s="32"/>
      <c r="P57" s="15"/>
      <c r="Q57" s="15"/>
      <c r="R57" s="15"/>
      <c r="S57" s="15"/>
      <c r="T57" s="15"/>
    </row>
    <row r="58" spans="3:20" x14ac:dyDescent="0.25">
      <c r="C58" s="3"/>
      <c r="D58" s="13"/>
      <c r="E58" s="13">
        <v>40</v>
      </c>
      <c r="F58" s="11"/>
      <c r="J58" s="15"/>
      <c r="M58" s="30"/>
      <c r="N58" s="30"/>
      <c r="O58" s="32"/>
      <c r="P58" s="15"/>
      <c r="Q58" s="15"/>
      <c r="R58" s="15"/>
      <c r="S58" s="15"/>
      <c r="T58" s="15"/>
    </row>
    <row r="59" spans="3:20" x14ac:dyDescent="0.25">
      <c r="D59" s="13"/>
      <c r="E59" s="13">
        <v>50</v>
      </c>
      <c r="F59" s="11"/>
      <c r="J59" s="15"/>
      <c r="M59" s="30"/>
      <c r="N59" s="30"/>
      <c r="O59" s="32"/>
      <c r="P59" s="15"/>
      <c r="Q59" s="15"/>
      <c r="R59" s="15"/>
      <c r="S59" s="15"/>
      <c r="T59" s="15"/>
    </row>
    <row r="60" spans="3:20" x14ac:dyDescent="0.25">
      <c r="D60" s="13"/>
      <c r="E60" s="13">
        <v>60</v>
      </c>
      <c r="F60" s="11"/>
      <c r="J60" s="15"/>
      <c r="M60" s="30"/>
      <c r="N60" s="30"/>
      <c r="O60" s="32"/>
      <c r="P60" s="15"/>
      <c r="Q60" s="15"/>
      <c r="R60" s="15"/>
      <c r="S60" s="15"/>
      <c r="T60" s="15"/>
    </row>
    <row r="61" spans="3:20" x14ac:dyDescent="0.25">
      <c r="D61" s="13"/>
      <c r="E61" s="13">
        <v>70</v>
      </c>
      <c r="F61" s="11"/>
      <c r="J61" s="15"/>
      <c r="P61" s="15"/>
      <c r="Q61" s="15"/>
      <c r="R61" s="15"/>
      <c r="S61" s="15"/>
      <c r="T61" s="15"/>
    </row>
    <row r="62" spans="3:20" x14ac:dyDescent="0.25">
      <c r="C62" s="3"/>
      <c r="D62" s="13"/>
      <c r="E62" s="13">
        <v>80</v>
      </c>
      <c r="F62" s="11"/>
      <c r="J62" s="15"/>
      <c r="P62" s="15"/>
      <c r="Q62" s="15"/>
      <c r="R62" s="15"/>
      <c r="S62" s="15"/>
      <c r="T62" s="15"/>
    </row>
    <row r="63" spans="3:20" x14ac:dyDescent="0.25">
      <c r="C63" s="19"/>
      <c r="D63" s="13"/>
      <c r="E63" s="13">
        <v>1</v>
      </c>
      <c r="F63" s="11"/>
      <c r="I63" s="4"/>
      <c r="J63" s="15"/>
      <c r="P63" s="15"/>
      <c r="Q63" s="15"/>
      <c r="R63" s="15"/>
      <c r="S63" s="15"/>
      <c r="T63" s="15"/>
    </row>
    <row r="64" spans="3:20" x14ac:dyDescent="0.25">
      <c r="C64" s="3"/>
      <c r="D64" s="13"/>
      <c r="E64" s="13">
        <v>5</v>
      </c>
      <c r="F64" s="11"/>
      <c r="J64" s="15"/>
      <c r="P64" s="15"/>
      <c r="Q64" s="15"/>
      <c r="R64" s="15"/>
      <c r="S64" s="15"/>
      <c r="T64" s="15"/>
    </row>
    <row r="65" spans="3:20" x14ac:dyDescent="0.25">
      <c r="C65" s="3"/>
      <c r="D65" s="13"/>
      <c r="E65" s="13">
        <v>10</v>
      </c>
      <c r="F65" s="11"/>
      <c r="J65" s="15"/>
      <c r="P65" s="15"/>
      <c r="Q65" s="15"/>
      <c r="R65" s="15"/>
      <c r="S65" s="15"/>
      <c r="T65" s="15"/>
    </row>
    <row r="66" spans="3:20" x14ac:dyDescent="0.25">
      <c r="C66" s="3"/>
      <c r="D66" s="13"/>
      <c r="E66" s="13">
        <v>20</v>
      </c>
      <c r="F66" s="11"/>
      <c r="J66" s="15"/>
      <c r="P66" s="15"/>
      <c r="Q66" s="15"/>
      <c r="R66" s="15"/>
      <c r="S66" s="15"/>
      <c r="T66" s="15"/>
    </row>
    <row r="67" spans="3:20" x14ac:dyDescent="0.25">
      <c r="D67" s="13"/>
      <c r="E67" s="13">
        <v>30</v>
      </c>
      <c r="F67" s="11"/>
      <c r="J67" s="15"/>
      <c r="P67" s="15"/>
      <c r="Q67" s="15"/>
      <c r="R67" s="15"/>
      <c r="S67" s="15"/>
      <c r="T67" s="15"/>
    </row>
    <row r="68" spans="3:20" x14ac:dyDescent="0.25">
      <c r="D68" s="13"/>
      <c r="E68" s="13">
        <v>40</v>
      </c>
      <c r="F68" s="11"/>
      <c r="J68" s="15"/>
      <c r="P68" s="15"/>
      <c r="Q68" s="15"/>
      <c r="R68" s="15"/>
      <c r="S68" s="15"/>
      <c r="T68" s="15"/>
    </row>
    <row r="69" spans="3:20" x14ac:dyDescent="0.25">
      <c r="C69" s="3"/>
      <c r="D69" s="13"/>
      <c r="E69" s="13">
        <v>50</v>
      </c>
      <c r="F69" s="11"/>
      <c r="J69" s="15"/>
      <c r="P69" s="15"/>
      <c r="Q69" s="15"/>
      <c r="R69" s="15"/>
      <c r="S69" s="15"/>
      <c r="T69" s="15"/>
    </row>
    <row r="70" spans="3:20" x14ac:dyDescent="0.25">
      <c r="C70" s="3"/>
      <c r="D70" s="13"/>
      <c r="E70" s="13">
        <v>60</v>
      </c>
      <c r="F70" s="11"/>
      <c r="J70" s="15"/>
      <c r="P70" s="15"/>
      <c r="Q70" s="15"/>
      <c r="R70" s="15"/>
      <c r="S70" s="15"/>
      <c r="T70" s="15"/>
    </row>
    <row r="71" spans="3:20" x14ac:dyDescent="0.25">
      <c r="C71" s="3"/>
      <c r="D71" s="13"/>
      <c r="E71" s="13">
        <v>70</v>
      </c>
      <c r="F71" s="11"/>
      <c r="J71" s="15"/>
      <c r="P71" s="15"/>
      <c r="Q71" s="15"/>
      <c r="R71" s="15"/>
      <c r="S71" s="15"/>
      <c r="T71" s="15"/>
    </row>
    <row r="72" spans="3:20" x14ac:dyDescent="0.25">
      <c r="C72" s="3"/>
      <c r="D72" s="13"/>
      <c r="E72" s="13">
        <v>80</v>
      </c>
      <c r="F72" s="11"/>
      <c r="J72" s="15"/>
      <c r="P72" s="15"/>
      <c r="Q72" s="15"/>
      <c r="R72" s="15"/>
      <c r="S72" s="15"/>
      <c r="T72" s="15"/>
    </row>
    <row r="73" spans="3:20" x14ac:dyDescent="0.25">
      <c r="C73" s="19"/>
      <c r="E73" s="13">
        <v>1</v>
      </c>
      <c r="F73" s="11"/>
      <c r="J73" s="15"/>
      <c r="P73" s="15"/>
      <c r="Q73" s="15"/>
      <c r="R73" s="15"/>
      <c r="S73" s="15"/>
      <c r="T73" s="15"/>
    </row>
    <row r="74" spans="3:20" x14ac:dyDescent="0.25">
      <c r="C74" s="3"/>
      <c r="E74" s="13">
        <v>5</v>
      </c>
      <c r="F74" s="11"/>
      <c r="J74" s="15"/>
      <c r="P74" s="15"/>
      <c r="Q74" s="15"/>
      <c r="R74" s="15"/>
      <c r="S74" s="15"/>
      <c r="T74" s="15"/>
    </row>
    <row r="75" spans="3:20" x14ac:dyDescent="0.25">
      <c r="E75" s="13">
        <v>10</v>
      </c>
      <c r="F75" s="11"/>
      <c r="J75" s="15"/>
      <c r="P75" s="15"/>
      <c r="Q75" s="15"/>
      <c r="R75" s="15"/>
      <c r="S75" s="15"/>
      <c r="T75" s="15"/>
    </row>
    <row r="76" spans="3:20" x14ac:dyDescent="0.25">
      <c r="C76" s="3"/>
      <c r="E76" s="13">
        <v>20</v>
      </c>
      <c r="F76" s="11"/>
      <c r="J76" s="15"/>
      <c r="P76" s="15"/>
      <c r="Q76" s="15"/>
      <c r="R76" s="15"/>
      <c r="S76" s="15"/>
      <c r="T76" s="15"/>
    </row>
    <row r="77" spans="3:20" x14ac:dyDescent="0.25">
      <c r="C77" s="3"/>
      <c r="E77" s="13">
        <v>30</v>
      </c>
      <c r="F77" s="11"/>
      <c r="J77" s="15"/>
      <c r="P77" s="15"/>
      <c r="Q77" s="15"/>
      <c r="R77" s="15"/>
      <c r="S77" s="15"/>
      <c r="T77" s="15"/>
    </row>
    <row r="78" spans="3:20" x14ac:dyDescent="0.25">
      <c r="C78" s="3"/>
      <c r="E78" s="13">
        <v>40</v>
      </c>
      <c r="F78" s="11"/>
      <c r="J78" s="15"/>
      <c r="P78" s="15"/>
      <c r="Q78" s="15"/>
      <c r="R78" s="15"/>
      <c r="S78" s="15"/>
      <c r="T78" s="15"/>
    </row>
    <row r="79" spans="3:20" x14ac:dyDescent="0.25">
      <c r="C79" s="3"/>
      <c r="E79" s="13">
        <v>50</v>
      </c>
      <c r="F79" s="11"/>
      <c r="J79" s="15"/>
      <c r="P79" s="15"/>
      <c r="Q79" s="15"/>
      <c r="R79" s="15"/>
      <c r="S79" s="15"/>
      <c r="T79" s="15"/>
    </row>
    <row r="80" spans="3:20" x14ac:dyDescent="0.25">
      <c r="C80" s="3"/>
      <c r="E80" s="13">
        <v>60</v>
      </c>
      <c r="F80" s="11"/>
      <c r="J80" s="15"/>
      <c r="P80" s="15"/>
      <c r="Q80" s="15"/>
      <c r="R80" s="15"/>
      <c r="S80" s="15"/>
      <c r="T80" s="15"/>
    </row>
    <row r="81" spans="3:20" x14ac:dyDescent="0.25">
      <c r="C81" s="3"/>
      <c r="E81" s="13">
        <v>70</v>
      </c>
      <c r="F81" s="11"/>
      <c r="J81" s="15"/>
      <c r="P81" s="15"/>
      <c r="Q81" s="15"/>
      <c r="R81" s="15"/>
      <c r="S81" s="15"/>
      <c r="T81" s="15"/>
    </row>
    <row r="82" spans="3:20" x14ac:dyDescent="0.25">
      <c r="C82" s="3"/>
      <c r="E82" s="13">
        <v>80</v>
      </c>
      <c r="F82" s="11"/>
      <c r="J82" s="15"/>
      <c r="P82" s="15"/>
      <c r="Q82" s="15"/>
      <c r="R82" s="15"/>
      <c r="S82" s="15"/>
      <c r="T82" s="15"/>
    </row>
    <row r="83" spans="3:20" x14ac:dyDescent="0.25">
      <c r="C83" s="19"/>
      <c r="E83" s="13">
        <v>1</v>
      </c>
      <c r="F83" s="11"/>
      <c r="J83" s="15"/>
      <c r="P83" s="15"/>
      <c r="Q83" s="15"/>
      <c r="R83" s="15"/>
      <c r="S83" s="15"/>
      <c r="T83" s="15"/>
    </row>
    <row r="84" spans="3:20" x14ac:dyDescent="0.25">
      <c r="C84" s="3"/>
      <c r="E84" s="13">
        <v>5</v>
      </c>
      <c r="F84" s="11"/>
      <c r="J84" s="15"/>
      <c r="P84" s="15"/>
      <c r="Q84" s="15"/>
      <c r="R84" s="15"/>
      <c r="S84" s="15"/>
      <c r="T84" s="15"/>
    </row>
    <row r="85" spans="3:20" x14ac:dyDescent="0.25">
      <c r="C85" s="3"/>
      <c r="E85" s="13">
        <v>10</v>
      </c>
      <c r="F85" s="11"/>
      <c r="J85" s="15"/>
      <c r="P85" s="15"/>
      <c r="Q85" s="15"/>
      <c r="R85" s="15"/>
      <c r="S85" s="15"/>
      <c r="T85" s="15"/>
    </row>
    <row r="86" spans="3:20" x14ac:dyDescent="0.25">
      <c r="C86" s="3"/>
      <c r="E86" s="13">
        <v>20</v>
      </c>
      <c r="F86" s="11"/>
      <c r="J86" s="15"/>
      <c r="P86" s="15"/>
      <c r="Q86" s="15"/>
      <c r="R86" s="15"/>
      <c r="S86" s="15"/>
      <c r="T86" s="15"/>
    </row>
    <row r="87" spans="3:20" x14ac:dyDescent="0.25">
      <c r="C87" s="3"/>
      <c r="E87" s="13">
        <v>30</v>
      </c>
      <c r="F87" s="11"/>
      <c r="J87" s="15"/>
      <c r="P87" s="15"/>
      <c r="Q87" s="15"/>
      <c r="R87" s="15"/>
      <c r="S87" s="15"/>
      <c r="T87" s="15"/>
    </row>
    <row r="88" spans="3:20" x14ac:dyDescent="0.25">
      <c r="C88" s="3"/>
      <c r="E88" s="13">
        <v>40</v>
      </c>
      <c r="F88" s="11"/>
      <c r="J88" s="15"/>
      <c r="P88" s="15"/>
      <c r="Q88" s="15"/>
      <c r="R88" s="15"/>
      <c r="S88" s="15"/>
      <c r="T88" s="15"/>
    </row>
    <row r="89" spans="3:20" x14ac:dyDescent="0.25">
      <c r="C89" s="3"/>
      <c r="E89" s="13">
        <v>50</v>
      </c>
      <c r="F89" s="11"/>
      <c r="J89" s="15"/>
      <c r="P89" s="15"/>
      <c r="Q89" s="15"/>
      <c r="R89" s="15"/>
      <c r="S89" s="15"/>
      <c r="T89" s="15"/>
    </row>
    <row r="90" spans="3:20" x14ac:dyDescent="0.25">
      <c r="C90" s="3"/>
      <c r="E90" s="13">
        <v>60</v>
      </c>
      <c r="F90" s="11"/>
      <c r="J90" s="15"/>
      <c r="P90" s="15"/>
      <c r="Q90" s="15"/>
      <c r="R90" s="15"/>
      <c r="S90" s="15"/>
      <c r="T90" s="15"/>
    </row>
    <row r="91" spans="3:20" x14ac:dyDescent="0.25">
      <c r="C91" s="3"/>
      <c r="E91" s="13">
        <v>70</v>
      </c>
      <c r="F91" s="11"/>
      <c r="J91" s="15"/>
      <c r="P91" s="15"/>
      <c r="Q91" s="15"/>
      <c r="R91" s="15"/>
      <c r="S91" s="15"/>
      <c r="T91" s="15"/>
    </row>
    <row r="92" spans="3:20" x14ac:dyDescent="0.25">
      <c r="C92" s="3"/>
      <c r="E92" s="13">
        <v>80</v>
      </c>
      <c r="F92" s="11"/>
      <c r="J92" s="15"/>
      <c r="P92" s="15"/>
      <c r="Q92" s="15"/>
      <c r="R92" s="15"/>
      <c r="S92" s="15"/>
      <c r="T92" s="15"/>
    </row>
    <row r="93" spans="3:20" x14ac:dyDescent="0.25">
      <c r="C93" s="19"/>
      <c r="E93" s="13">
        <v>1</v>
      </c>
      <c r="F93" s="11"/>
      <c r="J93" s="15"/>
      <c r="P93" s="15"/>
      <c r="Q93" s="15"/>
      <c r="R93" s="15"/>
      <c r="S93" s="15"/>
      <c r="T93" s="15"/>
    </row>
    <row r="94" spans="3:20" x14ac:dyDescent="0.25">
      <c r="C94" s="3"/>
      <c r="E94" s="13">
        <v>5</v>
      </c>
      <c r="F94" s="11"/>
      <c r="P94" s="15"/>
      <c r="Q94" s="15"/>
      <c r="R94" s="15"/>
      <c r="S94" s="15"/>
      <c r="T94" s="15"/>
    </row>
    <row r="95" spans="3:20" x14ac:dyDescent="0.25">
      <c r="C95" s="3"/>
      <c r="E95" s="13">
        <v>10</v>
      </c>
      <c r="F95" s="11"/>
      <c r="P95" s="15"/>
      <c r="Q95" s="15"/>
      <c r="R95" s="15"/>
      <c r="S95" s="15"/>
      <c r="T95" s="15"/>
    </row>
    <row r="96" spans="3:20" x14ac:dyDescent="0.25">
      <c r="C96" s="3"/>
      <c r="E96" s="13">
        <v>20</v>
      </c>
      <c r="F96" s="11"/>
      <c r="P96" s="15"/>
      <c r="Q96" s="15"/>
      <c r="R96" s="15"/>
      <c r="S96" s="15"/>
      <c r="T96" s="15"/>
    </row>
    <row r="97" spans="3:20" x14ac:dyDescent="0.25">
      <c r="C97" s="3"/>
      <c r="E97" s="13">
        <v>30</v>
      </c>
      <c r="F97" s="11"/>
      <c r="P97" s="15"/>
      <c r="Q97" s="15"/>
      <c r="R97" s="15"/>
      <c r="S97" s="15"/>
      <c r="T97" s="15"/>
    </row>
    <row r="98" spans="3:20" x14ac:dyDescent="0.25">
      <c r="C98" s="3"/>
      <c r="E98" s="13">
        <v>40</v>
      </c>
      <c r="F98" s="11"/>
      <c r="P98" s="15"/>
      <c r="Q98" s="15"/>
      <c r="R98" s="15"/>
      <c r="S98" s="15"/>
      <c r="T98" s="15"/>
    </row>
    <row r="99" spans="3:20" x14ac:dyDescent="0.25">
      <c r="C99" s="3"/>
      <c r="E99" s="13">
        <v>50</v>
      </c>
      <c r="F99" s="11"/>
      <c r="P99" s="15"/>
      <c r="Q99" s="15"/>
      <c r="R99" s="15"/>
      <c r="S99" s="15"/>
      <c r="T99" s="15"/>
    </row>
    <row r="100" spans="3:20" x14ac:dyDescent="0.25">
      <c r="C100" s="3"/>
      <c r="E100" s="13">
        <v>60</v>
      </c>
      <c r="F100" s="11"/>
      <c r="P100" s="15"/>
      <c r="Q100" s="15"/>
      <c r="R100" s="15"/>
      <c r="S100" s="15"/>
      <c r="T100" s="15"/>
    </row>
    <row r="101" spans="3:20" x14ac:dyDescent="0.25">
      <c r="C101" s="3"/>
      <c r="E101" s="13">
        <v>70</v>
      </c>
      <c r="F101" s="11"/>
      <c r="P101" s="15"/>
      <c r="Q101" s="15"/>
      <c r="R101" s="15"/>
      <c r="S101" s="15"/>
      <c r="T101" s="15"/>
    </row>
    <row r="102" spans="3:20" x14ac:dyDescent="0.25">
      <c r="C102" s="3"/>
      <c r="E102" s="13">
        <v>80</v>
      </c>
      <c r="F102" s="11"/>
      <c r="P102" s="15"/>
      <c r="Q102" s="15"/>
      <c r="R102" s="15"/>
      <c r="S102" s="15"/>
      <c r="T102" s="15"/>
    </row>
    <row r="103" spans="3:20" x14ac:dyDescent="0.25">
      <c r="C103" s="19"/>
      <c r="E103" s="13">
        <v>1</v>
      </c>
      <c r="O103" s="34"/>
      <c r="P103" s="15"/>
      <c r="Q103" s="15"/>
      <c r="R103" s="15"/>
      <c r="S103" s="15"/>
      <c r="T103" s="15"/>
    </row>
    <row r="104" spans="3:20" x14ac:dyDescent="0.25">
      <c r="C104" s="3"/>
      <c r="E104" s="13">
        <v>5</v>
      </c>
      <c r="O104" s="34"/>
      <c r="P104" s="15"/>
      <c r="Q104" s="15"/>
      <c r="R104" s="15"/>
      <c r="S104" s="15"/>
      <c r="T104" s="15"/>
    </row>
    <row r="105" spans="3:20" x14ac:dyDescent="0.25">
      <c r="C105" s="3"/>
      <c r="E105" s="13">
        <v>10</v>
      </c>
      <c r="O105" s="34"/>
      <c r="P105" s="15"/>
      <c r="Q105" s="15"/>
      <c r="R105" s="15"/>
      <c r="S105" s="15"/>
      <c r="T105" s="15"/>
    </row>
    <row r="106" spans="3:20" x14ac:dyDescent="0.25">
      <c r="C106" s="3"/>
      <c r="E106" s="13">
        <v>20</v>
      </c>
      <c r="O106" s="34"/>
      <c r="P106" s="15"/>
      <c r="Q106" s="15"/>
      <c r="R106" s="15"/>
      <c r="S106" s="15"/>
      <c r="T106" s="15"/>
    </row>
    <row r="107" spans="3:20" x14ac:dyDescent="0.25">
      <c r="C107" s="3"/>
      <c r="E107" s="13">
        <v>30</v>
      </c>
      <c r="O107" s="34"/>
      <c r="P107" s="15"/>
      <c r="Q107" s="15"/>
      <c r="R107" s="15"/>
      <c r="S107" s="15"/>
      <c r="T107" s="15"/>
    </row>
    <row r="108" spans="3:20" x14ac:dyDescent="0.25">
      <c r="C108" s="3"/>
      <c r="E108" s="13">
        <v>40</v>
      </c>
      <c r="O108" s="34"/>
      <c r="P108" s="15"/>
      <c r="Q108" s="15"/>
      <c r="R108" s="15"/>
      <c r="S108" s="15"/>
      <c r="T108" s="15"/>
    </row>
    <row r="109" spans="3:20" x14ac:dyDescent="0.25">
      <c r="C109" s="3"/>
      <c r="E109" s="13">
        <v>50</v>
      </c>
      <c r="O109" s="34"/>
      <c r="P109" s="15"/>
      <c r="Q109" s="15"/>
      <c r="R109" s="15"/>
      <c r="S109" s="15"/>
      <c r="T109" s="15"/>
    </row>
    <row r="110" spans="3:20" x14ac:dyDescent="0.25">
      <c r="C110" s="3"/>
      <c r="E110" s="13">
        <v>60</v>
      </c>
      <c r="O110" s="34"/>
      <c r="P110" s="15"/>
      <c r="Q110" s="15"/>
      <c r="R110" s="15"/>
      <c r="S110" s="15"/>
      <c r="T110" s="15"/>
    </row>
    <row r="111" spans="3:20" x14ac:dyDescent="0.25">
      <c r="C111" s="3"/>
      <c r="E111" s="13">
        <v>70</v>
      </c>
      <c r="O111" s="34"/>
      <c r="P111" s="15"/>
      <c r="Q111" s="15"/>
      <c r="R111" s="15"/>
      <c r="S111" s="15"/>
      <c r="T111" s="15"/>
    </row>
    <row r="112" spans="3:20" x14ac:dyDescent="0.25">
      <c r="C112" s="3"/>
      <c r="E112" s="13">
        <v>80</v>
      </c>
      <c r="O112" s="34"/>
      <c r="P112" s="15"/>
      <c r="Q112" s="15"/>
      <c r="R112" s="15"/>
      <c r="S112" s="15"/>
      <c r="T112" s="15"/>
    </row>
    <row r="113" spans="3:20" x14ac:dyDescent="0.25">
      <c r="C113" s="3"/>
      <c r="E113" s="13">
        <v>1</v>
      </c>
      <c r="I113" s="14"/>
      <c r="O113" s="34"/>
      <c r="P113" s="15"/>
      <c r="Q113" s="15"/>
      <c r="R113" s="15"/>
      <c r="S113" s="15"/>
      <c r="T113" s="15"/>
    </row>
    <row r="114" spans="3:20" x14ac:dyDescent="0.25">
      <c r="C114" s="3"/>
      <c r="E114" s="13">
        <v>5</v>
      </c>
      <c r="I114" s="6"/>
      <c r="O114" s="34"/>
      <c r="P114" s="15"/>
      <c r="Q114" s="15"/>
      <c r="R114" s="15"/>
      <c r="S114" s="15"/>
      <c r="T114" s="15"/>
    </row>
    <row r="115" spans="3:20" x14ac:dyDescent="0.25">
      <c r="C115" s="3"/>
      <c r="E115" s="13">
        <v>10</v>
      </c>
      <c r="O115" s="34"/>
      <c r="P115" s="15"/>
      <c r="Q115" s="15"/>
      <c r="R115" s="15"/>
      <c r="S115" s="15"/>
      <c r="T115" s="15"/>
    </row>
    <row r="116" spans="3:20" x14ac:dyDescent="0.25">
      <c r="C116" s="3"/>
      <c r="E116" s="13">
        <v>20</v>
      </c>
      <c r="O116" s="34"/>
      <c r="P116" s="15"/>
      <c r="Q116" s="15"/>
      <c r="R116" s="15"/>
      <c r="S116" s="15"/>
      <c r="T116" s="15"/>
    </row>
    <row r="117" spans="3:20" x14ac:dyDescent="0.25">
      <c r="C117" s="3"/>
      <c r="E117" s="13">
        <v>30</v>
      </c>
      <c r="O117" s="34"/>
      <c r="P117" s="15"/>
      <c r="Q117" s="15"/>
      <c r="R117" s="15"/>
      <c r="S117" s="15"/>
      <c r="T117" s="15"/>
    </row>
    <row r="118" spans="3:20" x14ac:dyDescent="0.25">
      <c r="C118" s="3"/>
      <c r="E118" s="13">
        <v>40</v>
      </c>
      <c r="O118" s="34"/>
      <c r="P118" s="15"/>
      <c r="Q118" s="15"/>
      <c r="R118" s="15"/>
      <c r="S118" s="15"/>
      <c r="T118" s="15"/>
    </row>
    <row r="119" spans="3:20" x14ac:dyDescent="0.25">
      <c r="C119" s="3"/>
      <c r="E119" s="13">
        <v>50</v>
      </c>
      <c r="O119" s="34"/>
      <c r="P119" s="15"/>
      <c r="Q119" s="15"/>
      <c r="R119" s="15"/>
      <c r="S119" s="15"/>
      <c r="T119" s="15"/>
    </row>
    <row r="120" spans="3:20" x14ac:dyDescent="0.25">
      <c r="C120" s="3"/>
      <c r="E120" s="13">
        <v>60</v>
      </c>
      <c r="O120" s="34"/>
      <c r="P120" s="15"/>
      <c r="Q120" s="15"/>
      <c r="R120" s="15"/>
      <c r="S120" s="15"/>
      <c r="T120" s="15"/>
    </row>
    <row r="121" spans="3:20" x14ac:dyDescent="0.25">
      <c r="C121" s="3"/>
      <c r="E121" s="13">
        <v>70</v>
      </c>
      <c r="O121" s="34"/>
      <c r="P121" s="15"/>
      <c r="Q121" s="15"/>
      <c r="R121" s="15"/>
      <c r="S121" s="15"/>
      <c r="T121" s="15"/>
    </row>
    <row r="122" spans="3:20" x14ac:dyDescent="0.25">
      <c r="C122" s="3"/>
      <c r="E122" s="13">
        <v>80</v>
      </c>
      <c r="O122" s="34"/>
      <c r="P122" s="15"/>
      <c r="Q122" s="15"/>
      <c r="R122" s="15"/>
      <c r="S122" s="15"/>
      <c r="T122" s="15"/>
    </row>
    <row r="123" spans="3:20" x14ac:dyDescent="0.25">
      <c r="C123" s="3"/>
      <c r="E123" s="13">
        <v>1</v>
      </c>
    </row>
    <row r="124" spans="3:20" x14ac:dyDescent="0.25">
      <c r="C124" s="3"/>
      <c r="E124" s="13">
        <v>5</v>
      </c>
    </row>
    <row r="125" spans="3:20" x14ac:dyDescent="0.25">
      <c r="C125" s="3"/>
      <c r="E125" s="13">
        <v>10</v>
      </c>
    </row>
    <row r="126" spans="3:20" x14ac:dyDescent="0.25">
      <c r="C126" s="3"/>
      <c r="E126" s="13">
        <v>20</v>
      </c>
    </row>
    <row r="127" spans="3:20" x14ac:dyDescent="0.25">
      <c r="C127" s="3"/>
      <c r="E127" s="13">
        <v>30</v>
      </c>
    </row>
    <row r="128" spans="3:20" x14ac:dyDescent="0.25">
      <c r="C128" s="3"/>
      <c r="E128" s="13">
        <v>40</v>
      </c>
    </row>
    <row r="129" spans="3:5" x14ac:dyDescent="0.25">
      <c r="C129" s="3"/>
      <c r="E129" s="13">
        <v>50</v>
      </c>
    </row>
    <row r="130" spans="3:5" x14ac:dyDescent="0.25">
      <c r="C130" s="3"/>
      <c r="E130" s="13">
        <v>60</v>
      </c>
    </row>
    <row r="131" spans="3:5" x14ac:dyDescent="0.25">
      <c r="C131" s="3"/>
      <c r="E131" s="13">
        <v>70</v>
      </c>
    </row>
    <row r="132" spans="3:5" x14ac:dyDescent="0.25">
      <c r="C132" s="3"/>
      <c r="E132" s="13">
        <v>80</v>
      </c>
    </row>
    <row r="133" spans="3:5" x14ac:dyDescent="0.25">
      <c r="C133" s="3"/>
      <c r="E133" s="13">
        <v>1</v>
      </c>
    </row>
    <row r="134" spans="3:5" x14ac:dyDescent="0.25">
      <c r="C134" s="3"/>
      <c r="E134" s="13">
        <v>5</v>
      </c>
    </row>
    <row r="135" spans="3:5" x14ac:dyDescent="0.25">
      <c r="C135" s="3"/>
      <c r="E135" s="13">
        <v>10</v>
      </c>
    </row>
    <row r="136" spans="3:5" x14ac:dyDescent="0.25">
      <c r="C136" s="3"/>
      <c r="E136" s="13">
        <v>20</v>
      </c>
    </row>
    <row r="137" spans="3:5" x14ac:dyDescent="0.25">
      <c r="C137" s="3"/>
      <c r="E137" s="13">
        <v>30</v>
      </c>
    </row>
    <row r="138" spans="3:5" x14ac:dyDescent="0.25">
      <c r="C138" s="3"/>
      <c r="E138" s="13">
        <v>40</v>
      </c>
    </row>
    <row r="139" spans="3:5" x14ac:dyDescent="0.25">
      <c r="C139" s="3"/>
      <c r="E139" s="13">
        <v>50</v>
      </c>
    </row>
    <row r="140" spans="3:5" x14ac:dyDescent="0.25">
      <c r="C140" s="3"/>
      <c r="E140" s="13">
        <v>60</v>
      </c>
    </row>
    <row r="141" spans="3:5" x14ac:dyDescent="0.25">
      <c r="C141" s="3"/>
      <c r="E141" s="13">
        <v>70</v>
      </c>
    </row>
    <row r="142" spans="3:5" x14ac:dyDescent="0.25">
      <c r="C142" s="3"/>
      <c r="E142" s="13">
        <v>80</v>
      </c>
    </row>
    <row r="143" spans="3:5" x14ac:dyDescent="0.25">
      <c r="C143" s="3"/>
      <c r="E143" s="13">
        <v>1</v>
      </c>
    </row>
    <row r="144" spans="3:5" x14ac:dyDescent="0.25">
      <c r="C144" s="3"/>
      <c r="E144" s="13">
        <v>5</v>
      </c>
    </row>
    <row r="145" spans="3:11" x14ac:dyDescent="0.25">
      <c r="C145" s="3"/>
      <c r="E145" s="13">
        <v>10</v>
      </c>
    </row>
    <row r="146" spans="3:11" x14ac:dyDescent="0.25">
      <c r="C146" s="3"/>
      <c r="E146" s="13">
        <v>20</v>
      </c>
    </row>
    <row r="147" spans="3:11" x14ac:dyDescent="0.25">
      <c r="C147" s="3"/>
      <c r="E147" s="13">
        <v>30</v>
      </c>
    </row>
    <row r="148" spans="3:11" x14ac:dyDescent="0.25">
      <c r="C148" s="3"/>
      <c r="E148" s="13">
        <v>40</v>
      </c>
    </row>
    <row r="149" spans="3:11" x14ac:dyDescent="0.25">
      <c r="C149" s="3"/>
      <c r="E149" s="13">
        <v>50</v>
      </c>
    </row>
    <row r="150" spans="3:11" x14ac:dyDescent="0.25">
      <c r="C150" s="3"/>
      <c r="E150" s="13">
        <v>60</v>
      </c>
    </row>
    <row r="151" spans="3:11" x14ac:dyDescent="0.25">
      <c r="C151" s="3"/>
      <c r="E151" s="13">
        <v>70</v>
      </c>
    </row>
    <row r="152" spans="3:11" x14ac:dyDescent="0.25">
      <c r="C152" s="3"/>
      <c r="E152" s="13">
        <v>80</v>
      </c>
    </row>
    <row r="153" spans="3:11" x14ac:dyDescent="0.25">
      <c r="C153" s="3"/>
      <c r="E153" s="13">
        <v>1</v>
      </c>
      <c r="G153" s="15"/>
      <c r="H153" s="15"/>
      <c r="I153" s="15"/>
      <c r="J153" s="15"/>
      <c r="K153" s="15"/>
    </row>
    <row r="154" spans="3:11" x14ac:dyDescent="0.25">
      <c r="C154" s="3"/>
      <c r="E154" s="13">
        <v>5</v>
      </c>
      <c r="G154" s="15"/>
    </row>
    <row r="155" spans="3:11" x14ac:dyDescent="0.25">
      <c r="C155" s="3"/>
      <c r="E155" s="13">
        <v>10</v>
      </c>
      <c r="G155" s="15"/>
    </row>
    <row r="156" spans="3:11" x14ac:dyDescent="0.25">
      <c r="C156" s="3"/>
      <c r="E156" s="13">
        <v>20</v>
      </c>
      <c r="G156" s="15"/>
    </row>
    <row r="157" spans="3:11" x14ac:dyDescent="0.25">
      <c r="C157" s="3"/>
      <c r="E157" s="13">
        <v>30</v>
      </c>
      <c r="G157" s="15"/>
    </row>
    <row r="158" spans="3:11" x14ac:dyDescent="0.25">
      <c r="C158" s="3"/>
      <c r="E158" s="13">
        <v>40</v>
      </c>
      <c r="G158" s="15"/>
    </row>
    <row r="159" spans="3:11" x14ac:dyDescent="0.25">
      <c r="C159" s="3"/>
      <c r="E159" s="13">
        <v>50</v>
      </c>
      <c r="G159" s="15"/>
    </row>
    <row r="160" spans="3:11" x14ac:dyDescent="0.25">
      <c r="C160" s="3"/>
      <c r="E160" s="13">
        <v>60</v>
      </c>
      <c r="G160" s="15"/>
    </row>
    <row r="161" spans="3:7" x14ac:dyDescent="0.25">
      <c r="C161" s="3"/>
      <c r="E161" s="13">
        <v>70</v>
      </c>
      <c r="G161" s="15"/>
    </row>
    <row r="162" spans="3:7" x14ac:dyDescent="0.25">
      <c r="C162" s="3"/>
      <c r="E162" s="13">
        <v>80</v>
      </c>
      <c r="G162" s="15"/>
    </row>
    <row r="163" spans="3:7" x14ac:dyDescent="0.25">
      <c r="C163" s="3"/>
      <c r="G163" s="15"/>
    </row>
    <row r="164" spans="3:7" x14ac:dyDescent="0.25">
      <c r="C164" s="3"/>
    </row>
    <row r="165" spans="3:7" x14ac:dyDescent="0.25">
      <c r="C165" s="3"/>
      <c r="G165" s="15"/>
    </row>
    <row r="166" spans="3:7" x14ac:dyDescent="0.25">
      <c r="C166" s="3"/>
    </row>
    <row r="167" spans="3:7" x14ac:dyDescent="0.25">
      <c r="C167" s="3"/>
    </row>
    <row r="168" spans="3:7" x14ac:dyDescent="0.25">
      <c r="C168" s="3"/>
    </row>
    <row r="169" spans="3:7" x14ac:dyDescent="0.25">
      <c r="C169" s="3"/>
    </row>
    <row r="170" spans="3:7" x14ac:dyDescent="0.25">
      <c r="C170" s="3"/>
    </row>
    <row r="171" spans="3:7" x14ac:dyDescent="0.25">
      <c r="C171" s="3"/>
    </row>
    <row r="172" spans="3:7" x14ac:dyDescent="0.25">
      <c r="C172" s="3"/>
    </row>
    <row r="173" spans="3:7" x14ac:dyDescent="0.25">
      <c r="C173" s="3"/>
    </row>
    <row r="174" spans="3:7" x14ac:dyDescent="0.25">
      <c r="C174" s="3"/>
    </row>
    <row r="175" spans="3:7" x14ac:dyDescent="0.25">
      <c r="C175" s="3"/>
    </row>
    <row r="176" spans="3:7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workbookViewId="0">
      <selection activeCell="A8" sqref="A8:IV8"/>
    </sheetView>
  </sheetViews>
  <sheetFormatPr defaultRowHeight="13.2" x14ac:dyDescent="0.25"/>
  <cols>
    <col min="3" max="3" width="11.6640625" bestFit="1" customWidth="1"/>
    <col min="6" max="6" width="22.109375" bestFit="1" customWidth="1"/>
    <col min="7" max="7" width="20.33203125" bestFit="1" customWidth="1"/>
    <col min="10" max="10" width="11.33203125" bestFit="1" customWidth="1"/>
    <col min="11" max="11" width="14" bestFit="1" customWidth="1"/>
    <col min="13" max="13" width="12.33203125" bestFit="1" customWidth="1"/>
    <col min="16" max="16" width="15.6640625" bestFit="1" customWidth="1"/>
    <col min="17" max="17" width="12.88671875" bestFit="1" customWidth="1"/>
    <col min="18" max="18" width="12.33203125" bestFit="1" customWidth="1"/>
    <col min="19" max="19" width="12.109375" bestFit="1" customWidth="1"/>
    <col min="20" max="20" width="12.33203125" bestFit="1" customWidth="1"/>
  </cols>
  <sheetData>
    <row r="1" spans="1:42" x14ac:dyDescent="0.25">
      <c r="A1" s="36" t="s">
        <v>62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9"/>
      <c r="M1" s="6"/>
      <c r="N1" s="12"/>
      <c r="O1" s="33"/>
      <c r="P1" s="12"/>
      <c r="Q1" s="12"/>
      <c r="R1" s="12"/>
      <c r="S1" s="12"/>
      <c r="T1" s="12"/>
      <c r="U1" s="45" t="s">
        <v>24</v>
      </c>
      <c r="V1" s="46"/>
      <c r="W1" s="47"/>
      <c r="X1" s="46"/>
      <c r="Y1" s="45"/>
      <c r="Z1" s="45"/>
      <c r="AA1" s="45"/>
      <c r="AB1" s="45" t="s">
        <v>24</v>
      </c>
      <c r="AC1" s="48"/>
      <c r="AD1" s="48"/>
      <c r="AE1" s="49"/>
      <c r="AF1" s="45"/>
      <c r="AG1" s="45"/>
      <c r="AH1" s="45"/>
      <c r="AJ1" s="3"/>
    </row>
    <row r="2" spans="1:42" x14ac:dyDescent="0.25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9"/>
      <c r="M2" s="6"/>
      <c r="N2" s="12"/>
      <c r="O2" s="33"/>
      <c r="P2" s="12"/>
      <c r="Q2" s="12"/>
      <c r="R2" s="12"/>
      <c r="S2" s="12"/>
      <c r="T2" s="12"/>
      <c r="U2" s="45" t="s">
        <v>25</v>
      </c>
      <c r="V2" s="46"/>
      <c r="W2" s="47" t="s">
        <v>26</v>
      </c>
      <c r="X2" s="46"/>
      <c r="Y2" s="45"/>
      <c r="Z2" s="45"/>
      <c r="AA2" s="45"/>
      <c r="AB2" s="45" t="s">
        <v>25</v>
      </c>
      <c r="AC2" s="48"/>
      <c r="AD2" s="48" t="s">
        <v>26</v>
      </c>
      <c r="AE2" s="49"/>
      <c r="AF2" s="45"/>
      <c r="AG2" s="45"/>
      <c r="AH2" s="45"/>
      <c r="AJ2" s="3"/>
    </row>
    <row r="3" spans="1:42" x14ac:dyDescent="0.25">
      <c r="A3" s="5" t="s">
        <v>21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9"/>
      <c r="M3" t="s">
        <v>38</v>
      </c>
      <c r="N3" s="11" t="s">
        <v>38</v>
      </c>
      <c r="O3" s="33" t="s">
        <v>38</v>
      </c>
      <c r="P3" s="12"/>
      <c r="Q3" s="12" t="s">
        <v>35</v>
      </c>
      <c r="R3" s="12"/>
      <c r="S3" s="12"/>
      <c r="T3" s="12"/>
      <c r="U3" s="45" t="s">
        <v>27</v>
      </c>
      <c r="V3" s="47"/>
      <c r="W3" s="47" t="s">
        <v>28</v>
      </c>
      <c r="X3" s="47"/>
      <c r="Y3" s="45"/>
      <c r="Z3" s="45" t="s">
        <v>26</v>
      </c>
      <c r="AA3" s="45"/>
      <c r="AB3" s="45" t="s">
        <v>27</v>
      </c>
      <c r="AC3" s="48"/>
      <c r="AD3" s="48" t="s">
        <v>28</v>
      </c>
      <c r="AE3" s="49"/>
      <c r="AF3" s="45"/>
      <c r="AG3" s="45" t="s">
        <v>29</v>
      </c>
      <c r="AH3" s="45"/>
      <c r="AJ3" s="9" t="s">
        <v>56</v>
      </c>
    </row>
    <row r="4" spans="1:42" x14ac:dyDescent="0.25">
      <c r="A4" s="5" t="s">
        <v>22</v>
      </c>
      <c r="B4" s="2"/>
      <c r="C4" s="16"/>
      <c r="D4" s="3"/>
      <c r="E4" s="3"/>
      <c r="F4" s="12"/>
      <c r="G4" s="11"/>
      <c r="H4" s="12" t="s">
        <v>19</v>
      </c>
      <c r="I4" s="12"/>
      <c r="J4" s="12" t="s">
        <v>20</v>
      </c>
      <c r="K4" s="11"/>
      <c r="L4" s="9"/>
      <c r="M4" s="9" t="s">
        <v>47</v>
      </c>
      <c r="N4" s="11" t="s">
        <v>39</v>
      </c>
      <c r="O4" s="33" t="s">
        <v>39</v>
      </c>
      <c r="P4" s="12"/>
      <c r="Q4" s="12" t="s">
        <v>36</v>
      </c>
      <c r="R4" s="12"/>
      <c r="S4" s="12"/>
      <c r="T4" s="12"/>
      <c r="U4" s="45" t="s">
        <v>28</v>
      </c>
      <c r="V4" s="47"/>
      <c r="W4" s="47" t="s">
        <v>30</v>
      </c>
      <c r="X4" s="47"/>
      <c r="Y4" s="45"/>
      <c r="Z4" s="45" t="s">
        <v>31</v>
      </c>
      <c r="AA4" s="45"/>
      <c r="AB4" s="45" t="s">
        <v>28</v>
      </c>
      <c r="AC4" s="48"/>
      <c r="AD4" s="48" t="s">
        <v>30</v>
      </c>
      <c r="AE4" s="49"/>
      <c r="AF4" s="45"/>
      <c r="AG4" s="45" t="s">
        <v>31</v>
      </c>
      <c r="AH4" s="45"/>
      <c r="AJ4" s="9" t="s">
        <v>57</v>
      </c>
    </row>
    <row r="5" spans="1:42" s="3" customFormat="1" x14ac:dyDescent="0.25">
      <c r="A5" s="17" t="s">
        <v>5</v>
      </c>
      <c r="B5" s="10" t="s">
        <v>41</v>
      </c>
      <c r="C5" s="17" t="s">
        <v>37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 t="s">
        <v>48</v>
      </c>
      <c r="N5" s="12" t="s">
        <v>49</v>
      </c>
      <c r="O5" s="34" t="s">
        <v>40</v>
      </c>
      <c r="P5" s="12" t="s">
        <v>83</v>
      </c>
      <c r="Q5" s="12" t="s">
        <v>33</v>
      </c>
      <c r="R5" s="12" t="s">
        <v>34</v>
      </c>
      <c r="S5" s="12" t="s">
        <v>84</v>
      </c>
      <c r="T5" s="12" t="s">
        <v>85</v>
      </c>
      <c r="U5" s="50"/>
      <c r="V5" s="48" t="s">
        <v>32</v>
      </c>
      <c r="W5" s="48" t="s">
        <v>33</v>
      </c>
      <c r="X5" s="48" t="s">
        <v>34</v>
      </c>
      <c r="Y5" s="50" t="s">
        <v>32</v>
      </c>
      <c r="Z5" s="50" t="s">
        <v>33</v>
      </c>
      <c r="AA5" s="50" t="s">
        <v>34</v>
      </c>
      <c r="AB5" s="50"/>
      <c r="AC5" s="48" t="s">
        <v>32</v>
      </c>
      <c r="AD5" s="48" t="s">
        <v>33</v>
      </c>
      <c r="AE5" s="48" t="s">
        <v>34</v>
      </c>
      <c r="AF5" s="50" t="s">
        <v>32</v>
      </c>
      <c r="AG5" s="50" t="s">
        <v>33</v>
      </c>
      <c r="AH5" s="50" t="s">
        <v>34</v>
      </c>
      <c r="AI5" s="9"/>
      <c r="AJ5" s="9"/>
      <c r="AK5" s="9"/>
      <c r="AL5" s="9"/>
      <c r="AM5" s="9"/>
      <c r="AN5" s="9"/>
      <c r="AO5" s="9"/>
      <c r="AP5" s="9"/>
    </row>
    <row r="6" spans="1:42" x14ac:dyDescent="0.25"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42" x14ac:dyDescent="0.25"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42" x14ac:dyDescent="0.25">
      <c r="A8" s="20" t="s">
        <v>95</v>
      </c>
      <c r="B8" s="20" t="s">
        <v>96</v>
      </c>
      <c r="C8" s="20" t="s">
        <v>97</v>
      </c>
      <c r="D8" s="9" t="s">
        <v>98</v>
      </c>
      <c r="E8" s="20" t="s">
        <v>99</v>
      </c>
      <c r="F8" s="9" t="s">
        <v>100</v>
      </c>
      <c r="G8" s="20" t="s">
        <v>101</v>
      </c>
      <c r="H8" s="20" t="s">
        <v>102</v>
      </c>
      <c r="I8" s="20" t="s">
        <v>103</v>
      </c>
      <c r="J8" s="20" t="s">
        <v>104</v>
      </c>
      <c r="K8" s="20" t="s">
        <v>105</v>
      </c>
      <c r="L8" s="20" t="s">
        <v>106</v>
      </c>
      <c r="M8" s="20" t="s">
        <v>107</v>
      </c>
      <c r="N8" s="20" t="s">
        <v>108</v>
      </c>
      <c r="O8" s="20" t="s">
        <v>109</v>
      </c>
      <c r="P8" s="20" t="s">
        <v>110</v>
      </c>
      <c r="Q8" s="12" t="s">
        <v>111</v>
      </c>
      <c r="R8" s="9" t="s">
        <v>112</v>
      </c>
      <c r="S8" s="9" t="s">
        <v>113</v>
      </c>
      <c r="T8" s="9" t="s">
        <v>114</v>
      </c>
      <c r="U8" s="52" t="s">
        <v>94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</sheetData>
  <mergeCells count="1">
    <mergeCell ref="U8:A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N15" sqref="N15"/>
    </sheetView>
  </sheetViews>
  <sheetFormatPr defaultRowHeight="13.2" x14ac:dyDescent="0.25"/>
  <sheetData>
    <row r="2" spans="1:1" x14ac:dyDescent="0.25">
      <c r="A2" s="43" t="s">
        <v>87</v>
      </c>
    </row>
    <row r="4" spans="1:1" x14ac:dyDescent="0.25">
      <c r="A4" s="42" t="s">
        <v>93</v>
      </c>
    </row>
    <row r="5" spans="1:1" x14ac:dyDescent="0.25">
      <c r="A5" s="42"/>
    </row>
    <row r="6" spans="1:1" x14ac:dyDescent="0.25">
      <c r="A6" s="42" t="s">
        <v>88</v>
      </c>
    </row>
    <row r="7" spans="1:1" x14ac:dyDescent="0.25">
      <c r="A7" s="42"/>
    </row>
    <row r="8" spans="1:1" x14ac:dyDescent="0.25">
      <c r="A8" s="42" t="s">
        <v>89</v>
      </c>
    </row>
    <row r="13" spans="1:1" x14ac:dyDescent="0.25">
      <c r="A13" s="44" t="s">
        <v>115</v>
      </c>
    </row>
    <row r="14" spans="1:1" x14ac:dyDescent="0.25">
      <c r="A14" s="44" t="s">
        <v>116</v>
      </c>
    </row>
    <row r="15" spans="1:1" x14ac:dyDescent="0.25">
      <c r="A15" s="44" t="s">
        <v>117</v>
      </c>
    </row>
    <row r="16" spans="1:1" x14ac:dyDescent="0.25">
      <c r="A16" s="44" t="s">
        <v>90</v>
      </c>
    </row>
    <row r="17" spans="1:1" x14ac:dyDescent="0.25">
      <c r="A17" s="44" t="s">
        <v>91</v>
      </c>
    </row>
    <row r="18" spans="1:1" x14ac:dyDescent="0.25">
      <c r="A18" s="44" t="s">
        <v>92</v>
      </c>
    </row>
    <row r="21" spans="1:1" x14ac:dyDescent="0.25">
      <c r="A21" s="54" t="s">
        <v>119</v>
      </c>
    </row>
    <row r="23" spans="1:1" x14ac:dyDescent="0.25">
      <c r="A23" s="54" t="s">
        <v>122</v>
      </c>
    </row>
    <row r="24" spans="1:1" x14ac:dyDescent="0.25">
      <c r="A24" s="54" t="s">
        <v>121</v>
      </c>
    </row>
    <row r="25" spans="1:1" x14ac:dyDescent="0.25">
      <c r="A25" s="54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SHEDSUM</vt:lpstr>
      <vt:lpstr>SHEDPLT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SHEDPLT!Print_Area</vt:lpstr>
      <vt:lpstr>SHEDSUM!Print_Area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2002-11-19T18:50:17Z</cp:lastPrinted>
  <dcterms:created xsi:type="dcterms:W3CDTF">2000-03-27T17:24:05Z</dcterms:created>
  <dcterms:modified xsi:type="dcterms:W3CDTF">2020-08-07T17:29:56Z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2020-08-07T17:29:55Z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71a07b49-d6d8-4e93-b87c-000068f59326</vt:lpwstr>
  </property>
</Properties>
</file>