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36" windowHeight="6216" activeTab="6"/>
  </bookViews>
  <sheets>
    <sheet name="P5_SUM" sheetId="1" r:id="rId1"/>
    <sheet name="P5_PLT" sheetId="2" r:id="rId2"/>
    <sheet name="DIARY" sheetId="3" r:id="rId3"/>
    <sheet name="1uM_Nuts" sheetId="4" r:id="rId4"/>
    <sheet name="Work" sheetId="5" r:id="rId5"/>
    <sheet name="work2" sheetId="6" r:id="rId6"/>
    <sheet name="BIOLSUMS_FOR_RELOAD" sheetId="7" r:id="rId7"/>
    <sheet name="MAP" sheetId="8" r:id="rId8"/>
    <sheet name="README" sheetId="9" r:id="rId9"/>
  </sheets>
  <definedNames>
    <definedName name="_xlnm.Print_Area" localSheetId="2">DIARY!$A$1:$H$22</definedName>
    <definedName name="_xlnm.Print_Area" localSheetId="1">P5_PLT!$A$1:$E$100</definedName>
    <definedName name="_xlnm.Print_Area" localSheetId="0">P5_SUM!$A$1:$Y$12</definedName>
  </definedNames>
  <calcPr calcId="162913"/>
</workbook>
</file>

<file path=xl/calcChain.xml><?xml version="1.0" encoding="utf-8"?>
<calcChain xmlns="http://schemas.openxmlformats.org/spreadsheetml/2006/main">
  <c r="J15" i="6" l="1"/>
  <c r="K15" i="6"/>
  <c r="L15" i="6"/>
  <c r="M15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K4" i="6"/>
  <c r="L4" i="6"/>
  <c r="M4" i="6"/>
  <c r="J4" i="6"/>
  <c r="Y65" i="2"/>
  <c r="X65" i="2"/>
  <c r="W65" i="2"/>
  <c r="V65" i="2"/>
  <c r="AH64" i="2"/>
  <c r="AG64" i="2"/>
  <c r="AF64" i="2"/>
  <c r="AE64" i="2"/>
  <c r="Y64" i="2"/>
  <c r="X64" i="2"/>
  <c r="W64" i="2"/>
  <c r="V64" i="2"/>
  <c r="AH63" i="2"/>
  <c r="AG63" i="2"/>
  <c r="AF63" i="2"/>
  <c r="AE63" i="2"/>
  <c r="Y63" i="2"/>
  <c r="X63" i="2"/>
  <c r="W63" i="2"/>
  <c r="V63" i="2"/>
  <c r="AH62" i="2"/>
  <c r="AL61" i="2"/>
  <c r="AG62" i="2"/>
  <c r="AF62" i="2"/>
  <c r="AE62" i="2"/>
  <c r="Y62" i="2"/>
  <c r="X62" i="2"/>
  <c r="W62" i="2"/>
  <c r="AA61" i="2" s="1"/>
  <c r="V62" i="2"/>
  <c r="AH61" i="2"/>
  <c r="AG61" i="2"/>
  <c r="AK61" i="2" s="1"/>
  <c r="AF61" i="2"/>
  <c r="AJ61" i="2"/>
  <c r="AE61" i="2"/>
  <c r="AI61" i="2" s="1"/>
  <c r="Y61" i="2"/>
  <c r="AC61" i="2"/>
  <c r="X61" i="2"/>
  <c r="AB61" i="2" s="1"/>
  <c r="W61" i="2"/>
  <c r="V61" i="2"/>
  <c r="Z61" i="2"/>
  <c r="Y60" i="2"/>
  <c r="X60" i="2"/>
  <c r="W60" i="2"/>
  <c r="V60" i="2"/>
  <c r="AH59" i="2"/>
  <c r="AG59" i="2"/>
  <c r="AF59" i="2"/>
  <c r="AE59" i="2"/>
  <c r="Y59" i="2"/>
  <c r="X59" i="2"/>
  <c r="W59" i="2"/>
  <c r="AA56" i="2"/>
  <c r="V59" i="2"/>
  <c r="AH58" i="2"/>
  <c r="AG58" i="2"/>
  <c r="AF58" i="2"/>
  <c r="AE58" i="2"/>
  <c r="Y58" i="2"/>
  <c r="X58" i="2"/>
  <c r="W58" i="2"/>
  <c r="V58" i="2"/>
  <c r="AH57" i="2"/>
  <c r="AL56" i="2" s="1"/>
  <c r="AG57" i="2"/>
  <c r="AK56" i="2" s="1"/>
  <c r="AF57" i="2"/>
  <c r="AE57" i="2"/>
  <c r="Y57" i="2"/>
  <c r="X57" i="2"/>
  <c r="W57" i="2"/>
  <c r="V57" i="2"/>
  <c r="AH56" i="2"/>
  <c r="AG56" i="2"/>
  <c r="AF56" i="2"/>
  <c r="AJ56" i="2" s="1"/>
  <c r="AE56" i="2"/>
  <c r="AI56" i="2" s="1"/>
  <c r="Y56" i="2"/>
  <c r="AC56" i="2"/>
  <c r="X56" i="2"/>
  <c r="AB56" i="2" s="1"/>
  <c r="W56" i="2"/>
  <c r="V56" i="2"/>
  <c r="Z56" i="2"/>
  <c r="Y55" i="2"/>
  <c r="X55" i="2"/>
  <c r="W55" i="2"/>
  <c r="V55" i="2"/>
  <c r="AH54" i="2"/>
  <c r="AG54" i="2"/>
  <c r="AF54" i="2"/>
  <c r="AE54" i="2"/>
  <c r="Y54" i="2"/>
  <c r="X54" i="2"/>
  <c r="W54" i="2"/>
  <c r="V54" i="2"/>
  <c r="AH53" i="2"/>
  <c r="AG53" i="2"/>
  <c r="AF53" i="2"/>
  <c r="AE53" i="2"/>
  <c r="Y53" i="2"/>
  <c r="X53" i="2"/>
  <c r="W53" i="2"/>
  <c r="V53" i="2"/>
  <c r="AH52" i="2"/>
  <c r="AG52" i="2"/>
  <c r="AF52" i="2"/>
  <c r="AE52" i="2"/>
  <c r="AI51" i="2" s="1"/>
  <c r="Y52" i="2"/>
  <c r="X52" i="2"/>
  <c r="W52" i="2"/>
  <c r="V52" i="2"/>
  <c r="AH51" i="2"/>
  <c r="AL51" i="2"/>
  <c r="AG51" i="2"/>
  <c r="AK51" i="2" s="1"/>
  <c r="AF51" i="2"/>
  <c r="AJ51" i="2" s="1"/>
  <c r="AE51" i="2"/>
  <c r="Y51" i="2"/>
  <c r="AC51" i="2" s="1"/>
  <c r="X51" i="2"/>
  <c r="AB51" i="2" s="1"/>
  <c r="W51" i="2"/>
  <c r="AA51" i="2"/>
  <c r="V51" i="2"/>
  <c r="Z51" i="2" s="1"/>
  <c r="Y50" i="2"/>
  <c r="X50" i="2"/>
  <c r="W50" i="2"/>
  <c r="V50" i="2"/>
  <c r="AH49" i="2"/>
  <c r="AG49" i="2"/>
  <c r="AF49" i="2"/>
  <c r="AE49" i="2"/>
  <c r="Y49" i="2"/>
  <c r="X49" i="2"/>
  <c r="W49" i="2"/>
  <c r="V49" i="2"/>
  <c r="AH48" i="2"/>
  <c r="AG48" i="2"/>
  <c r="AF48" i="2"/>
  <c r="AE48" i="2"/>
  <c r="Y48" i="2"/>
  <c r="X48" i="2"/>
  <c r="W48" i="2"/>
  <c r="V48" i="2"/>
  <c r="AH47" i="2"/>
  <c r="AG47" i="2"/>
  <c r="AF47" i="2"/>
  <c r="AE47" i="2"/>
  <c r="Y47" i="2"/>
  <c r="X47" i="2"/>
  <c r="W47" i="2"/>
  <c r="V47" i="2"/>
  <c r="AH46" i="2"/>
  <c r="AL46" i="2" s="1"/>
  <c r="AG46" i="2"/>
  <c r="AK46" i="2" s="1"/>
  <c r="AF46" i="2"/>
  <c r="AJ46" i="2" s="1"/>
  <c r="AE46" i="2"/>
  <c r="AI46" i="2" s="1"/>
  <c r="Y46" i="2"/>
  <c r="AC46" i="2" s="1"/>
  <c r="X46" i="2"/>
  <c r="AB46" i="2" s="1"/>
  <c r="W46" i="2"/>
  <c r="AA46" i="2" s="1"/>
  <c r="V46" i="2"/>
  <c r="Z46" i="2"/>
  <c r="Y45" i="2"/>
  <c r="X45" i="2"/>
  <c r="W45" i="2"/>
  <c r="V45" i="2"/>
  <c r="AH44" i="2"/>
  <c r="AG44" i="2"/>
  <c r="AF44" i="2"/>
  <c r="AE44" i="2"/>
  <c r="Y44" i="2"/>
  <c r="X44" i="2"/>
  <c r="W44" i="2"/>
  <c r="AA41" i="2"/>
  <c r="V44" i="2"/>
  <c r="AH43" i="2"/>
  <c r="AG43" i="2"/>
  <c r="AF43" i="2"/>
  <c r="AE43" i="2"/>
  <c r="Y43" i="2"/>
  <c r="X43" i="2"/>
  <c r="W43" i="2"/>
  <c r="V43" i="2"/>
  <c r="AH42" i="2"/>
  <c r="AL41" i="2" s="1"/>
  <c r="AG42" i="2"/>
  <c r="AK41" i="2" s="1"/>
  <c r="AF42" i="2"/>
  <c r="AE42" i="2"/>
  <c r="Y42" i="2"/>
  <c r="X42" i="2"/>
  <c r="W42" i="2"/>
  <c r="V42" i="2"/>
  <c r="AH41" i="2"/>
  <c r="AG41" i="2"/>
  <c r="AF41" i="2"/>
  <c r="AJ41" i="2" s="1"/>
  <c r="AE41" i="2"/>
  <c r="AI41" i="2" s="1"/>
  <c r="Y41" i="2"/>
  <c r="AC41" i="2"/>
  <c r="X41" i="2"/>
  <c r="AB41" i="2" s="1"/>
  <c r="W41" i="2"/>
  <c r="V41" i="2"/>
  <c r="Z41" i="2"/>
  <c r="Y40" i="2"/>
  <c r="X40" i="2"/>
  <c r="W40" i="2"/>
  <c r="V40" i="2"/>
  <c r="AH39" i="2"/>
  <c r="AG39" i="2"/>
  <c r="AF39" i="2"/>
  <c r="AE39" i="2"/>
  <c r="Y39" i="2"/>
  <c r="X39" i="2"/>
  <c r="W39" i="2"/>
  <c r="V39" i="2"/>
  <c r="AH38" i="2"/>
  <c r="AG38" i="2"/>
  <c r="AF38" i="2"/>
  <c r="AJ36" i="2"/>
  <c r="AE38" i="2"/>
  <c r="Y38" i="2"/>
  <c r="X38" i="2"/>
  <c r="W38" i="2"/>
  <c r="V38" i="2"/>
  <c r="AH37" i="2"/>
  <c r="AL36" i="2" s="1"/>
  <c r="AG37" i="2"/>
  <c r="AF37" i="2"/>
  <c r="AE37" i="2"/>
  <c r="AI36" i="2" s="1"/>
  <c r="Y37" i="2"/>
  <c r="X37" i="2"/>
  <c r="W37" i="2"/>
  <c r="V37" i="2"/>
  <c r="AH36" i="2"/>
  <c r="AG36" i="2"/>
  <c r="AK36" i="2" s="1"/>
  <c r="AF36" i="2"/>
  <c r="AE36" i="2"/>
  <c r="Y36" i="2"/>
  <c r="AC36" i="2" s="1"/>
  <c r="X36" i="2"/>
  <c r="AB36" i="2" s="1"/>
  <c r="W36" i="2"/>
  <c r="AA36" i="2"/>
  <c r="V36" i="2"/>
  <c r="Z36" i="2" s="1"/>
  <c r="Y35" i="2"/>
  <c r="X35" i="2"/>
  <c r="W35" i="2"/>
  <c r="V35" i="2"/>
  <c r="AH34" i="2"/>
  <c r="AG34" i="2"/>
  <c r="AF34" i="2"/>
  <c r="AE34" i="2"/>
  <c r="Y34" i="2"/>
  <c r="X34" i="2"/>
  <c r="W34" i="2"/>
  <c r="V34" i="2"/>
  <c r="AH33" i="2"/>
  <c r="AG33" i="2"/>
  <c r="AF33" i="2"/>
  <c r="AE33" i="2"/>
  <c r="Y33" i="2"/>
  <c r="X33" i="2"/>
  <c r="W33" i="2"/>
  <c r="V33" i="2"/>
  <c r="AH32" i="2"/>
  <c r="AL31" i="2" s="1"/>
  <c r="AG32" i="2"/>
  <c r="AF32" i="2"/>
  <c r="AE32" i="2"/>
  <c r="Y32" i="2"/>
  <c r="X32" i="2"/>
  <c r="W32" i="2"/>
  <c r="V32" i="2"/>
  <c r="AH31" i="2"/>
  <c r="AG31" i="2"/>
  <c r="AK31" i="2" s="1"/>
  <c r="AF31" i="2"/>
  <c r="AJ31" i="2" s="1"/>
  <c r="AE31" i="2"/>
  <c r="AI31" i="2" s="1"/>
  <c r="Y31" i="2"/>
  <c r="AC31" i="2" s="1"/>
  <c r="X31" i="2"/>
  <c r="AB31" i="2" s="1"/>
  <c r="W31" i="2"/>
  <c r="AA31" i="2" s="1"/>
  <c r="V31" i="2"/>
  <c r="Z31" i="2"/>
  <c r="Y30" i="2"/>
  <c r="X30" i="2"/>
  <c r="W30" i="2"/>
  <c r="V30" i="2"/>
  <c r="AH29" i="2"/>
  <c r="AG29" i="2"/>
  <c r="AF29" i="2"/>
  <c r="AE29" i="2"/>
  <c r="Y29" i="2"/>
  <c r="X29" i="2"/>
  <c r="W29" i="2"/>
  <c r="AA26" i="2"/>
  <c r="V29" i="2"/>
  <c r="AH28" i="2"/>
  <c r="AG28" i="2"/>
  <c r="AF28" i="2"/>
  <c r="AE28" i="2"/>
  <c r="Y28" i="2"/>
  <c r="X28" i="2"/>
  <c r="W28" i="2"/>
  <c r="V28" i="2"/>
  <c r="AH27" i="2"/>
  <c r="AL26" i="2" s="1"/>
  <c r="AG27" i="2"/>
  <c r="AK26" i="2" s="1"/>
  <c r="AF27" i="2"/>
  <c r="AE27" i="2"/>
  <c r="Y27" i="2"/>
  <c r="X27" i="2"/>
  <c r="W27" i="2"/>
  <c r="V27" i="2"/>
  <c r="AH26" i="2"/>
  <c r="AG26" i="2"/>
  <c r="AF26" i="2"/>
  <c r="AJ26" i="2" s="1"/>
  <c r="AE26" i="2"/>
  <c r="AI26" i="2" s="1"/>
  <c r="Y26" i="2"/>
  <c r="AC26" i="2"/>
  <c r="X26" i="2"/>
  <c r="AB26" i="2" s="1"/>
  <c r="W26" i="2"/>
  <c r="V26" i="2"/>
  <c r="Z26" i="2"/>
  <c r="Y25" i="2"/>
  <c r="X25" i="2"/>
  <c r="W25" i="2"/>
  <c r="V25" i="2"/>
  <c r="AH24" i="2"/>
  <c r="AG24" i="2"/>
  <c r="AF24" i="2"/>
  <c r="AE24" i="2"/>
  <c r="Y24" i="2"/>
  <c r="X24" i="2"/>
  <c r="W24" i="2"/>
  <c r="V24" i="2"/>
  <c r="AH23" i="2"/>
  <c r="AG23" i="2"/>
  <c r="AF23" i="2"/>
  <c r="AJ21" i="2"/>
  <c r="AE23" i="2"/>
  <c r="Y23" i="2"/>
  <c r="X23" i="2"/>
  <c r="W23" i="2"/>
  <c r="V23" i="2"/>
  <c r="AH22" i="2"/>
  <c r="AL21" i="2" s="1"/>
  <c r="AG22" i="2"/>
  <c r="AF22" i="2"/>
  <c r="AE22" i="2"/>
  <c r="AI21" i="2" s="1"/>
  <c r="Y22" i="2"/>
  <c r="X22" i="2"/>
  <c r="W22" i="2"/>
  <c r="V22" i="2"/>
  <c r="AH21" i="2"/>
  <c r="AG21" i="2"/>
  <c r="AK21" i="2" s="1"/>
  <c r="AF21" i="2"/>
  <c r="AE21" i="2"/>
  <c r="Y21" i="2"/>
  <c r="AC21" i="2" s="1"/>
  <c r="X21" i="2"/>
  <c r="AB21" i="2" s="1"/>
  <c r="W21" i="2"/>
  <c r="AA21" i="2"/>
  <c r="V21" i="2"/>
  <c r="Z21" i="2" s="1"/>
  <c r="Y20" i="2"/>
  <c r="X20" i="2"/>
  <c r="W20" i="2"/>
  <c r="V20" i="2"/>
  <c r="AH19" i="2"/>
  <c r="AG19" i="2"/>
  <c r="AF19" i="2"/>
  <c r="AE19" i="2"/>
  <c r="Y19" i="2"/>
  <c r="X19" i="2"/>
  <c r="W19" i="2"/>
  <c r="V19" i="2"/>
  <c r="AH18" i="2"/>
  <c r="AG18" i="2"/>
  <c r="AF18" i="2"/>
  <c r="AE18" i="2"/>
  <c r="Y18" i="2"/>
  <c r="X18" i="2"/>
  <c r="W18" i="2"/>
  <c r="V18" i="2"/>
  <c r="AH17" i="2"/>
  <c r="AG17" i="2"/>
  <c r="AF17" i="2"/>
  <c r="AE17" i="2"/>
  <c r="Y17" i="2"/>
  <c r="X17" i="2"/>
  <c r="W17" i="2"/>
  <c r="V17" i="2"/>
  <c r="AH16" i="2"/>
  <c r="AL16" i="2" s="1"/>
  <c r="AG16" i="2"/>
  <c r="AK16" i="2" s="1"/>
  <c r="AF16" i="2"/>
  <c r="AJ16" i="2" s="1"/>
  <c r="AE16" i="2"/>
  <c r="AI16" i="2" s="1"/>
  <c r="Y16" i="2"/>
  <c r="AC16" i="2" s="1"/>
  <c r="X16" i="2"/>
  <c r="AB16" i="2" s="1"/>
  <c r="W16" i="2"/>
  <c r="AA16" i="2" s="1"/>
  <c r="V16" i="2"/>
  <c r="Z16" i="2"/>
  <c r="Y15" i="2"/>
  <c r="X15" i="2"/>
  <c r="W15" i="2"/>
  <c r="V15" i="2"/>
  <c r="AH14" i="2"/>
  <c r="AG14" i="2"/>
  <c r="AF14" i="2"/>
  <c r="AE14" i="2"/>
  <c r="Y14" i="2"/>
  <c r="X14" i="2"/>
  <c r="W14" i="2"/>
  <c r="AA11" i="2"/>
  <c r="V14" i="2"/>
  <c r="AH13" i="2"/>
  <c r="AG13" i="2"/>
  <c r="AF13" i="2"/>
  <c r="AE13" i="2"/>
  <c r="Y13" i="2"/>
  <c r="X13" i="2"/>
  <c r="AB11" i="2" s="1"/>
  <c r="W13" i="2"/>
  <c r="V13" i="2"/>
  <c r="AH12" i="2"/>
  <c r="AL11" i="2" s="1"/>
  <c r="AG12" i="2"/>
  <c r="AK11" i="2" s="1"/>
  <c r="AF12" i="2"/>
  <c r="AE12" i="2"/>
  <c r="AI11" i="2" s="1"/>
  <c r="Y12" i="2"/>
  <c r="X12" i="2"/>
  <c r="W12" i="2"/>
  <c r="V12" i="2"/>
  <c r="AH11" i="2"/>
  <c r="AG11" i="2"/>
  <c r="AF11" i="2"/>
  <c r="AJ11" i="2" s="1"/>
  <c r="AE11" i="2"/>
  <c r="Y11" i="2"/>
  <c r="AC11" i="2"/>
  <c r="X11" i="2"/>
  <c r="W11" i="2"/>
  <c r="V11" i="2"/>
  <c r="Z11" i="2"/>
  <c r="Y10" i="2"/>
  <c r="X10" i="2"/>
  <c r="W10" i="2"/>
  <c r="V10" i="2"/>
  <c r="AH9" i="2"/>
  <c r="AG9" i="2"/>
  <c r="AF9" i="2"/>
  <c r="AE9" i="2"/>
  <c r="Y9" i="2"/>
  <c r="X9" i="2"/>
  <c r="W9" i="2"/>
  <c r="V9" i="2"/>
  <c r="AH8" i="2"/>
  <c r="AG8" i="2"/>
  <c r="AF8" i="2"/>
  <c r="AE8" i="2"/>
  <c r="Y8" i="2"/>
  <c r="X8" i="2"/>
  <c r="AB6" i="2"/>
  <c r="W8" i="2"/>
  <c r="V8" i="2"/>
  <c r="AH7" i="2"/>
  <c r="AG7" i="2"/>
  <c r="AF7" i="2"/>
  <c r="AJ6" i="2"/>
  <c r="AE7" i="2"/>
  <c r="AI6" i="2" s="1"/>
  <c r="Y7" i="2"/>
  <c r="X7" i="2"/>
  <c r="W7" i="2"/>
  <c r="V7" i="2"/>
  <c r="AH6" i="2"/>
  <c r="AL6" i="2"/>
  <c r="AG6" i="2"/>
  <c r="AK6" i="2" s="1"/>
  <c r="AF6" i="2"/>
  <c r="AE6" i="2"/>
  <c r="Y6" i="2"/>
  <c r="AC6" i="2" s="1"/>
  <c r="X6" i="2"/>
  <c r="W6" i="2"/>
  <c r="AA6" i="2"/>
  <c r="V6" i="2"/>
  <c r="Z6" i="2" s="1"/>
  <c r="AI22" i="5"/>
  <c r="AI23" i="5"/>
  <c r="AI24" i="5"/>
  <c r="AI25" i="5"/>
  <c r="AI26" i="5"/>
  <c r="AI27" i="5"/>
  <c r="AI28" i="5"/>
  <c r="AI29" i="5"/>
  <c r="AI30" i="5"/>
  <c r="AI31" i="5"/>
  <c r="AI21" i="5"/>
  <c r="R10" i="1"/>
  <c r="S10" i="1"/>
  <c r="T10" i="1"/>
  <c r="U10" i="1"/>
  <c r="V10" i="1"/>
  <c r="W10" i="1"/>
  <c r="R12" i="1"/>
  <c r="S12" i="1"/>
  <c r="T12" i="1"/>
  <c r="U12" i="1"/>
  <c r="V12" i="1"/>
  <c r="W12" i="1"/>
  <c r="F10" i="1"/>
  <c r="G10" i="1"/>
  <c r="H10" i="1"/>
  <c r="I10" i="1"/>
  <c r="J10" i="1"/>
  <c r="K10" i="1"/>
  <c r="F12" i="1"/>
  <c r="G12" i="1"/>
  <c r="H12" i="1"/>
  <c r="I12" i="1"/>
  <c r="J12" i="1"/>
  <c r="K12" i="1"/>
  <c r="D10" i="1"/>
  <c r="E10" i="1"/>
  <c r="D12" i="1"/>
  <c r="E12" i="1"/>
  <c r="B10" i="1"/>
  <c r="C10" i="1"/>
  <c r="B12" i="1"/>
  <c r="C12" i="1"/>
  <c r="K8" i="4"/>
  <c r="J8" i="4"/>
  <c r="AC71" i="2"/>
  <c r="AD71" i="2"/>
  <c r="AE71" i="2"/>
  <c r="AH71" i="2" s="1"/>
  <c r="AC72" i="2"/>
  <c r="AC73" i="2"/>
  <c r="AF71" i="2" s="1"/>
  <c r="AC74" i="2"/>
  <c r="AD72" i="2"/>
  <c r="AD73" i="2"/>
  <c r="AD74" i="2"/>
  <c r="AG71" i="2"/>
  <c r="AE72" i="2"/>
  <c r="AE73" i="2"/>
  <c r="AE74" i="2"/>
  <c r="AC76" i="2"/>
  <c r="AD76" i="2"/>
  <c r="AE76" i="2"/>
  <c r="AH76" i="2" s="1"/>
  <c r="AC77" i="2"/>
  <c r="AC78" i="2"/>
  <c r="AC79" i="2"/>
  <c r="AF76" i="2"/>
  <c r="AD77" i="2"/>
  <c r="AD78" i="2"/>
  <c r="AD79" i="2"/>
  <c r="AG76" i="2" s="1"/>
  <c r="AE77" i="2"/>
  <c r="AE78" i="2"/>
  <c r="AE79" i="2"/>
  <c r="AC81" i="2"/>
  <c r="AF81" i="2" s="1"/>
  <c r="AD81" i="2"/>
  <c r="AG81" i="2" s="1"/>
  <c r="AE81" i="2"/>
  <c r="AH81" i="2" s="1"/>
  <c r="AC82" i="2"/>
  <c r="AC83" i="2"/>
  <c r="AC84" i="2"/>
  <c r="AD82" i="2"/>
  <c r="AD83" i="2"/>
  <c r="AD84" i="2"/>
  <c r="AE82" i="2"/>
  <c r="AE83" i="2"/>
  <c r="AE84" i="2"/>
  <c r="X86" i="2"/>
  <c r="AA86" i="2"/>
  <c r="AB86" i="2" s="1"/>
  <c r="AB87" i="2"/>
  <c r="AE87" i="2"/>
  <c r="AC87" i="2"/>
  <c r="AB88" i="2"/>
  <c r="AE88" i="2" s="1"/>
  <c r="AC88" i="2"/>
  <c r="AB89" i="2"/>
  <c r="AE89" i="2" s="1"/>
  <c r="AD87" i="2"/>
  <c r="AD88" i="2"/>
  <c r="V71" i="2"/>
  <c r="W71" i="2"/>
  <c r="Z71" i="2" s="1"/>
  <c r="X71" i="2"/>
  <c r="V72" i="2"/>
  <c r="Y71" i="2" s="1"/>
  <c r="V73" i="2"/>
  <c r="V74" i="2"/>
  <c r="V75" i="2"/>
  <c r="W72" i="2"/>
  <c r="W73" i="2"/>
  <c r="W74" i="2"/>
  <c r="W75" i="2"/>
  <c r="X72" i="2"/>
  <c r="X73" i="2"/>
  <c r="AA71" i="2" s="1"/>
  <c r="X74" i="2"/>
  <c r="X75" i="2"/>
  <c r="V76" i="2"/>
  <c r="Y76" i="2" s="1"/>
  <c r="W76" i="2"/>
  <c r="X76" i="2"/>
  <c r="AA76" i="2" s="1"/>
  <c r="V77" i="2"/>
  <c r="V78" i="2"/>
  <c r="V79" i="2"/>
  <c r="V80" i="2"/>
  <c r="W77" i="2"/>
  <c r="W78" i="2"/>
  <c r="W79" i="2"/>
  <c r="W80" i="2"/>
  <c r="Z76" i="2"/>
  <c r="X77" i="2"/>
  <c r="X78" i="2"/>
  <c r="X79" i="2"/>
  <c r="X80" i="2"/>
  <c r="V81" i="2"/>
  <c r="W81" i="2"/>
  <c r="Z81" i="2" s="1"/>
  <c r="X81" i="2"/>
  <c r="V82" i="2"/>
  <c r="Y81" i="2" s="1"/>
  <c r="V83" i="2"/>
  <c r="V84" i="2"/>
  <c r="V85" i="2"/>
  <c r="W82" i="2"/>
  <c r="W83" i="2"/>
  <c r="W84" i="2"/>
  <c r="W85" i="2"/>
  <c r="X82" i="2"/>
  <c r="X83" i="2"/>
  <c r="AA81" i="2" s="1"/>
  <c r="X84" i="2"/>
  <c r="X85" i="2"/>
  <c r="V86" i="2"/>
  <c r="Y86" i="2" s="1"/>
  <c r="W86" i="2"/>
  <c r="V87" i="2"/>
  <c r="V88" i="2"/>
  <c r="V89" i="2"/>
  <c r="V90" i="2"/>
  <c r="W87" i="2"/>
  <c r="W88" i="2"/>
  <c r="W89" i="2"/>
  <c r="W90" i="2"/>
  <c r="Z86" i="2"/>
  <c r="X87" i="2"/>
  <c r="X88" i="2"/>
  <c r="X89" i="2"/>
  <c r="X90" i="2"/>
  <c r="V91" i="2"/>
  <c r="Y91" i="2" s="1"/>
  <c r="W91" i="2"/>
  <c r="Z91" i="2" s="1"/>
  <c r="X91" i="2"/>
  <c r="AA91" i="2"/>
  <c r="V92" i="2"/>
  <c r="V93" i="2"/>
  <c r="V94" i="2"/>
  <c r="W92" i="2"/>
  <c r="W93" i="2"/>
  <c r="W94" i="2"/>
  <c r="X92" i="2"/>
  <c r="X93" i="2"/>
  <c r="X94" i="2"/>
  <c r="L10" i="1"/>
  <c r="M10" i="1"/>
  <c r="N10" i="1"/>
  <c r="O10" i="1"/>
  <c r="P10" i="1"/>
  <c r="Q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L12" i="1"/>
  <c r="M12" i="1"/>
  <c r="N12" i="1"/>
  <c r="O12" i="1"/>
  <c r="P12" i="1"/>
  <c r="Q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0" i="1"/>
  <c r="AK10" i="1"/>
  <c r="AL10" i="1"/>
  <c r="AM10" i="1"/>
  <c r="AN10" i="1"/>
  <c r="AO10" i="1"/>
  <c r="AJ12" i="1"/>
  <c r="AK12" i="1"/>
  <c r="AL12" i="1"/>
  <c r="AM12" i="1"/>
  <c r="AN12" i="1"/>
  <c r="AO12" i="1"/>
  <c r="AC86" i="2" l="1"/>
  <c r="AF86" i="2" s="1"/>
  <c r="AD86" i="2"/>
  <c r="AG86" i="2" s="1"/>
  <c r="AE86" i="2"/>
  <c r="AH86" i="2" s="1"/>
  <c r="AC89" i="2"/>
  <c r="AD89" i="2"/>
</calcChain>
</file>

<file path=xl/sharedStrings.xml><?xml version="1.0" encoding="utf-8"?>
<sst xmlns="http://schemas.openxmlformats.org/spreadsheetml/2006/main" count="477" uniqueCount="108">
  <si>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</si>
  <si>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</si>
  <si>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</si>
  <si>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</si>
  <si>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</si>
  <si>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</si>
  <si>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</si>
  <si>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</si>
  <si>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</si>
  <si>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</si>
  <si>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</si>
  <si>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</si>
  <si>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</si>
  <si>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</si>
  <si>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</si>
  <si>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</si>
  <si>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</si>
  <si>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</si>
  <si>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</si>
  <si>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</si>
  <si>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44 56.00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</si>
  <si>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</si>
  <si>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</si>
  <si>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</si>
  <si>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</si>
  <si>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</si>
  <si>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</si>
  <si>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</si>
  <si>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</si>
  <si>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</si>
  <si>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</si>
  <si>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</si>
  <si>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</si>
  <si>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</si>
  <si>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</si>
  <si>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</si>
  <si>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</si>
  <si>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</si>
  <si>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</si>
  <si>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</si>
  <si>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</si>
  <si>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LONGITUDE: 66 51.00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</si>
  <si>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</si>
  <si>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</si>
  <si>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</si>
  <si>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</si>
  <si>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</si>
  <si>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</si>
  <si>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</si>
  <si>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</si>
  <si>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</si>
  <si>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</si>
  <si>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BCD2003669</t>
  </si>
  <si>
    <t>% Sat</t>
  </si>
  <si>
    <t>no sample</t>
  </si>
  <si>
    <t>Phosphate</t>
  </si>
  <si>
    <t>FIXED STATION PRINCE 5 CHL RESULTS 2005</t>
  </si>
  <si>
    <t>05669601.hex</t>
  </si>
  <si>
    <t>05669602.hex</t>
  </si>
  <si>
    <t>05669603.hex</t>
  </si>
  <si>
    <t>05669604.hex</t>
  </si>
  <si>
    <t>05669608.hex</t>
  </si>
  <si>
    <t>05669609.hex</t>
  </si>
  <si>
    <t>05669610.hex</t>
  </si>
  <si>
    <t>05669605.hex</t>
  </si>
  <si>
    <t>25669606.hex</t>
  </si>
  <si>
    <t>05669607.hex</t>
  </si>
  <si>
    <t>05669611.hex</t>
  </si>
  <si>
    <t>05669612.hex</t>
  </si>
  <si>
    <t>doy</t>
  </si>
  <si>
    <t>Salinometer</t>
  </si>
  <si>
    <t>Salinity</t>
  </si>
  <si>
    <t>Amm</t>
  </si>
  <si>
    <t>0-50</t>
  </si>
  <si>
    <t>&gt;50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</si>
  <si>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</si>
  <si>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</si>
  <si>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</si>
  <si>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</si>
  <si>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</si>
  <si>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Prince5_chlsum_2005.xls</t>
    </r>
    <r>
      <rPr>
        <sz val="10"/>
        <rFont val="Arial"/>
        <family val="2"/>
      </rPr>
      <t xml:space="preserve"> located in \\dcnsbiona01a\BIODataSvcSrc\BIOCHEMInventory\Data_by_Year_and_Cruise\2000-2009\2005\BCD2005669\Files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</si>
  <si>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</si>
  <si>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</si>
  <si>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</si>
  <si>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</si>
  <si>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</si>
  <si>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</si>
  <si>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</si>
  <si>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</si>
  <si>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</si>
  <si>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</si>
  <si>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</si>
  <si>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</si>
  <si>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O2_Electrode</t>
  </si>
  <si>
    <t>o2_ml</t>
  </si>
  <si>
    <t>o2_um</t>
  </si>
  <si>
    <t>SiO4_Tech_F</t>
  </si>
  <si>
    <t>PO4_Tech_F</t>
  </si>
  <si>
    <t>NH3_Tech_F</t>
  </si>
  <si>
    <t>NO2_Tech_F</t>
  </si>
  <si>
    <t>Salinity_Sal_PSS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</si>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</sst>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1009]d\-mmm\-yy;@"/>
    <numFmt numFmtId="166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55">
    <xf numFmtId="0" fontId="0" fillId="0" borderId="0" xfId="0"/>
    <xf numFmtId="16" fontId="0" fillId="0" borderId="0" xfId="0" applyNumberFormat="1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5" fontId="6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/>
    <xf numFmtId="0" fontId="6" fillId="0" borderId="0" xfId="0" applyFont="1" applyBorder="1"/>
    <xf numFmtId="16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1" fillId="0" borderId="0" xfId="0" applyFont="1"/>
    <xf numFmtId="0" fontId="7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0"/>
  <sheetViews>
    <sheetView zoomScale="75" workbookViewId="0">
      <pane xSplit="1" topLeftCell="M1" activePane="topRight" state="frozen"/>
      <selection pane="topRight" activeCell="X10" sqref="X10:Y12"/>
    </sheetView>
  </sheetViews>
  <sheetFormatPr defaultColWidth="9.109375" defaultRowHeight="13.2" x14ac:dyDescent="0.25"/>
  <cols>
    <col min="1" max="1" width="18.109375" style="15" customWidth="1"/>
    <col min="2" max="2" width="12.88671875" style="16" customWidth="1"/>
    <col min="3" max="3" width="11.6640625" style="16" customWidth="1"/>
    <col min="4" max="5" width="12.33203125" style="7" customWidth="1"/>
    <col min="6" max="6" width="12.109375" style="7" customWidth="1"/>
    <col min="7" max="7" width="9.109375" style="7"/>
    <col min="8" max="8" width="11.5546875" style="7" customWidth="1"/>
    <col min="9" max="9" width="9.109375" style="7"/>
    <col min="10" max="10" width="11.33203125" style="7" customWidth="1"/>
    <col min="11" max="11" width="10.109375" style="7" customWidth="1"/>
    <col min="12" max="12" width="11" style="7" customWidth="1"/>
    <col min="13" max="13" width="9.109375" style="7"/>
    <col min="14" max="14" width="11.44140625" style="7" customWidth="1"/>
    <col min="15" max="15" width="9.109375" style="7"/>
    <col min="16" max="16" width="12" style="7" customWidth="1"/>
    <col min="17" max="17" width="9.109375" style="7"/>
    <col min="18" max="18" width="11.44140625" style="7" bestFit="1" customWidth="1"/>
    <col min="19" max="19" width="9.109375" style="7"/>
    <col min="20" max="20" width="11.5546875" style="7" customWidth="1"/>
    <col min="21" max="21" width="9.109375" style="7"/>
    <col min="22" max="22" width="11.5546875" style="7" customWidth="1"/>
    <col min="23" max="23" width="9.109375" style="7"/>
    <col min="24" max="24" width="10.88671875" style="7" customWidth="1"/>
    <col min="25" max="25" width="9.109375" style="7"/>
    <col min="26" max="26" width="11.5546875" style="7" bestFit="1" customWidth="1"/>
    <col min="27" max="27" width="9.109375" style="7"/>
    <col min="28" max="28" width="11.44140625" style="7" bestFit="1" customWidth="1"/>
    <col min="29" max="29" width="9.109375" style="7"/>
    <col min="30" max="30" width="11.109375" style="7" bestFit="1" customWidth="1"/>
    <col min="31" max="31" width="9.109375" style="7"/>
    <col min="32" max="32" width="11.109375" style="7" bestFit="1" customWidth="1"/>
    <col min="33" max="33" width="9.109375" style="7"/>
    <col min="34" max="34" width="12.6640625" style="7" customWidth="1"/>
    <col min="35" max="16384" width="9.109375" style="7"/>
  </cols>
  <sheetData>
    <row r="2" spans="1:41" s="24" customFormat="1" x14ac:dyDescent="0.25">
      <c r="A2" s="28" t="s">
        <v>4</v>
      </c>
      <c r="B2" s="29">
        <v>38377</v>
      </c>
      <c r="D2" s="29">
        <v>38397</v>
      </c>
      <c r="E2" s="29"/>
      <c r="F2" s="29">
        <v>38426</v>
      </c>
      <c r="G2" s="29"/>
      <c r="H2" s="29">
        <v>38475</v>
      </c>
      <c r="I2" s="29"/>
      <c r="J2" s="29">
        <v>38488</v>
      </c>
      <c r="K2" s="29"/>
      <c r="L2" s="29">
        <v>38520</v>
      </c>
      <c r="M2" s="29"/>
      <c r="N2" s="29">
        <v>38548</v>
      </c>
      <c r="O2" s="29"/>
      <c r="P2" s="29">
        <v>38576</v>
      </c>
      <c r="Q2" s="29"/>
      <c r="R2" s="29">
        <v>38611</v>
      </c>
      <c r="S2" s="29"/>
      <c r="T2" s="29">
        <v>38638</v>
      </c>
      <c r="U2" s="29"/>
      <c r="V2" s="29">
        <v>38670</v>
      </c>
      <c r="W2" s="29"/>
      <c r="X2" s="29">
        <v>38701</v>
      </c>
      <c r="Y2" s="29"/>
      <c r="Z2" s="29"/>
      <c r="AB2" s="29"/>
      <c r="AD2" s="29"/>
      <c r="AF2" s="29"/>
      <c r="AH2" s="29"/>
    </row>
    <row r="3" spans="1:41" x14ac:dyDescent="0.25">
      <c r="A3" s="15" t="s">
        <v>0</v>
      </c>
      <c r="B3" s="16" t="s">
        <v>1</v>
      </c>
      <c r="C3" s="16" t="s">
        <v>2</v>
      </c>
      <c r="D3" s="7" t="s">
        <v>1</v>
      </c>
      <c r="E3" s="7" t="s">
        <v>2</v>
      </c>
      <c r="F3" s="7" t="s">
        <v>1</v>
      </c>
      <c r="G3" s="7" t="s">
        <v>2</v>
      </c>
      <c r="H3" s="7" t="s">
        <v>1</v>
      </c>
      <c r="I3" s="7" t="s">
        <v>2</v>
      </c>
      <c r="J3" s="7" t="s">
        <v>1</v>
      </c>
      <c r="K3" s="7" t="s">
        <v>2</v>
      </c>
      <c r="L3" s="7" t="s">
        <v>1</v>
      </c>
      <c r="M3" s="7" t="s">
        <v>2</v>
      </c>
      <c r="N3" s="7" t="s">
        <v>1</v>
      </c>
      <c r="O3" s="7" t="s">
        <v>2</v>
      </c>
      <c r="P3" s="7" t="s">
        <v>1</v>
      </c>
      <c r="Q3" s="7" t="s">
        <v>2</v>
      </c>
      <c r="R3" s="7" t="s">
        <v>1</v>
      </c>
      <c r="S3" s="7" t="s">
        <v>2</v>
      </c>
      <c r="T3" s="7" t="s">
        <v>1</v>
      </c>
      <c r="U3" s="7" t="s">
        <v>2</v>
      </c>
      <c r="V3" s="7" t="s">
        <v>1</v>
      </c>
      <c r="W3" s="7" t="s">
        <v>2</v>
      </c>
      <c r="X3" s="7" t="s">
        <v>1</v>
      </c>
      <c r="Y3" s="7" t="s">
        <v>2</v>
      </c>
      <c r="Z3" s="7" t="s">
        <v>1</v>
      </c>
      <c r="AA3" s="7" t="s">
        <v>2</v>
      </c>
      <c r="AB3" s="7" t="s">
        <v>1</v>
      </c>
      <c r="AC3" s="7" t="s">
        <v>2</v>
      </c>
      <c r="AD3" s="7" t="s">
        <v>1</v>
      </c>
      <c r="AE3" s="7" t="s">
        <v>2</v>
      </c>
      <c r="AF3" s="7" t="s">
        <v>1</v>
      </c>
      <c r="AG3" s="7" t="s">
        <v>2</v>
      </c>
      <c r="AH3" s="7" t="s">
        <v>1</v>
      </c>
      <c r="AI3" s="7" t="s">
        <v>2</v>
      </c>
      <c r="AJ3" s="7" t="s">
        <v>1</v>
      </c>
      <c r="AK3" s="7" t="s">
        <v>2</v>
      </c>
      <c r="AL3" s="7" t="s">
        <v>1</v>
      </c>
      <c r="AM3" s="7" t="s">
        <v>2</v>
      </c>
      <c r="AN3" s="7" t="s">
        <v>1</v>
      </c>
      <c r="AO3" s="7" t="s">
        <v>2</v>
      </c>
    </row>
    <row r="4" spans="1:41" x14ac:dyDescent="0.25">
      <c r="A4" s="15">
        <v>1</v>
      </c>
      <c r="B4" s="19">
        <v>0.25139473684210528</v>
      </c>
      <c r="C4" s="19">
        <v>0.15852434210526314</v>
      </c>
      <c r="D4" s="19">
        <v>0.31963045112781946</v>
      </c>
      <c r="E4" s="19">
        <v>0.20794398496240607</v>
      </c>
      <c r="F4" s="20">
        <v>0.17910359580052493</v>
      </c>
      <c r="G4" s="19">
        <v>0.17692320419947516</v>
      </c>
      <c r="H4" s="20">
        <v>0.3776749737532808</v>
      </c>
      <c r="I4" s="19">
        <v>0.24537192624671919</v>
      </c>
      <c r="J4" s="20">
        <v>0.51394944881889748</v>
      </c>
      <c r="K4" s="19">
        <v>0.18821451784776921</v>
      </c>
      <c r="L4" s="20">
        <v>2.4193083870967738</v>
      </c>
      <c r="M4" s="31">
        <v>0.87927081290322651</v>
      </c>
      <c r="N4" s="20">
        <v>6.2167376344086023</v>
      </c>
      <c r="O4" s="31">
        <v>0.88197169892473148</v>
      </c>
      <c r="P4" s="20">
        <v>1.6639587096774193</v>
      </c>
      <c r="Q4" s="31">
        <v>0.41292449032258099</v>
      </c>
      <c r="R4" s="20">
        <v>3.7121526881720421</v>
      </c>
      <c r="S4" s="31">
        <v>0.72454064516129135</v>
      </c>
      <c r="T4" s="20">
        <v>3.8463268817204295</v>
      </c>
      <c r="U4" s="31">
        <v>0.81220111827957042</v>
      </c>
      <c r="V4" s="20">
        <v>0.40168258064516121</v>
      </c>
      <c r="W4" s="31">
        <v>0.22336701935483891</v>
      </c>
      <c r="X4" s="20">
        <v>0.33867354838709679</v>
      </c>
      <c r="Y4" s="31">
        <v>0.69656485161290327</v>
      </c>
      <c r="Z4" s="20"/>
      <c r="AA4" s="20"/>
      <c r="AB4" s="25"/>
      <c r="AC4" s="25"/>
      <c r="AD4" s="20"/>
      <c r="AE4" s="20"/>
      <c r="AF4" s="20"/>
      <c r="AG4" s="20"/>
      <c r="AH4" s="25"/>
      <c r="AI4" s="25"/>
      <c r="AJ4" s="25"/>
      <c r="AK4" s="25"/>
      <c r="AL4" s="20"/>
      <c r="AM4" s="19"/>
      <c r="AN4"/>
      <c r="AO4"/>
    </row>
    <row r="5" spans="1:41" x14ac:dyDescent="0.25">
      <c r="A5" s="15">
        <v>10</v>
      </c>
      <c r="B5" s="19">
        <v>0.24062067669172935</v>
      </c>
      <c r="C5" s="19">
        <v>0.155090977443609</v>
      </c>
      <c r="D5" s="19">
        <v>0.26576015037593981</v>
      </c>
      <c r="E5" s="19">
        <v>0.20922716165413532</v>
      </c>
      <c r="F5" s="20">
        <v>0.18689070866141733</v>
      </c>
      <c r="G5" s="19">
        <v>0.13946719133858274</v>
      </c>
      <c r="H5" s="20">
        <v>0.30759095800524938</v>
      </c>
      <c r="I5" s="19">
        <v>0.12755290866141736</v>
      </c>
      <c r="J5" s="20">
        <v>0.3776749737532808</v>
      </c>
      <c r="K5" s="19">
        <v>0.20086857624671919</v>
      </c>
      <c r="L5" s="20">
        <v>1.8391122580645158</v>
      </c>
      <c r="M5" s="31">
        <v>0.67215174193548444</v>
      </c>
      <c r="N5" s="20">
        <v>4.8302709677419351</v>
      </c>
      <c r="O5" s="31">
        <v>0.99288903225806446</v>
      </c>
      <c r="P5" s="20">
        <v>0.86482064516129054</v>
      </c>
      <c r="Q5" s="31">
        <v>0.38402415483870977</v>
      </c>
      <c r="R5" s="20">
        <v>2.8176580645161287</v>
      </c>
      <c r="S5" s="31">
        <v>0.62077926881720424</v>
      </c>
      <c r="T5" s="20">
        <v>3.667427956989247</v>
      </c>
      <c r="U5" s="31">
        <v>0.65834804301075434</v>
      </c>
      <c r="V5" s="20">
        <v>0.28354064516129035</v>
      </c>
      <c r="W5" s="31">
        <v>0.2243121548387097</v>
      </c>
      <c r="X5" s="20">
        <v>0.25203612903225819</v>
      </c>
      <c r="Y5" s="31">
        <v>0.1825686709677419</v>
      </c>
      <c r="Z5" s="20"/>
      <c r="AA5" s="20"/>
      <c r="AB5" s="25"/>
      <c r="AC5" s="25"/>
      <c r="AD5" s="20"/>
      <c r="AE5" s="20"/>
      <c r="AF5" s="20"/>
      <c r="AG5" s="20"/>
      <c r="AH5" s="25"/>
      <c r="AI5" s="25"/>
      <c r="AJ5" s="25"/>
      <c r="AK5" s="25"/>
      <c r="AL5" s="20"/>
      <c r="AM5" s="19"/>
      <c r="AN5"/>
      <c r="AO5"/>
    </row>
    <row r="6" spans="1:41" x14ac:dyDescent="0.25">
      <c r="A6" s="15">
        <v>25</v>
      </c>
      <c r="B6" s="19">
        <v>0.22984661654135341</v>
      </c>
      <c r="C6" s="19">
        <v>0.15165761278195486</v>
      </c>
      <c r="D6" s="19">
        <v>0.24062067669172935</v>
      </c>
      <c r="E6" s="19">
        <v>0.22427847744360899</v>
      </c>
      <c r="F6" s="20">
        <v>0.18299715223097113</v>
      </c>
      <c r="G6" s="19">
        <v>0.13347111443569556</v>
      </c>
      <c r="H6" s="20">
        <v>0.23750694225721783</v>
      </c>
      <c r="I6" s="19">
        <v>0.13829912440944883</v>
      </c>
      <c r="J6" s="20">
        <v>0.26086828083989499</v>
      </c>
      <c r="K6" s="19">
        <v>0.13966186916010503</v>
      </c>
      <c r="L6" s="20">
        <v>1.5873290322580644</v>
      </c>
      <c r="M6" s="31">
        <v>0.6388725677419359</v>
      </c>
      <c r="N6" s="20">
        <v>2.8623827956989243</v>
      </c>
      <c r="O6" s="31">
        <v>0.68697187096774215</v>
      </c>
      <c r="P6" s="20">
        <v>0.45977806451612907</v>
      </c>
      <c r="Q6" s="31">
        <v>0.39540913548387097</v>
      </c>
      <c r="R6" s="20">
        <v>1.4121754838709677</v>
      </c>
      <c r="S6" s="31">
        <v>0.50181491612903251</v>
      </c>
      <c r="T6" s="20">
        <v>3.6227032258064518</v>
      </c>
      <c r="U6" s="31">
        <v>0.64761410752688109</v>
      </c>
      <c r="V6" s="20">
        <v>0.26385032258064517</v>
      </c>
      <c r="W6" s="31">
        <v>0.22446967741935478</v>
      </c>
      <c r="X6" s="20">
        <v>0.21163544086021505</v>
      </c>
      <c r="Y6" s="31">
        <v>0.18619415913978488</v>
      </c>
      <c r="Z6" s="20"/>
      <c r="AA6" s="20"/>
      <c r="AB6" s="25"/>
      <c r="AC6" s="25"/>
      <c r="AD6" s="20"/>
      <c r="AE6" s="20"/>
      <c r="AF6" s="20"/>
      <c r="AG6" s="20"/>
      <c r="AH6" s="25"/>
      <c r="AI6" s="25"/>
      <c r="AJ6" s="25"/>
      <c r="AK6" s="25"/>
      <c r="AL6" s="20"/>
      <c r="AM6" s="19"/>
      <c r="AN6"/>
      <c r="AO6"/>
    </row>
    <row r="7" spans="1:41" x14ac:dyDescent="0.25">
      <c r="A7" s="15">
        <v>50</v>
      </c>
      <c r="B7" s="19">
        <v>0.24062067669172935</v>
      </c>
      <c r="C7" s="19">
        <v>0.14125347744360897</v>
      </c>
      <c r="D7" s="19">
        <v>0.24421203007518799</v>
      </c>
      <c r="E7" s="19">
        <v>0.20697293233082706</v>
      </c>
      <c r="F7" s="20">
        <v>0.18299715223097113</v>
      </c>
      <c r="G7" s="19">
        <v>0.14336074776902891</v>
      </c>
      <c r="H7" s="20">
        <v>0.17131648293963256</v>
      </c>
      <c r="I7" s="19">
        <v>0.2044895837270341</v>
      </c>
      <c r="J7" s="20">
        <v>8.6340135170603682E-2</v>
      </c>
      <c r="K7" s="19">
        <v>6.0000000000000001E-3</v>
      </c>
      <c r="L7" s="20">
        <v>1.1713393548387094</v>
      </c>
      <c r="M7" s="31">
        <v>0.53903504516129053</v>
      </c>
      <c r="N7" s="20">
        <v>2.1467870967741933</v>
      </c>
      <c r="O7" s="31">
        <v>0.45977023655914007</v>
      </c>
      <c r="P7" s="20">
        <v>0.43788387096774201</v>
      </c>
      <c r="Q7" s="31">
        <v>0.3494313290322581</v>
      </c>
      <c r="R7" s="20">
        <v>1.2479690322580645</v>
      </c>
      <c r="S7" s="31">
        <v>0.48955416774193566</v>
      </c>
      <c r="T7" s="20">
        <v>3.5779784946236552</v>
      </c>
      <c r="U7" s="31">
        <v>1.0805495053763445</v>
      </c>
      <c r="V7" s="20">
        <v>0.25203612903225814</v>
      </c>
      <c r="W7" s="31">
        <v>0.25093347096774188</v>
      </c>
      <c r="X7" s="20">
        <v>0.22964696774193552</v>
      </c>
      <c r="Y7" s="31">
        <v>0.17097441892473117</v>
      </c>
      <c r="Z7" s="20"/>
      <c r="AA7" s="20"/>
      <c r="AB7" s="25"/>
      <c r="AC7" s="25"/>
      <c r="AD7" s="20"/>
      <c r="AE7" s="20"/>
      <c r="AF7" s="20"/>
      <c r="AG7" s="20"/>
      <c r="AH7" s="25"/>
      <c r="AI7" s="25"/>
      <c r="AJ7" s="25"/>
      <c r="AK7" s="25"/>
      <c r="AL7" s="20"/>
      <c r="AM7" s="19"/>
      <c r="AN7"/>
      <c r="AO7"/>
    </row>
    <row r="8" spans="1:41" x14ac:dyDescent="0.25">
      <c r="A8" s="15">
        <v>95</v>
      </c>
      <c r="B8" s="19">
        <v>0.21548120300751875</v>
      </c>
      <c r="C8" s="19">
        <v>0.19320479323308279</v>
      </c>
      <c r="D8" s="19">
        <v>0.22625526315789471</v>
      </c>
      <c r="E8" s="19">
        <v>0.22892565789473684</v>
      </c>
      <c r="F8" s="20">
        <v>0.14600836614173229</v>
      </c>
      <c r="G8" s="19">
        <v>0.3064423588582677</v>
      </c>
      <c r="H8" s="20">
        <v>0.18689070866141733</v>
      </c>
      <c r="I8" s="19">
        <v>0.24330834133858281</v>
      </c>
      <c r="J8" s="20">
        <v>0.14951584383202099</v>
      </c>
      <c r="K8" s="19">
        <v>0.23025439950131235</v>
      </c>
      <c r="L8" s="20">
        <v>0.40504258064516135</v>
      </c>
      <c r="M8" s="31">
        <v>0.43657021935483886</v>
      </c>
      <c r="N8" s="20">
        <v>0.48167225806451613</v>
      </c>
      <c r="O8" s="31">
        <v>0.31921734193548401</v>
      </c>
      <c r="P8" s="20">
        <v>0.12208000000000001</v>
      </c>
      <c r="Q8" s="31">
        <v>0.27345920000000001</v>
      </c>
      <c r="R8" s="20">
        <v>0.8757677419354839</v>
      </c>
      <c r="S8" s="31">
        <v>0.5902674580645163</v>
      </c>
      <c r="T8" s="20">
        <v>0.41598967741935483</v>
      </c>
      <c r="U8" s="31">
        <v>0.9550247225806453</v>
      </c>
      <c r="V8" s="20">
        <v>0.26385032258064522</v>
      </c>
      <c r="W8" s="31">
        <v>0.24888567741935486</v>
      </c>
      <c r="X8" s="20">
        <v>0.18574387096774195</v>
      </c>
      <c r="Y8" s="31">
        <v>0.18975143569892472</v>
      </c>
      <c r="Z8" s="20"/>
      <c r="AA8" s="20"/>
      <c r="AB8" s="25"/>
      <c r="AC8" s="25"/>
      <c r="AD8" s="20"/>
      <c r="AE8" s="20"/>
      <c r="AF8" s="20"/>
      <c r="AG8" s="20"/>
      <c r="AH8" s="25"/>
      <c r="AI8" s="25"/>
      <c r="AJ8" s="25"/>
      <c r="AK8" s="25"/>
      <c r="AL8"/>
      <c r="AM8"/>
      <c r="AN8"/>
      <c r="AO8"/>
    </row>
    <row r="10" spans="1:41" x14ac:dyDescent="0.25">
      <c r="A10" s="15" t="s">
        <v>16</v>
      </c>
      <c r="B10" s="7">
        <f t="shared" ref="B10:K10" si="0">(B4*5.5)+(B5*12)+(B6*20)+(B7*35)+(B8*22.5)</f>
        <v>22.137102255639096</v>
      </c>
      <c r="C10" s="7">
        <f t="shared" si="0"/>
        <v>15.057107424812029</v>
      </c>
      <c r="D10" s="7">
        <f t="shared" si="0"/>
        <v>23.397667293233077</v>
      </c>
      <c r="E10" s="7">
        <f t="shared" si="0"/>
        <v>20.534867340225563</v>
      </c>
      <c r="F10" s="7">
        <f t="shared" si="0"/>
        <v>16.577789891732284</v>
      </c>
      <c r="G10" s="7">
        <f t="shared" si="0"/>
        <v>17.228685454101054</v>
      </c>
      <c r="H10" s="7">
        <f t="shared" si="0"/>
        <v>20.719560544619423</v>
      </c>
      <c r="I10" s="7">
        <f t="shared" si="0"/>
        <v>18.277736097047246</v>
      </c>
      <c r="J10" s="7">
        <f t="shared" si="0"/>
        <v>18.962198487532806</v>
      </c>
      <c r="K10" s="7">
        <f t="shared" si="0"/>
        <v>11.629564135104989</v>
      </c>
      <c r="L10" s="7">
        <f t="shared" ref="L10:AI10" si="1">(L4*5.5)+(L5*12)+(L6*20)+(L7*35)+(L8*22.5)</f>
        <v>117.23245935483868</v>
      </c>
      <c r="M10" s="7">
        <f t="shared" si="1"/>
        <v>54.368318245161319</v>
      </c>
      <c r="N10" s="7">
        <f t="shared" si="1"/>
        <v>235.37813870967744</v>
      </c>
      <c r="O10" s="7">
        <f t="shared" si="1"/>
        <v>53.779298623655933</v>
      </c>
      <c r="P10" s="7">
        <f t="shared" si="1"/>
        <v>46.797917419354846</v>
      </c>
      <c r="Q10" s="7">
        <f t="shared" si="1"/>
        <v>33.170485780645166</v>
      </c>
      <c r="R10" s="7">
        <f t="shared" ref="R10:W10" si="2">(R4*5.5)+(R5*12)+(R6*20)+(R7*35)+(R8*22.5)</f>
        <v>145.85593655913976</v>
      </c>
      <c r="S10" s="7">
        <f t="shared" si="2"/>
        <v>51.88603677419357</v>
      </c>
      <c r="T10" s="7">
        <f t="shared" si="2"/>
        <v>272.20701290322575</v>
      </c>
      <c r="U10" s="7">
        <f t="shared" si="2"/>
        <v>84.626853763440891</v>
      </c>
      <c r="V10" s="7">
        <f t="shared" si="2"/>
        <v>25.646645161290326</v>
      </c>
      <c r="W10" s="7">
        <f t="shared" si="2"/>
        <v>22.792257238709677</v>
      </c>
      <c r="X10" s="7">
        <f t="shared" si="1"/>
        <v>21.33672784946237</v>
      </c>
      <c r="Y10" s="7">
        <f t="shared" si="1"/>
        <v>19.999325883870966</v>
      </c>
      <c r="Z10" s="7">
        <f t="shared" si="1"/>
        <v>0</v>
      </c>
      <c r="AA10" s="7">
        <f t="shared" si="1"/>
        <v>0</v>
      </c>
      <c r="AB10" s="7">
        <f t="shared" si="1"/>
        <v>0</v>
      </c>
      <c r="AC10" s="7">
        <f t="shared" si="1"/>
        <v>0</v>
      </c>
      <c r="AD10" s="7">
        <f t="shared" si="1"/>
        <v>0</v>
      </c>
      <c r="AE10" s="7">
        <f t="shared" si="1"/>
        <v>0</v>
      </c>
      <c r="AF10" s="7">
        <f t="shared" si="1"/>
        <v>0</v>
      </c>
      <c r="AG10" s="7">
        <f t="shared" si="1"/>
        <v>0</v>
      </c>
      <c r="AH10" s="7">
        <f t="shared" si="1"/>
        <v>0</v>
      </c>
      <c r="AI10" s="7">
        <f t="shared" si="1"/>
        <v>0</v>
      </c>
      <c r="AJ10" s="7">
        <f t="shared" ref="AJ10:AO10" si="3">(AJ4*5.5)+(AJ5*12)+(AJ6*20)+(AJ7*35)+(AJ8*22.5)</f>
        <v>0</v>
      </c>
      <c r="AK10" s="7">
        <f t="shared" si="3"/>
        <v>0</v>
      </c>
      <c r="AL10" s="7">
        <f t="shared" si="3"/>
        <v>0</v>
      </c>
      <c r="AM10" s="7">
        <f t="shared" si="3"/>
        <v>0</v>
      </c>
      <c r="AN10" s="7">
        <f t="shared" si="3"/>
        <v>0</v>
      </c>
      <c r="AO10" s="7">
        <f t="shared" si="3"/>
        <v>0</v>
      </c>
    </row>
    <row r="11" spans="1:41" x14ac:dyDescent="0.25">
      <c r="B11" s="7"/>
      <c r="C11" s="7"/>
    </row>
    <row r="12" spans="1:41" x14ac:dyDescent="0.25">
      <c r="A12" s="15" t="s">
        <v>17</v>
      </c>
      <c r="B12" s="7">
        <f t="shared" ref="B12:K12" si="4">(B4*5.5)+(B5*12)+(B6*20)+(B7*12.5)</f>
        <v>11.874809962406015</v>
      </c>
      <c r="C12" s="7">
        <f t="shared" si="4"/>
        <v>7.5317963345864651</v>
      </c>
      <c r="D12" s="7">
        <f t="shared" si="4"/>
        <v>12.812153195488721</v>
      </c>
      <c r="E12" s="7">
        <f t="shared" si="4"/>
        <v>10.727149060150374</v>
      </c>
      <c r="F12" s="7">
        <f t="shared" si="4"/>
        <v>9.1751657283464567</v>
      </c>
      <c r="G12" s="7">
        <f t="shared" si="4"/>
        <v>7.1081155549868793</v>
      </c>
      <c r="H12" s="7">
        <f t="shared" si="4"/>
        <v>12.659898733595799</v>
      </c>
      <c r="I12" s="7">
        <f t="shared" si="4"/>
        <v>8.2022827830708671</v>
      </c>
      <c r="J12" s="7">
        <f t="shared" si="4"/>
        <v>13.65543895997375</v>
      </c>
      <c r="K12" s="7">
        <f t="shared" si="4"/>
        <v>6.3138401463254619</v>
      </c>
      <c r="L12" s="7">
        <f t="shared" ref="L12:AI12" si="5">(L4*5.5)+(L5*12)+(L6*20)+(L7*12.5)</f>
        <v>81.763865806451591</v>
      </c>
      <c r="M12" s="7">
        <f t="shared" si="5"/>
        <v>32.417199793548406</v>
      </c>
      <c r="N12" s="7">
        <f t="shared" si="5"/>
        <v>176.23780322580646</v>
      </c>
      <c r="O12" s="7">
        <f t="shared" si="5"/>
        <v>36.252078107526891</v>
      </c>
      <c r="P12" s="7">
        <f t="shared" si="5"/>
        <v>34.198730322580651</v>
      </c>
      <c r="Q12" s="7">
        <f t="shared" si="5"/>
        <v>19.155448877419357</v>
      </c>
      <c r="R12" s="7">
        <f t="shared" ref="R12:W12" si="6">(R4*5.5)+(R5*12)+(R6*20)+(R7*12.5)</f>
        <v>98.071859139784934</v>
      </c>
      <c r="S12" s="7">
        <f t="shared" si="6"/>
        <v>27.5900501935484</v>
      </c>
      <c r="T12" s="7">
        <f t="shared" si="6"/>
        <v>182.34272903225806</v>
      </c>
      <c r="U12" s="7">
        <f t="shared" si="6"/>
        <v>38.826433634408616</v>
      </c>
      <c r="V12" s="7">
        <f t="shared" si="6"/>
        <v>14.039200000000003</v>
      </c>
      <c r="W12" s="7">
        <f t="shared" si="6"/>
        <v>11.546326399999998</v>
      </c>
      <c r="X12" s="7">
        <f t="shared" si="5"/>
        <v>11.990433978494627</v>
      </c>
      <c r="Y12" s="7">
        <f t="shared" si="5"/>
        <v>11.882994154838707</v>
      </c>
      <c r="Z12" s="7">
        <f t="shared" si="5"/>
        <v>0</v>
      </c>
      <c r="AA12" s="7">
        <f t="shared" si="5"/>
        <v>0</v>
      </c>
      <c r="AB12" s="7">
        <f t="shared" si="5"/>
        <v>0</v>
      </c>
      <c r="AC12" s="7">
        <f t="shared" si="5"/>
        <v>0</v>
      </c>
      <c r="AD12" s="7">
        <f t="shared" si="5"/>
        <v>0</v>
      </c>
      <c r="AE12" s="7">
        <f t="shared" si="5"/>
        <v>0</v>
      </c>
      <c r="AF12" s="7">
        <f t="shared" si="5"/>
        <v>0</v>
      </c>
      <c r="AG12" s="7">
        <f t="shared" si="5"/>
        <v>0</v>
      </c>
      <c r="AH12" s="7">
        <f t="shared" si="5"/>
        <v>0</v>
      </c>
      <c r="AI12" s="7">
        <f t="shared" si="5"/>
        <v>0</v>
      </c>
      <c r="AJ12" s="7">
        <f t="shared" ref="AJ12:AO12" si="7">(AJ4*5.5)+(AJ5*12)+(AJ6*20)+(AJ7*12.5)</f>
        <v>0</v>
      </c>
      <c r="AK12" s="7">
        <f t="shared" si="7"/>
        <v>0</v>
      </c>
      <c r="AL12" s="7">
        <f t="shared" si="7"/>
        <v>0</v>
      </c>
      <c r="AM12" s="7">
        <f t="shared" si="7"/>
        <v>0</v>
      </c>
      <c r="AN12" s="7">
        <f t="shared" si="7"/>
        <v>0</v>
      </c>
      <c r="AO12" s="7">
        <f t="shared" si="7"/>
        <v>0</v>
      </c>
    </row>
    <row r="15" spans="1:41" x14ac:dyDescent="0.25">
      <c r="K15" s="8"/>
    </row>
    <row r="16" spans="1:41" x14ac:dyDescent="0.25">
      <c r="K16" s="8"/>
    </row>
    <row r="17" spans="1:23" x14ac:dyDescent="0.25">
      <c r="K17" s="8"/>
      <c r="R17" s="19"/>
      <c r="S17" s="19"/>
    </row>
    <row r="18" spans="1:23" x14ac:dyDescent="0.25">
      <c r="L18" s="7" t="s">
        <v>25</v>
      </c>
      <c r="O18" s="7" t="s">
        <v>29</v>
      </c>
    </row>
    <row r="19" spans="1:23" x14ac:dyDescent="0.25">
      <c r="B19" s="7" t="s">
        <v>47</v>
      </c>
      <c r="C19" s="7"/>
      <c r="F19" s="7" t="s">
        <v>18</v>
      </c>
      <c r="H19" s="7" t="s">
        <v>19</v>
      </c>
      <c r="I19" s="8"/>
      <c r="L19" s="7" t="s">
        <v>32</v>
      </c>
      <c r="O19" s="7" t="s">
        <v>32</v>
      </c>
    </row>
    <row r="20" spans="1:23" x14ac:dyDescent="0.25">
      <c r="A20" s="15" t="s">
        <v>4</v>
      </c>
      <c r="B20" s="7" t="s">
        <v>5</v>
      </c>
      <c r="C20" s="7" t="s">
        <v>0</v>
      </c>
      <c r="D20" s="7" t="s">
        <v>6</v>
      </c>
      <c r="E20" s="7" t="s">
        <v>7</v>
      </c>
      <c r="F20" s="7" t="s">
        <v>3</v>
      </c>
      <c r="G20" s="7" t="s">
        <v>7</v>
      </c>
      <c r="H20" s="7" t="s">
        <v>3</v>
      </c>
      <c r="I20" s="8" t="s">
        <v>7</v>
      </c>
      <c r="J20" s="7" t="s">
        <v>8</v>
      </c>
      <c r="K20" s="7" t="s">
        <v>33</v>
      </c>
      <c r="L20" s="7" t="s">
        <v>34</v>
      </c>
      <c r="M20" s="7" t="s">
        <v>35</v>
      </c>
      <c r="N20" s="7" t="s">
        <v>33</v>
      </c>
      <c r="O20" s="7" t="s">
        <v>34</v>
      </c>
      <c r="P20" s="7" t="s">
        <v>35</v>
      </c>
    </row>
    <row r="21" spans="1:23" x14ac:dyDescent="0.25">
      <c r="A21" s="40">
        <v>37999</v>
      </c>
      <c r="B21" s="7">
        <v>241316</v>
      </c>
      <c r="C21" s="7">
        <v>1</v>
      </c>
      <c r="D21" s="7">
        <v>0.25139473684210528</v>
      </c>
      <c r="E21" s="7">
        <v>0.15852434210526314</v>
      </c>
      <c r="F21" s="7">
        <v>22.137102255639096</v>
      </c>
      <c r="G21" s="7">
        <v>15.057107424812029</v>
      </c>
      <c r="H21" s="7">
        <v>11.874809962406015</v>
      </c>
      <c r="I21" s="8">
        <v>7.5317963345864651</v>
      </c>
      <c r="J21" s="7">
        <v>13</v>
      </c>
      <c r="K21" s="7">
        <v>818.7627500000001</v>
      </c>
      <c r="L21" s="7">
        <v>834.18675000000007</v>
      </c>
      <c r="M21" s="7">
        <v>95.25200000000001</v>
      </c>
      <c r="N21" s="7">
        <v>429.08525000000009</v>
      </c>
      <c r="O21" s="7">
        <v>438.40050000000002</v>
      </c>
      <c r="P21" s="7">
        <v>49.757000000000005</v>
      </c>
    </row>
    <row r="22" spans="1:23" x14ac:dyDescent="0.25">
      <c r="A22" s="40">
        <v>38397</v>
      </c>
      <c r="B22" s="7">
        <v>241321</v>
      </c>
      <c r="C22" s="7">
        <v>1</v>
      </c>
      <c r="D22" s="7">
        <v>0.31963045112781946</v>
      </c>
      <c r="E22" s="7">
        <v>0.20794398496240607</v>
      </c>
      <c r="F22" s="7">
        <v>23.397667293233077</v>
      </c>
      <c r="G22" s="7">
        <v>20.534867340225563</v>
      </c>
      <c r="H22" s="7">
        <v>12.812153195488721</v>
      </c>
      <c r="I22" s="8">
        <v>10.727149060150374</v>
      </c>
      <c r="J22" s="7">
        <v>45</v>
      </c>
      <c r="K22" s="31">
        <v>826.66800000000001</v>
      </c>
      <c r="L22" s="31">
        <v>877.89474999999993</v>
      </c>
      <c r="M22" s="7">
        <v>97.996250000000003</v>
      </c>
      <c r="N22" s="7">
        <v>438.94799999999998</v>
      </c>
      <c r="O22" s="7">
        <v>476.05599999999998</v>
      </c>
      <c r="P22" s="7">
        <v>51.488750000000003</v>
      </c>
    </row>
    <row r="23" spans="1:23" x14ac:dyDescent="0.25">
      <c r="B23" s="7"/>
      <c r="C23" s="7"/>
      <c r="I23" s="8"/>
      <c r="K23" s="16"/>
      <c r="L23" s="16"/>
      <c r="M23" s="19"/>
      <c r="N23" s="19"/>
      <c r="T23" s="20"/>
      <c r="U23" s="20"/>
    </row>
    <row r="24" spans="1:23" x14ac:dyDescent="0.25">
      <c r="O24" s="19"/>
      <c r="P24" s="19"/>
      <c r="V24" s="20"/>
      <c r="W24" s="20"/>
    </row>
    <row r="25" spans="1:23" x14ac:dyDescent="0.25">
      <c r="O25" s="19"/>
      <c r="P25" s="19"/>
    </row>
    <row r="26" spans="1:23" x14ac:dyDescent="0.25">
      <c r="I26" s="20"/>
      <c r="J26" s="31"/>
      <c r="O26" s="19"/>
      <c r="P26" s="19"/>
    </row>
    <row r="27" spans="1:23" x14ac:dyDescent="0.25">
      <c r="I27" s="20"/>
      <c r="J27" s="31"/>
      <c r="O27" s="19"/>
      <c r="P27" s="19"/>
    </row>
    <row r="28" spans="1:23" x14ac:dyDescent="0.25">
      <c r="I28" s="20"/>
      <c r="J28" s="31"/>
    </row>
    <row r="29" spans="1:23" x14ac:dyDescent="0.25">
      <c r="I29" s="20"/>
      <c r="J29" s="31"/>
    </row>
    <row r="30" spans="1:23" x14ac:dyDescent="0.25">
      <c r="I30" s="20"/>
      <c r="J30" s="31"/>
    </row>
    <row r="31" spans="1:23" x14ac:dyDescent="0.25">
      <c r="I31" s="20"/>
      <c r="J31" s="31"/>
    </row>
    <row r="32" spans="1:23" x14ac:dyDescent="0.25">
      <c r="I32" s="20"/>
      <c r="J32" s="31"/>
    </row>
    <row r="33" spans="9:10" x14ac:dyDescent="0.25">
      <c r="I33" s="20"/>
      <c r="J33" s="31"/>
    </row>
    <row r="34" spans="9:10" x14ac:dyDescent="0.25">
      <c r="I34" s="20"/>
      <c r="J34" s="31"/>
    </row>
    <row r="35" spans="9:10" x14ac:dyDescent="0.25">
      <c r="I35" s="20"/>
      <c r="J35" s="31"/>
    </row>
    <row r="36" spans="9:10" x14ac:dyDescent="0.25">
      <c r="I36" s="20"/>
      <c r="J36" s="31"/>
    </row>
    <row r="37" spans="9:10" x14ac:dyDescent="0.25">
      <c r="I37" s="20"/>
      <c r="J37" s="31"/>
    </row>
    <row r="38" spans="9:10" x14ac:dyDescent="0.25">
      <c r="I38" s="20"/>
      <c r="J38" s="31"/>
    </row>
    <row r="39" spans="9:10" x14ac:dyDescent="0.25">
      <c r="I39" s="20"/>
      <c r="J39" s="31"/>
    </row>
    <row r="40" spans="9:10" x14ac:dyDescent="0.25">
      <c r="I40" s="20"/>
      <c r="J40" s="31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536"/>
  <sheetViews>
    <sheetView zoomScale="75" workbookViewId="0">
      <pane xSplit="4" ySplit="5" topLeftCell="L41" activePane="bottomRight" state="frozen"/>
      <selection pane="topRight" activeCell="E1" sqref="E1"/>
      <selection pane="bottomLeft" activeCell="A6" sqref="A6"/>
      <selection pane="bottomRight" activeCell="A61" sqref="A1:AM115"/>
    </sheetView>
  </sheetViews>
  <sheetFormatPr defaultRowHeight="13.2" x14ac:dyDescent="0.25"/>
  <cols>
    <col min="1" max="1" width="11.109375" style="8" bestFit="1" customWidth="1"/>
    <col min="2" max="2" width="11.109375" style="32" customWidth="1"/>
    <col min="3" max="3" width="11.109375" style="8" customWidth="1"/>
    <col min="4" max="4" width="13.33203125" style="4" customWidth="1"/>
    <col min="6" max="6" width="9.109375" style="20"/>
    <col min="7" max="7" width="9.109375" style="19"/>
    <col min="8" max="8" width="9.109375" style="20"/>
    <col min="9" max="9" width="9.33203125" style="19" customWidth="1"/>
    <col min="10" max="10" width="9.33203125" style="20" customWidth="1"/>
    <col min="11" max="11" width="9.33203125" style="19" customWidth="1"/>
    <col min="12" max="12" width="9.109375" style="32"/>
    <col min="15" max="15" width="9.109375" style="43"/>
    <col min="16" max="17" width="9.109375" style="20"/>
    <col min="18" max="18" width="12.5546875" style="31" customWidth="1"/>
    <col min="19" max="20" width="9.109375" style="20"/>
  </cols>
  <sheetData>
    <row r="1" spans="1:39" x14ac:dyDescent="0.25">
      <c r="A1" s="12" t="s">
        <v>56</v>
      </c>
      <c r="U1" s="13" t="s">
        <v>23</v>
      </c>
      <c r="W1" s="13"/>
      <c r="Z1" s="13"/>
      <c r="AA1" s="13"/>
      <c r="AB1" s="13"/>
      <c r="AC1" s="13"/>
      <c r="AD1" s="13" t="s">
        <v>23</v>
      </c>
      <c r="AE1" s="13"/>
      <c r="AF1" s="13"/>
      <c r="AI1" s="13"/>
      <c r="AJ1" s="13"/>
      <c r="AK1" s="13"/>
    </row>
    <row r="2" spans="1:39" x14ac:dyDescent="0.25">
      <c r="A2" s="8" t="s">
        <v>49</v>
      </c>
      <c r="M2" s="13" t="s">
        <v>36</v>
      </c>
      <c r="U2" s="13" t="s">
        <v>24</v>
      </c>
      <c r="W2" s="13" t="s">
        <v>25</v>
      </c>
      <c r="Z2" s="13"/>
      <c r="AA2" s="13"/>
      <c r="AB2" s="13"/>
      <c r="AC2" s="13"/>
      <c r="AD2" s="13" t="s">
        <v>24</v>
      </c>
      <c r="AE2" s="13"/>
      <c r="AF2" s="13" t="s">
        <v>25</v>
      </c>
      <c r="AI2" s="13"/>
      <c r="AJ2" s="13"/>
      <c r="AK2" s="13"/>
    </row>
    <row r="3" spans="1:39" x14ac:dyDescent="0.25">
      <c r="A3" s="8" t="s">
        <v>20</v>
      </c>
      <c r="M3" s="13" t="s">
        <v>46</v>
      </c>
      <c r="Q3" s="20" t="s">
        <v>26</v>
      </c>
      <c r="U3" s="13" t="s">
        <v>27</v>
      </c>
      <c r="V3" s="13"/>
      <c r="W3" s="13" t="s">
        <v>28</v>
      </c>
      <c r="X3" s="13"/>
      <c r="Y3" s="13"/>
      <c r="Z3" s="13"/>
      <c r="AA3" s="13" t="s">
        <v>25</v>
      </c>
      <c r="AB3" s="13"/>
      <c r="AC3" s="13"/>
      <c r="AD3" s="13" t="s">
        <v>27</v>
      </c>
      <c r="AE3" s="13"/>
      <c r="AF3" s="13" t="s">
        <v>28</v>
      </c>
      <c r="AI3" s="13"/>
      <c r="AJ3" s="13" t="s">
        <v>29</v>
      </c>
      <c r="AK3" s="13"/>
      <c r="AM3" s="21" t="s">
        <v>70</v>
      </c>
    </row>
    <row r="4" spans="1:39" x14ac:dyDescent="0.25">
      <c r="A4" s="8" t="s">
        <v>41</v>
      </c>
      <c r="D4" s="21" t="s">
        <v>47</v>
      </c>
      <c r="H4" s="20" t="s">
        <v>18</v>
      </c>
      <c r="I4" s="20"/>
      <c r="J4" s="20" t="s">
        <v>19</v>
      </c>
      <c r="M4" s="13" t="s">
        <v>37</v>
      </c>
      <c r="N4" s="13" t="s">
        <v>37</v>
      </c>
      <c r="O4" s="43" t="s">
        <v>37</v>
      </c>
      <c r="P4" s="31" t="s">
        <v>30</v>
      </c>
      <c r="Q4" s="31" t="s">
        <v>30</v>
      </c>
      <c r="R4" s="31" t="s">
        <v>30</v>
      </c>
      <c r="S4" s="31" t="s">
        <v>30</v>
      </c>
      <c r="T4" s="31" t="s">
        <v>30</v>
      </c>
      <c r="U4" s="13" t="s">
        <v>28</v>
      </c>
      <c r="V4" s="13"/>
      <c r="W4" s="13" t="s">
        <v>31</v>
      </c>
      <c r="X4" s="13"/>
      <c r="Y4" s="13"/>
      <c r="Z4" s="13"/>
      <c r="AA4" s="13" t="s">
        <v>32</v>
      </c>
      <c r="AB4" s="13"/>
      <c r="AC4" s="13"/>
      <c r="AD4" s="13" t="s">
        <v>28</v>
      </c>
      <c r="AE4" s="13"/>
      <c r="AF4" s="13" t="s">
        <v>31</v>
      </c>
      <c r="AI4" s="13"/>
      <c r="AJ4" s="13" t="s">
        <v>32</v>
      </c>
      <c r="AK4" s="13"/>
      <c r="AM4" s="21" t="s">
        <v>71</v>
      </c>
    </row>
    <row r="5" spans="1:39" x14ac:dyDescent="0.25">
      <c r="A5" s="12" t="s">
        <v>4</v>
      </c>
      <c r="B5" s="33" t="s">
        <v>39</v>
      </c>
      <c r="C5" s="12" t="s">
        <v>40</v>
      </c>
      <c r="D5" s="21" t="s">
        <v>5</v>
      </c>
      <c r="E5" s="13" t="s">
        <v>0</v>
      </c>
      <c r="F5" s="20" t="s">
        <v>6</v>
      </c>
      <c r="G5" s="20" t="s">
        <v>7</v>
      </c>
      <c r="H5" s="20" t="s">
        <v>3</v>
      </c>
      <c r="I5" s="20" t="s">
        <v>7</v>
      </c>
      <c r="J5" s="20" t="s">
        <v>3</v>
      </c>
      <c r="K5" s="20" t="s">
        <v>7</v>
      </c>
      <c r="L5" s="33" t="s">
        <v>8</v>
      </c>
      <c r="M5" s="13" t="s">
        <v>53</v>
      </c>
      <c r="N5" s="13" t="s">
        <v>45</v>
      </c>
      <c r="O5" s="43" t="s">
        <v>38</v>
      </c>
      <c r="P5" s="20" t="s">
        <v>43</v>
      </c>
      <c r="Q5" s="20" t="s">
        <v>50</v>
      </c>
      <c r="R5" s="20" t="s">
        <v>55</v>
      </c>
      <c r="S5" s="20" t="s">
        <v>42</v>
      </c>
      <c r="T5" s="20" t="s">
        <v>44</v>
      </c>
      <c r="U5" s="13"/>
      <c r="V5" s="13" t="s">
        <v>33</v>
      </c>
      <c r="W5" s="13" t="s">
        <v>34</v>
      </c>
      <c r="X5" s="13" t="s">
        <v>35</v>
      </c>
      <c r="Y5" s="13" t="s">
        <v>72</v>
      </c>
      <c r="Z5" s="13" t="s">
        <v>33</v>
      </c>
      <c r="AA5" s="13" t="s">
        <v>34</v>
      </c>
      <c r="AB5" s="13" t="s">
        <v>35</v>
      </c>
      <c r="AC5" s="13" t="s">
        <v>72</v>
      </c>
      <c r="AD5" s="13"/>
      <c r="AE5" s="13" t="s">
        <v>33</v>
      </c>
      <c r="AF5" s="13" t="s">
        <v>34</v>
      </c>
      <c r="AG5" s="13" t="s">
        <v>35</v>
      </c>
      <c r="AH5" s="13" t="s">
        <v>72</v>
      </c>
      <c r="AI5" s="13" t="s">
        <v>33</v>
      </c>
      <c r="AJ5" s="13" t="s">
        <v>34</v>
      </c>
      <c r="AK5" s="13" t="s">
        <v>35</v>
      </c>
      <c r="AL5" s="13" t="s">
        <v>72</v>
      </c>
    </row>
    <row r="6" spans="1:39" s="10" customFormat="1" x14ac:dyDescent="0.25">
      <c r="A6" s="35">
        <v>37999</v>
      </c>
      <c r="B6" s="34">
        <v>142759</v>
      </c>
      <c r="C6" s="18" t="s">
        <v>21</v>
      </c>
      <c r="D6" s="22">
        <v>241316</v>
      </c>
      <c r="E6" s="9">
        <v>1</v>
      </c>
      <c r="F6" s="20">
        <v>0.25139473684210528</v>
      </c>
      <c r="G6" s="19">
        <v>0.15852434210526314</v>
      </c>
      <c r="H6" s="20">
        <v>22.137102255639096</v>
      </c>
      <c r="I6" s="19">
        <v>15.057107424812029</v>
      </c>
      <c r="J6" s="20">
        <v>11.874809962406015</v>
      </c>
      <c r="K6" s="31">
        <v>7.5317963345864651</v>
      </c>
      <c r="L6" s="34">
        <v>13</v>
      </c>
      <c r="M6" s="10" t="s">
        <v>54</v>
      </c>
      <c r="N6" s="10" t="s">
        <v>54</v>
      </c>
      <c r="O6" s="41" t="s">
        <v>54</v>
      </c>
      <c r="P6" s="19">
        <v>8.9885000000000002</v>
      </c>
      <c r="Q6" s="19">
        <v>9.1014999999999997</v>
      </c>
      <c r="R6" s="19">
        <v>1.0409999999999999</v>
      </c>
      <c r="S6" s="19">
        <v>0.35649999999999998</v>
      </c>
      <c r="T6" s="19">
        <v>0.13500000000000001</v>
      </c>
      <c r="U6">
        <v>5.5</v>
      </c>
      <c r="V6">
        <f t="shared" ref="V6:Y21" si="0">($U6*P6)</f>
        <v>49.436750000000004</v>
      </c>
      <c r="W6">
        <f t="shared" si="0"/>
        <v>50.058250000000001</v>
      </c>
      <c r="X6">
        <f t="shared" si="0"/>
        <v>5.7254999999999994</v>
      </c>
      <c r="Y6">
        <f t="shared" si="0"/>
        <v>1.96075</v>
      </c>
      <c r="Z6" s="13">
        <f>SUM(V6:V10)</f>
        <v>818.7627500000001</v>
      </c>
      <c r="AA6" s="13">
        <f>SUM(W6:W10)</f>
        <v>834.18675000000007</v>
      </c>
      <c r="AB6" s="13">
        <f>SUM(X6:X10)</f>
        <v>95.25200000000001</v>
      </c>
      <c r="AC6" s="13">
        <f>SUM(Y6:Y10)</f>
        <v>29.327250000000003</v>
      </c>
      <c r="AD6">
        <v>5.5</v>
      </c>
      <c r="AE6">
        <f t="shared" ref="AE6:AH9" si="1">($AD6*P6)</f>
        <v>49.436750000000004</v>
      </c>
      <c r="AF6">
        <f t="shared" si="1"/>
        <v>50.058250000000001</v>
      </c>
      <c r="AG6">
        <f t="shared" si="1"/>
        <v>5.7254999999999994</v>
      </c>
      <c r="AH6">
        <f t="shared" si="1"/>
        <v>1.96075</v>
      </c>
      <c r="AI6" s="13">
        <f>SUM(AE6:AE9)</f>
        <v>429.08525000000009</v>
      </c>
      <c r="AJ6" s="13">
        <f>SUM(AF6:AF9)</f>
        <v>438.40050000000002</v>
      </c>
      <c r="AK6" s="13">
        <f>SUM(AG6:AG9)</f>
        <v>49.757000000000005</v>
      </c>
      <c r="AL6" s="13">
        <f>SUM(AH6:AH9)</f>
        <v>14.151000000000002</v>
      </c>
    </row>
    <row r="7" spans="1:39" s="10" customFormat="1" x14ac:dyDescent="0.25">
      <c r="A7" s="22"/>
      <c r="B7" s="34"/>
      <c r="D7" s="22">
        <v>241317</v>
      </c>
      <c r="E7" s="9">
        <v>10</v>
      </c>
      <c r="F7" s="20">
        <v>0.24062067669172935</v>
      </c>
      <c r="G7" s="19">
        <v>0.155090977443609</v>
      </c>
      <c r="H7" s="20"/>
      <c r="I7" s="31"/>
      <c r="J7" s="13"/>
      <c r="L7" s="34"/>
      <c r="O7" s="41"/>
      <c r="P7" s="19">
        <v>8.7680000000000007</v>
      </c>
      <c r="Q7" s="19">
        <v>8.4780000000000015</v>
      </c>
      <c r="R7" s="19">
        <v>0.99199999999999999</v>
      </c>
      <c r="S7" s="19">
        <v>0.23699999999999999</v>
      </c>
      <c r="T7" s="19">
        <v>0.1255</v>
      </c>
      <c r="U7">
        <v>12</v>
      </c>
      <c r="V7">
        <f t="shared" si="0"/>
        <v>105.21600000000001</v>
      </c>
      <c r="W7">
        <f t="shared" si="0"/>
        <v>101.73600000000002</v>
      </c>
      <c r="X7">
        <f t="shared" si="0"/>
        <v>11.904</v>
      </c>
      <c r="Y7">
        <f t="shared" si="0"/>
        <v>2.8439999999999999</v>
      </c>
      <c r="Z7" s="13"/>
      <c r="AA7" s="13"/>
      <c r="AB7" s="13"/>
      <c r="AC7" s="13"/>
      <c r="AD7">
        <v>12</v>
      </c>
      <c r="AE7">
        <f t="shared" si="1"/>
        <v>105.21600000000001</v>
      </c>
      <c r="AF7">
        <f t="shared" si="1"/>
        <v>101.73600000000002</v>
      </c>
      <c r="AG7">
        <f t="shared" si="1"/>
        <v>11.904</v>
      </c>
      <c r="AH7">
        <f t="shared" si="1"/>
        <v>2.8439999999999999</v>
      </c>
      <c r="AI7" s="13"/>
      <c r="AJ7" s="13"/>
      <c r="AK7" s="13"/>
    </row>
    <row r="8" spans="1:39" s="10" customFormat="1" x14ac:dyDescent="0.25">
      <c r="A8" s="22"/>
      <c r="B8" s="34"/>
      <c r="D8" s="22">
        <v>241318</v>
      </c>
      <c r="E8" s="9">
        <v>25</v>
      </c>
      <c r="F8" s="20">
        <v>0.22984661654135341</v>
      </c>
      <c r="G8" s="19">
        <v>0.15165761278195486</v>
      </c>
      <c r="J8" s="13"/>
      <c r="L8" s="34"/>
      <c r="O8" s="41"/>
      <c r="P8" s="19">
        <v>8.3960000000000008</v>
      </c>
      <c r="Q8" s="19">
        <v>8.75</v>
      </c>
      <c r="R8" s="19">
        <v>0.96950000000000003</v>
      </c>
      <c r="S8" s="19">
        <v>0.1895</v>
      </c>
      <c r="T8" s="19">
        <v>0.124</v>
      </c>
      <c r="U8">
        <v>20</v>
      </c>
      <c r="V8">
        <f t="shared" si="0"/>
        <v>167.92000000000002</v>
      </c>
      <c r="W8">
        <f t="shared" si="0"/>
        <v>175</v>
      </c>
      <c r="X8">
        <f t="shared" si="0"/>
        <v>19.39</v>
      </c>
      <c r="Y8">
        <f t="shared" si="0"/>
        <v>3.79</v>
      </c>
      <c r="Z8" s="13"/>
      <c r="AA8" s="13"/>
      <c r="AB8" s="13"/>
      <c r="AC8" s="13"/>
      <c r="AD8">
        <v>20</v>
      </c>
      <c r="AE8">
        <f t="shared" si="1"/>
        <v>167.92000000000002</v>
      </c>
      <c r="AF8">
        <f t="shared" si="1"/>
        <v>175</v>
      </c>
      <c r="AG8">
        <f t="shared" si="1"/>
        <v>19.39</v>
      </c>
      <c r="AH8">
        <f t="shared" si="1"/>
        <v>3.79</v>
      </c>
      <c r="AI8" s="13"/>
      <c r="AJ8" s="13"/>
      <c r="AK8" s="13"/>
    </row>
    <row r="9" spans="1:39" s="10" customFormat="1" x14ac:dyDescent="0.25">
      <c r="A9" s="22"/>
      <c r="B9" s="34"/>
      <c r="D9" s="22">
        <v>241319</v>
      </c>
      <c r="E9" s="9">
        <v>50</v>
      </c>
      <c r="F9" s="20">
        <v>0.24062067669172935</v>
      </c>
      <c r="G9" s="19">
        <v>0.14125347744360897</v>
      </c>
      <c r="H9" s="20"/>
      <c r="I9" s="31"/>
      <c r="J9" s="20"/>
      <c r="K9" s="31"/>
      <c r="L9" s="34"/>
      <c r="O9" s="41"/>
      <c r="P9" s="19">
        <v>8.5210000000000008</v>
      </c>
      <c r="Q9" s="19">
        <v>8.9284999999999997</v>
      </c>
      <c r="R9" s="19">
        <v>1.0190000000000001</v>
      </c>
      <c r="S9" s="19">
        <v>0.44450000000000001</v>
      </c>
      <c r="T9" s="19">
        <v>0.128</v>
      </c>
      <c r="U9">
        <v>35</v>
      </c>
      <c r="V9">
        <f t="shared" si="0"/>
        <v>298.23500000000001</v>
      </c>
      <c r="W9">
        <f t="shared" si="0"/>
        <v>312.4975</v>
      </c>
      <c r="X9">
        <f t="shared" si="0"/>
        <v>35.665000000000006</v>
      </c>
      <c r="Y9">
        <f t="shared" si="0"/>
        <v>15.557500000000001</v>
      </c>
      <c r="Z9" s="13"/>
      <c r="AA9" s="13"/>
      <c r="AB9" s="13"/>
      <c r="AC9" s="13"/>
      <c r="AD9">
        <v>12.5</v>
      </c>
      <c r="AE9">
        <f t="shared" si="1"/>
        <v>106.51250000000002</v>
      </c>
      <c r="AF9">
        <f t="shared" si="1"/>
        <v>111.60624999999999</v>
      </c>
      <c r="AG9">
        <f t="shared" si="1"/>
        <v>12.737500000000001</v>
      </c>
      <c r="AH9">
        <f t="shared" si="1"/>
        <v>5.5562500000000004</v>
      </c>
      <c r="AI9" s="13"/>
      <c r="AJ9" s="13"/>
      <c r="AK9" s="13"/>
    </row>
    <row r="10" spans="1:39" s="10" customFormat="1" x14ac:dyDescent="0.25">
      <c r="A10" s="22"/>
      <c r="B10" s="34"/>
      <c r="D10" s="22">
        <v>241320</v>
      </c>
      <c r="E10" s="9">
        <v>95</v>
      </c>
      <c r="F10" s="20">
        <v>0.21548120300751875</v>
      </c>
      <c r="G10" s="19">
        <v>0.19320479323308279</v>
      </c>
      <c r="H10" s="20"/>
      <c r="I10" s="31"/>
      <c r="J10" s="20"/>
      <c r="K10" s="31"/>
      <c r="L10" s="34"/>
      <c r="O10" s="41"/>
      <c r="P10" s="19">
        <v>8.798</v>
      </c>
      <c r="Q10" s="19">
        <v>8.661999999999999</v>
      </c>
      <c r="R10" s="19">
        <v>1.0029999999999999</v>
      </c>
      <c r="S10" s="19">
        <v>0.23</v>
      </c>
      <c r="T10" s="19">
        <v>0.13100000000000001</v>
      </c>
      <c r="U10">
        <v>22.5</v>
      </c>
      <c r="V10">
        <f t="shared" si="0"/>
        <v>197.95500000000001</v>
      </c>
      <c r="W10">
        <f t="shared" si="0"/>
        <v>194.89499999999998</v>
      </c>
      <c r="X10">
        <f t="shared" si="0"/>
        <v>22.567499999999999</v>
      </c>
      <c r="Y10">
        <f t="shared" si="0"/>
        <v>5.1749999999999998</v>
      </c>
      <c r="Z10" s="13"/>
      <c r="AA10" s="13"/>
      <c r="AB10" s="13"/>
      <c r="AC10" s="13"/>
      <c r="AD10"/>
      <c r="AE10"/>
      <c r="AF10"/>
      <c r="AG10"/>
      <c r="AH10"/>
      <c r="AI10" s="13"/>
      <c r="AJ10" s="13"/>
      <c r="AK10" s="13"/>
    </row>
    <row r="11" spans="1:39" x14ac:dyDescent="0.25">
      <c r="A11" s="35">
        <v>38397</v>
      </c>
      <c r="B11" s="4">
        <v>103506</v>
      </c>
      <c r="C11" s="18" t="s">
        <v>21</v>
      </c>
      <c r="D11" s="22">
        <v>241321</v>
      </c>
      <c r="E11" s="9">
        <v>1</v>
      </c>
      <c r="F11" s="20">
        <v>0.31963045112781946</v>
      </c>
      <c r="G11" s="19">
        <v>0.20794398496240607</v>
      </c>
      <c r="H11" s="20">
        <v>23.397667293233077</v>
      </c>
      <c r="I11" s="31">
        <v>20.534867340225563</v>
      </c>
      <c r="J11" s="20">
        <v>12.812153195488721</v>
      </c>
      <c r="K11" s="31">
        <v>10.727149060150374</v>
      </c>
      <c r="L11" s="34">
        <v>45</v>
      </c>
      <c r="M11">
        <v>99.5145600728506</v>
      </c>
      <c r="N11">
        <v>7.665</v>
      </c>
      <c r="O11">
        <v>342</v>
      </c>
      <c r="P11" s="19">
        <v>8.7814999999999994</v>
      </c>
      <c r="Q11" s="19">
        <v>9.8475000000000001</v>
      </c>
      <c r="R11" s="19">
        <v>0.96599999999999997</v>
      </c>
      <c r="S11" s="19">
        <v>0.94599999999999995</v>
      </c>
      <c r="T11" s="19">
        <v>0.1525</v>
      </c>
      <c r="U11">
        <v>5.5</v>
      </c>
      <c r="V11">
        <f t="shared" si="0"/>
        <v>48.298249999999996</v>
      </c>
      <c r="W11">
        <f t="shared" si="0"/>
        <v>54.161250000000003</v>
      </c>
      <c r="X11">
        <f t="shared" si="0"/>
        <v>5.3129999999999997</v>
      </c>
      <c r="Y11">
        <f t="shared" si="0"/>
        <v>5.2029999999999994</v>
      </c>
      <c r="Z11" s="13">
        <f>SUM(V11:V15)</f>
        <v>826.66800000000001</v>
      </c>
      <c r="AA11" s="13">
        <f>SUM(W11:W15)</f>
        <v>877.89474999999993</v>
      </c>
      <c r="AB11" s="13">
        <f>SUM(X11:X15)</f>
        <v>97.996250000000003</v>
      </c>
      <c r="AC11" s="13">
        <f>SUM(Y11:Y15)</f>
        <v>35.174499999999995</v>
      </c>
      <c r="AD11">
        <v>5.5</v>
      </c>
      <c r="AE11">
        <f t="shared" ref="AE11:AG14" si="2">($AD11*P11)</f>
        <v>48.298249999999996</v>
      </c>
      <c r="AF11">
        <f t="shared" si="2"/>
        <v>54.161250000000003</v>
      </c>
      <c r="AG11">
        <f t="shared" si="2"/>
        <v>5.3129999999999997</v>
      </c>
      <c r="AH11">
        <f t="shared" ref="AH11:AH64" si="3">($AD11*S11)</f>
        <v>5.2029999999999994</v>
      </c>
      <c r="AI11" s="13">
        <f>SUM(AE11:AE14)</f>
        <v>438.94799999999998</v>
      </c>
      <c r="AJ11" s="13">
        <f>SUM(AF11:AF14)</f>
        <v>476.05599999999998</v>
      </c>
      <c r="AK11" s="13">
        <f>SUM(AG11:AG14)</f>
        <v>51.488750000000003</v>
      </c>
      <c r="AL11" s="13">
        <f>SUM(AH11:AH14)</f>
        <v>20.099499999999999</v>
      </c>
      <c r="AM11" s="10"/>
    </row>
    <row r="12" spans="1:39" x14ac:dyDescent="0.25">
      <c r="A12" s="36"/>
      <c r="C12" s="17"/>
      <c r="D12" s="22">
        <v>241322</v>
      </c>
      <c r="E12" s="9">
        <v>10</v>
      </c>
      <c r="F12" s="20">
        <v>0.26576015037593981</v>
      </c>
      <c r="G12" s="19">
        <v>0.20922716165413532</v>
      </c>
      <c r="I12" s="31"/>
      <c r="O12" s="42"/>
      <c r="P12" s="19">
        <v>8.7405000000000008</v>
      </c>
      <c r="Q12" s="19">
        <v>9.5555000000000003</v>
      </c>
      <c r="R12" s="19">
        <v>1.0335000000000001</v>
      </c>
      <c r="S12" s="19">
        <v>0.377</v>
      </c>
      <c r="T12" s="19">
        <v>0.14899999999999999</v>
      </c>
      <c r="U12">
        <v>12</v>
      </c>
      <c r="V12">
        <f t="shared" si="0"/>
        <v>104.88600000000001</v>
      </c>
      <c r="W12">
        <f t="shared" si="0"/>
        <v>114.666</v>
      </c>
      <c r="X12">
        <f t="shared" si="0"/>
        <v>12.402000000000001</v>
      </c>
      <c r="Y12">
        <f t="shared" si="0"/>
        <v>4.524</v>
      </c>
      <c r="Z12" s="13"/>
      <c r="AA12" s="13"/>
      <c r="AB12" s="13"/>
      <c r="AC12" s="13"/>
      <c r="AD12">
        <v>12</v>
      </c>
      <c r="AE12">
        <f t="shared" si="2"/>
        <v>104.88600000000001</v>
      </c>
      <c r="AF12">
        <f t="shared" si="2"/>
        <v>114.666</v>
      </c>
      <c r="AG12">
        <f t="shared" si="2"/>
        <v>12.402000000000001</v>
      </c>
      <c r="AH12">
        <f t="shared" si="3"/>
        <v>4.524</v>
      </c>
      <c r="AI12" s="13"/>
      <c r="AJ12" s="13"/>
      <c r="AK12" s="13"/>
      <c r="AL12" s="10"/>
      <c r="AM12" s="10"/>
    </row>
    <row r="13" spans="1:39" x14ac:dyDescent="0.25">
      <c r="A13" s="36"/>
      <c r="C13" s="17"/>
      <c r="D13" s="22">
        <v>241323</v>
      </c>
      <c r="E13" s="9">
        <v>25</v>
      </c>
      <c r="F13" s="20">
        <v>0.24062067669172935</v>
      </c>
      <c r="G13" s="19">
        <v>0.22427847744360899</v>
      </c>
      <c r="O13" s="42"/>
      <c r="P13" s="19">
        <v>8.8285</v>
      </c>
      <c r="Q13" s="19">
        <v>9.4379999999999988</v>
      </c>
      <c r="R13" s="19">
        <v>1.0390000000000001</v>
      </c>
      <c r="S13" s="19">
        <v>0.30049999999999999</v>
      </c>
      <c r="T13" s="19">
        <v>0.14699999999999999</v>
      </c>
      <c r="U13">
        <v>20</v>
      </c>
      <c r="V13">
        <f t="shared" si="0"/>
        <v>176.57</v>
      </c>
      <c r="W13">
        <f t="shared" si="0"/>
        <v>188.76</v>
      </c>
      <c r="X13">
        <f t="shared" si="0"/>
        <v>20.78</v>
      </c>
      <c r="Y13">
        <f t="shared" si="0"/>
        <v>6.01</v>
      </c>
      <c r="Z13" s="13"/>
      <c r="AA13" s="13"/>
      <c r="AB13" s="13"/>
      <c r="AC13" s="13"/>
      <c r="AD13">
        <v>20</v>
      </c>
      <c r="AE13">
        <f t="shared" si="2"/>
        <v>176.57</v>
      </c>
      <c r="AF13">
        <f t="shared" si="2"/>
        <v>188.76</v>
      </c>
      <c r="AG13">
        <f t="shared" si="2"/>
        <v>20.78</v>
      </c>
      <c r="AH13">
        <f t="shared" si="3"/>
        <v>6.01</v>
      </c>
      <c r="AI13" s="13"/>
      <c r="AJ13" s="13"/>
      <c r="AK13" s="13"/>
      <c r="AL13" s="10"/>
      <c r="AM13" s="10"/>
    </row>
    <row r="14" spans="1:39" x14ac:dyDescent="0.25">
      <c r="A14" s="36"/>
      <c r="C14" s="17"/>
      <c r="D14" s="22">
        <v>241324</v>
      </c>
      <c r="E14" s="9">
        <v>50</v>
      </c>
      <c r="F14" s="20">
        <v>0.24421203007518799</v>
      </c>
      <c r="G14" s="19">
        <v>0.20697293233082706</v>
      </c>
      <c r="O14" s="42"/>
      <c r="P14" s="19">
        <v>8.7355</v>
      </c>
      <c r="Q14" s="19">
        <v>9.4774999999999991</v>
      </c>
      <c r="R14" s="19">
        <v>1.0394999999999999</v>
      </c>
      <c r="S14" s="19">
        <v>0.34899999999999998</v>
      </c>
      <c r="T14" s="19">
        <v>0.13850000000000001</v>
      </c>
      <c r="U14">
        <v>35</v>
      </c>
      <c r="V14">
        <f t="shared" si="0"/>
        <v>305.74250000000001</v>
      </c>
      <c r="W14">
        <f t="shared" si="0"/>
        <v>331.71249999999998</v>
      </c>
      <c r="X14">
        <f t="shared" si="0"/>
        <v>36.382499999999993</v>
      </c>
      <c r="Y14">
        <f t="shared" si="0"/>
        <v>12.215</v>
      </c>
      <c r="Z14" s="13"/>
      <c r="AA14" s="13"/>
      <c r="AB14" s="13"/>
      <c r="AC14" s="13"/>
      <c r="AD14">
        <v>12.5</v>
      </c>
      <c r="AE14">
        <f t="shared" si="2"/>
        <v>109.19374999999999</v>
      </c>
      <c r="AF14">
        <f t="shared" si="2"/>
        <v>118.46874999999999</v>
      </c>
      <c r="AG14">
        <f t="shared" si="2"/>
        <v>12.993749999999999</v>
      </c>
      <c r="AH14">
        <f t="shared" si="3"/>
        <v>4.3624999999999998</v>
      </c>
      <c r="AI14" s="13"/>
      <c r="AJ14" s="13"/>
      <c r="AK14" s="13"/>
      <c r="AL14" s="10"/>
      <c r="AM14" s="10"/>
    </row>
    <row r="15" spans="1:39" x14ac:dyDescent="0.25">
      <c r="A15" s="36"/>
      <c r="C15" s="17"/>
      <c r="D15" s="22">
        <v>241325</v>
      </c>
      <c r="E15" s="9">
        <v>95</v>
      </c>
      <c r="F15" s="20">
        <v>0.22625526315789471</v>
      </c>
      <c r="G15" s="19">
        <v>0.22892565789473684</v>
      </c>
      <c r="O15" s="42"/>
      <c r="P15" s="19">
        <v>8.4965000000000011</v>
      </c>
      <c r="Q15" s="19">
        <v>8.3819999999999997</v>
      </c>
      <c r="R15" s="19">
        <v>1.0275000000000001</v>
      </c>
      <c r="S15" s="19">
        <v>0.32099999999999995</v>
      </c>
      <c r="T15" s="19">
        <v>0.1195</v>
      </c>
      <c r="U15">
        <v>22.5</v>
      </c>
      <c r="V15">
        <f t="shared" si="0"/>
        <v>191.17125000000001</v>
      </c>
      <c r="W15">
        <f t="shared" si="0"/>
        <v>188.595</v>
      </c>
      <c r="X15">
        <f t="shared" si="0"/>
        <v>23.118750000000002</v>
      </c>
      <c r="Y15">
        <f t="shared" si="0"/>
        <v>7.2224999999999993</v>
      </c>
      <c r="Z15" s="13"/>
      <c r="AA15" s="13"/>
      <c r="AB15" s="13"/>
      <c r="AC15" s="13"/>
      <c r="AI15" s="13"/>
      <c r="AJ15" s="13"/>
      <c r="AK15" s="13"/>
      <c r="AL15" s="10"/>
      <c r="AM15" s="10"/>
    </row>
    <row r="16" spans="1:39" x14ac:dyDescent="0.25">
      <c r="A16" s="36">
        <v>38426</v>
      </c>
      <c r="B16" s="4">
        <v>102640</v>
      </c>
      <c r="C16" s="18" t="s">
        <v>21</v>
      </c>
      <c r="D16" s="22">
        <v>241326</v>
      </c>
      <c r="E16" s="9">
        <v>1</v>
      </c>
      <c r="F16" s="20">
        <v>0.17910359580052493</v>
      </c>
      <c r="G16" s="19">
        <v>0.17692320419947516</v>
      </c>
      <c r="H16" s="20">
        <v>16.577789891732284</v>
      </c>
      <c r="I16" s="31">
        <v>17.228685454101054</v>
      </c>
      <c r="J16" s="20">
        <v>9.1751657283464567</v>
      </c>
      <c r="K16" s="19">
        <v>7.1081155549868793</v>
      </c>
      <c r="L16" s="32">
        <v>74</v>
      </c>
      <c r="M16">
        <v>96.591784466000561</v>
      </c>
      <c r="N16">
        <v>7.6070000000000002</v>
      </c>
      <c r="O16">
        <v>340</v>
      </c>
      <c r="P16" s="19">
        <v>7.42</v>
      </c>
      <c r="Q16" s="19">
        <v>8.5240000000000009</v>
      </c>
      <c r="R16" s="19">
        <v>0.8085</v>
      </c>
      <c r="S16" s="19">
        <v>0.83299999999999996</v>
      </c>
      <c r="T16" s="19">
        <v>0.11699999999999999</v>
      </c>
      <c r="U16">
        <v>5.5</v>
      </c>
      <c r="V16">
        <f t="shared" si="0"/>
        <v>40.81</v>
      </c>
      <c r="W16">
        <f t="shared" si="0"/>
        <v>46.882000000000005</v>
      </c>
      <c r="X16">
        <f t="shared" si="0"/>
        <v>4.4467499999999998</v>
      </c>
      <c r="Y16">
        <f t="shared" si="0"/>
        <v>4.5815000000000001</v>
      </c>
      <c r="Z16" s="13">
        <f>SUM(V16:V20)</f>
        <v>766.76350000000002</v>
      </c>
      <c r="AA16" s="13">
        <f>SUM(W16:W20)</f>
        <v>868.59749999999997</v>
      </c>
      <c r="AB16" s="13">
        <f>SUM(X16:X20)</f>
        <v>74.119249999999994</v>
      </c>
      <c r="AC16" s="13">
        <f>SUM(Y16:Y20)</f>
        <v>69.317750000000004</v>
      </c>
      <c r="AD16">
        <v>5.5</v>
      </c>
      <c r="AE16">
        <f>($AD16*P16)</f>
        <v>40.81</v>
      </c>
      <c r="AF16">
        <f>($AD16*Q16)</f>
        <v>46.882000000000005</v>
      </c>
      <c r="AG16">
        <f>($AD16*R16)</f>
        <v>4.4467499999999998</v>
      </c>
      <c r="AH16">
        <f>($AD16*S16)</f>
        <v>4.5815000000000001</v>
      </c>
      <c r="AI16" s="13">
        <f>SUM(AE16:AE19)</f>
        <v>404.40100000000001</v>
      </c>
      <c r="AJ16" s="13">
        <f>SUM(AF16:AF19)</f>
        <v>465.29624999999999</v>
      </c>
      <c r="AK16" s="13">
        <f>SUM(AG16:AG19)</f>
        <v>39.109250000000003</v>
      </c>
      <c r="AL16" s="13">
        <f>SUM(AH16:AH19)</f>
        <v>36.973999999999997</v>
      </c>
      <c r="AM16" s="10"/>
    </row>
    <row r="17" spans="1:39" x14ac:dyDescent="0.25">
      <c r="A17" s="36"/>
      <c r="D17" s="22">
        <v>241327</v>
      </c>
      <c r="E17" s="9">
        <v>10</v>
      </c>
      <c r="F17" s="20">
        <v>0.18689070866141733</v>
      </c>
      <c r="G17" s="19">
        <v>0.13946719133858274</v>
      </c>
      <c r="J17" s="31"/>
      <c r="O17" s="42"/>
      <c r="P17" s="19">
        <v>8.4304999999999986</v>
      </c>
      <c r="Q17" s="19">
        <v>9.8389999999999986</v>
      </c>
      <c r="R17" s="19">
        <v>0.76</v>
      </c>
      <c r="S17" s="19">
        <v>0.61250000000000004</v>
      </c>
      <c r="T17" s="19">
        <v>0.1305</v>
      </c>
      <c r="U17">
        <v>12</v>
      </c>
      <c r="V17">
        <f t="shared" si="0"/>
        <v>101.16599999999998</v>
      </c>
      <c r="W17">
        <f t="shared" si="0"/>
        <v>118.06799999999998</v>
      </c>
      <c r="X17">
        <f t="shared" si="0"/>
        <v>9.120000000000001</v>
      </c>
      <c r="Y17">
        <f t="shared" si="0"/>
        <v>7.3500000000000005</v>
      </c>
      <c r="Z17" s="13"/>
      <c r="AA17" s="13"/>
      <c r="AB17" s="13"/>
      <c r="AC17" s="13"/>
      <c r="AD17">
        <v>12</v>
      </c>
      <c r="AE17">
        <f t="shared" ref="AE17:AG19" si="4">($AD17*P17)</f>
        <v>101.16599999999998</v>
      </c>
      <c r="AF17">
        <f t="shared" si="4"/>
        <v>118.06799999999998</v>
      </c>
      <c r="AG17">
        <f t="shared" si="4"/>
        <v>9.120000000000001</v>
      </c>
      <c r="AH17">
        <f t="shared" si="3"/>
        <v>7.3500000000000005</v>
      </c>
      <c r="AI17" s="13"/>
      <c r="AJ17" s="13"/>
      <c r="AK17" s="13"/>
      <c r="AL17" s="10"/>
      <c r="AM17" s="10"/>
    </row>
    <row r="18" spans="1:39" x14ac:dyDescent="0.25">
      <c r="A18" s="36"/>
      <c r="D18" s="22">
        <v>241328</v>
      </c>
      <c r="E18" s="9">
        <v>25</v>
      </c>
      <c r="F18" s="20">
        <v>0.18299715223097113</v>
      </c>
      <c r="G18" s="19">
        <v>0.13347111443569556</v>
      </c>
      <c r="J18" s="31"/>
      <c r="O18" s="42"/>
      <c r="P18" s="19">
        <v>7.9974999999999996</v>
      </c>
      <c r="Q18" s="19">
        <v>9.2620000000000005</v>
      </c>
      <c r="R18" s="19">
        <v>0.80400000000000005</v>
      </c>
      <c r="S18" s="19">
        <v>0.75649999999999995</v>
      </c>
      <c r="T18" s="19">
        <v>0.13</v>
      </c>
      <c r="U18">
        <v>20</v>
      </c>
      <c r="V18">
        <f t="shared" si="0"/>
        <v>159.94999999999999</v>
      </c>
      <c r="W18">
        <f t="shared" si="0"/>
        <v>185.24</v>
      </c>
      <c r="X18">
        <f t="shared" si="0"/>
        <v>16.080000000000002</v>
      </c>
      <c r="Y18">
        <f t="shared" si="0"/>
        <v>15.129999999999999</v>
      </c>
      <c r="Z18" s="13"/>
      <c r="AA18" s="13"/>
      <c r="AB18" s="13"/>
      <c r="AC18" s="13"/>
      <c r="AD18">
        <v>20</v>
      </c>
      <c r="AE18">
        <f t="shared" si="4"/>
        <v>159.94999999999999</v>
      </c>
      <c r="AF18">
        <f t="shared" si="4"/>
        <v>185.24</v>
      </c>
      <c r="AG18">
        <f t="shared" si="4"/>
        <v>16.080000000000002</v>
      </c>
      <c r="AH18">
        <f t="shared" si="3"/>
        <v>15.129999999999999</v>
      </c>
      <c r="AI18" s="13"/>
      <c r="AJ18" s="13"/>
      <c r="AK18" s="13"/>
      <c r="AL18" s="10"/>
      <c r="AM18" s="10"/>
    </row>
    <row r="19" spans="1:39" x14ac:dyDescent="0.25">
      <c r="A19" s="36"/>
      <c r="D19" s="22">
        <v>241329</v>
      </c>
      <c r="E19" s="9">
        <v>50</v>
      </c>
      <c r="F19" s="20">
        <v>0.18299715223097113</v>
      </c>
      <c r="G19" s="19">
        <v>0.14336074776902891</v>
      </c>
      <c r="J19" s="31"/>
      <c r="O19" s="42"/>
      <c r="P19" s="19">
        <v>8.1980000000000004</v>
      </c>
      <c r="Q19" s="19">
        <v>9.2085000000000008</v>
      </c>
      <c r="R19" s="19">
        <v>0.75700000000000001</v>
      </c>
      <c r="S19" s="19">
        <v>0.79299999999999993</v>
      </c>
      <c r="T19" s="19">
        <v>0.13650000000000001</v>
      </c>
      <c r="U19">
        <v>35</v>
      </c>
      <c r="V19">
        <f t="shared" si="0"/>
        <v>286.93</v>
      </c>
      <c r="W19">
        <f t="shared" si="0"/>
        <v>322.29750000000001</v>
      </c>
      <c r="X19">
        <f t="shared" si="0"/>
        <v>26.495000000000001</v>
      </c>
      <c r="Y19">
        <f t="shared" si="0"/>
        <v>27.754999999999999</v>
      </c>
      <c r="Z19" s="13"/>
      <c r="AA19" s="13"/>
      <c r="AB19" s="13"/>
      <c r="AC19" s="13"/>
      <c r="AD19">
        <v>12.5</v>
      </c>
      <c r="AE19">
        <f t="shared" si="4"/>
        <v>102.47500000000001</v>
      </c>
      <c r="AF19">
        <f t="shared" si="4"/>
        <v>115.10625000000002</v>
      </c>
      <c r="AG19">
        <f t="shared" si="4"/>
        <v>9.4625000000000004</v>
      </c>
      <c r="AH19">
        <f t="shared" si="3"/>
        <v>9.9124999999999996</v>
      </c>
      <c r="AI19" s="13"/>
      <c r="AJ19" s="13"/>
      <c r="AK19" s="13"/>
      <c r="AL19" s="10"/>
      <c r="AM19" s="10"/>
    </row>
    <row r="20" spans="1:39" x14ac:dyDescent="0.25">
      <c r="A20" s="36"/>
      <c r="D20" s="22">
        <v>241330</v>
      </c>
      <c r="E20" s="9">
        <v>95</v>
      </c>
      <c r="F20" s="20">
        <v>0.14600836614173229</v>
      </c>
      <c r="G20" s="19">
        <v>0.3064423588582677</v>
      </c>
      <c r="J20" s="31"/>
      <c r="O20" s="42"/>
      <c r="P20" s="19">
        <v>7.907</v>
      </c>
      <c r="Q20" s="19">
        <v>8.7160000000000011</v>
      </c>
      <c r="R20" s="19">
        <v>0.79899999999999993</v>
      </c>
      <c r="S20" s="19">
        <v>0.64450000000000007</v>
      </c>
      <c r="T20" s="19">
        <v>0.1285</v>
      </c>
      <c r="U20">
        <v>22.5</v>
      </c>
      <c r="V20">
        <f t="shared" si="0"/>
        <v>177.9075</v>
      </c>
      <c r="W20">
        <f t="shared" si="0"/>
        <v>196.11</v>
      </c>
      <c r="X20">
        <f t="shared" si="0"/>
        <v>17.977499999999999</v>
      </c>
      <c r="Y20">
        <f t="shared" si="0"/>
        <v>14.501250000000002</v>
      </c>
      <c r="Z20" s="13"/>
      <c r="AA20" s="13"/>
      <c r="AB20" s="13"/>
      <c r="AC20" s="13"/>
      <c r="AI20" s="13"/>
      <c r="AJ20" s="13"/>
      <c r="AK20" s="13"/>
      <c r="AL20" s="10"/>
      <c r="AM20" s="10"/>
    </row>
    <row r="21" spans="1:39" x14ac:dyDescent="0.25">
      <c r="A21" s="36">
        <v>38475</v>
      </c>
      <c r="B21" s="4">
        <v>101112</v>
      </c>
      <c r="C21" s="18" t="s">
        <v>21</v>
      </c>
      <c r="D21" s="22">
        <v>241331</v>
      </c>
      <c r="E21" s="9">
        <v>1</v>
      </c>
      <c r="F21" s="20">
        <v>0.3776749737532808</v>
      </c>
      <c r="G21" s="19">
        <v>0.24537192624671919</v>
      </c>
      <c r="H21" s="20">
        <v>20.719560544619423</v>
      </c>
      <c r="I21" s="19">
        <v>18.277736097047246</v>
      </c>
      <c r="J21" s="20">
        <v>12.659898733595799</v>
      </c>
      <c r="K21" s="19">
        <v>8.2022827830708671</v>
      </c>
      <c r="L21" s="32">
        <v>123</v>
      </c>
      <c r="M21">
        <v>91.947024003966646</v>
      </c>
      <c r="N21">
        <v>6.8369999999999997</v>
      </c>
      <c r="O21">
        <v>305</v>
      </c>
      <c r="P21" s="19">
        <v>8.3584999999999994</v>
      </c>
      <c r="Q21" s="19">
        <v>1.4915</v>
      </c>
      <c r="R21" s="19">
        <v>0.78649999999999998</v>
      </c>
      <c r="S21" s="19">
        <v>1.4239999999999999</v>
      </c>
      <c r="T21" s="19">
        <v>0.182</v>
      </c>
      <c r="U21">
        <v>5.5</v>
      </c>
      <c r="V21">
        <f t="shared" si="0"/>
        <v>45.97175</v>
      </c>
      <c r="W21">
        <f t="shared" si="0"/>
        <v>8.2032500000000006</v>
      </c>
      <c r="X21">
        <f t="shared" si="0"/>
        <v>4.3257500000000002</v>
      </c>
      <c r="Y21">
        <f t="shared" si="0"/>
        <v>7.8319999999999999</v>
      </c>
      <c r="Z21" s="13">
        <f>SUM(V21:V25)</f>
        <v>777.94550000000004</v>
      </c>
      <c r="AA21" s="13">
        <f>SUM(W21:W25)</f>
        <v>503.91225000000003</v>
      </c>
      <c r="AB21" s="13">
        <f>SUM(X21:X25)</f>
        <v>72.510500000000008</v>
      </c>
      <c r="AC21" s="13">
        <f>SUM(Y21:Y25)</f>
        <v>47.54025</v>
      </c>
      <c r="AD21">
        <v>5.5</v>
      </c>
      <c r="AE21">
        <f>($AD21*P21)</f>
        <v>45.97175</v>
      </c>
      <c r="AF21">
        <f>($AD21*Q21)</f>
        <v>8.2032500000000006</v>
      </c>
      <c r="AG21">
        <f>($AD21*R21)</f>
        <v>4.3257500000000002</v>
      </c>
      <c r="AH21">
        <f>($AD21*S21)</f>
        <v>7.8319999999999999</v>
      </c>
      <c r="AI21" s="13">
        <f>SUM(AE21:AE24)</f>
        <v>409.12549999999999</v>
      </c>
      <c r="AJ21" s="13">
        <f>SUM(AF21:AF24)</f>
        <v>152.81100000000001</v>
      </c>
      <c r="AK21" s="13">
        <f>SUM(AG21:AG24)</f>
        <v>37.9955</v>
      </c>
      <c r="AL21" s="13">
        <f>SUM(AH21:AH24)</f>
        <v>31.2165</v>
      </c>
      <c r="AM21" s="10"/>
    </row>
    <row r="22" spans="1:39" x14ac:dyDescent="0.25">
      <c r="A22" s="36"/>
      <c r="C22"/>
      <c r="D22" s="22">
        <v>241332</v>
      </c>
      <c r="E22" s="9">
        <v>10</v>
      </c>
      <c r="F22" s="20">
        <v>0.30759095800524938</v>
      </c>
      <c r="G22" s="19">
        <v>0.12755290866141736</v>
      </c>
      <c r="J22" s="31"/>
      <c r="O22" s="41"/>
      <c r="P22" s="19">
        <v>8.2899999999999991</v>
      </c>
      <c r="Q22" s="19">
        <v>1.4845000000000002</v>
      </c>
      <c r="R22" s="19">
        <v>0.77300000000000002</v>
      </c>
      <c r="S22" s="19">
        <v>0.5635</v>
      </c>
      <c r="T22" s="19">
        <v>0.17</v>
      </c>
      <c r="U22">
        <v>12</v>
      </c>
      <c r="V22">
        <f t="shared" ref="V22:Y65" si="5">($U22*P22)</f>
        <v>99.47999999999999</v>
      </c>
      <c r="W22">
        <f t="shared" si="5"/>
        <v>17.814</v>
      </c>
      <c r="X22">
        <f t="shared" si="5"/>
        <v>9.2759999999999998</v>
      </c>
      <c r="Y22">
        <f t="shared" si="5"/>
        <v>6.7620000000000005</v>
      </c>
      <c r="Z22" s="13"/>
      <c r="AA22" s="13"/>
      <c r="AB22" s="13"/>
      <c r="AC22" s="13"/>
      <c r="AD22">
        <v>12</v>
      </c>
      <c r="AE22">
        <f t="shared" ref="AE22:AG24" si="6">($AD22*P22)</f>
        <v>99.47999999999999</v>
      </c>
      <c r="AF22">
        <f t="shared" si="6"/>
        <v>17.814</v>
      </c>
      <c r="AG22">
        <f t="shared" si="6"/>
        <v>9.2759999999999998</v>
      </c>
      <c r="AH22">
        <f t="shared" si="3"/>
        <v>6.7620000000000005</v>
      </c>
      <c r="AI22" s="13"/>
      <c r="AJ22" s="13"/>
      <c r="AK22" s="13"/>
      <c r="AL22" s="10"/>
      <c r="AM22" s="10"/>
    </row>
    <row r="23" spans="1:39" x14ac:dyDescent="0.25">
      <c r="A23" s="36"/>
      <c r="C23"/>
      <c r="D23" s="22">
        <v>241333</v>
      </c>
      <c r="E23" s="9">
        <v>25</v>
      </c>
      <c r="F23" s="20">
        <v>0.23750694225721783</v>
      </c>
      <c r="G23" s="19">
        <v>0.13829912440944883</v>
      </c>
      <c r="J23" s="31"/>
      <c r="O23" s="41"/>
      <c r="P23" s="19">
        <v>8.2315000000000005</v>
      </c>
      <c r="Q23" s="19">
        <v>1.4775</v>
      </c>
      <c r="R23" s="19">
        <v>0.76249999999999996</v>
      </c>
      <c r="S23" s="19">
        <v>0.63800000000000001</v>
      </c>
      <c r="T23" s="19">
        <v>0.16899999999999998</v>
      </c>
      <c r="U23">
        <v>20</v>
      </c>
      <c r="V23">
        <f t="shared" si="5"/>
        <v>164.63</v>
      </c>
      <c r="W23">
        <f t="shared" si="5"/>
        <v>29.55</v>
      </c>
      <c r="X23">
        <f t="shared" si="5"/>
        <v>15.25</v>
      </c>
      <c r="Y23">
        <f t="shared" si="5"/>
        <v>12.76</v>
      </c>
      <c r="Z23" s="13"/>
      <c r="AA23" s="13"/>
      <c r="AB23" s="13"/>
      <c r="AC23" s="13"/>
      <c r="AD23">
        <v>20</v>
      </c>
      <c r="AE23">
        <f t="shared" si="6"/>
        <v>164.63</v>
      </c>
      <c r="AF23">
        <f t="shared" si="6"/>
        <v>29.55</v>
      </c>
      <c r="AG23">
        <f t="shared" si="6"/>
        <v>15.25</v>
      </c>
      <c r="AH23">
        <f t="shared" si="3"/>
        <v>12.76</v>
      </c>
      <c r="AI23" s="13"/>
      <c r="AJ23" s="13"/>
      <c r="AK23" s="13"/>
      <c r="AL23" s="10"/>
      <c r="AM23" s="10"/>
    </row>
    <row r="24" spans="1:39" x14ac:dyDescent="0.25">
      <c r="A24" s="36"/>
      <c r="C24"/>
      <c r="D24" s="22">
        <v>241334</v>
      </c>
      <c r="E24" s="9">
        <v>50</v>
      </c>
      <c r="F24" s="20">
        <v>0.17131648293963256</v>
      </c>
      <c r="G24" s="19">
        <v>0.2044895837270341</v>
      </c>
      <c r="J24" s="31"/>
      <c r="O24" s="41"/>
      <c r="P24" s="19">
        <v>7.9235000000000007</v>
      </c>
      <c r="Q24" s="19">
        <v>7.7795000000000005</v>
      </c>
      <c r="R24" s="19">
        <v>0.73150000000000004</v>
      </c>
      <c r="S24" s="19">
        <v>0.309</v>
      </c>
      <c r="T24" s="19">
        <v>0.13950000000000001</v>
      </c>
      <c r="U24">
        <v>35</v>
      </c>
      <c r="V24">
        <f t="shared" si="5"/>
        <v>277.32250000000005</v>
      </c>
      <c r="W24">
        <f t="shared" si="5"/>
        <v>272.28250000000003</v>
      </c>
      <c r="X24">
        <f t="shared" si="5"/>
        <v>25.602500000000003</v>
      </c>
      <c r="Y24">
        <f t="shared" si="5"/>
        <v>10.815</v>
      </c>
      <c r="Z24" s="13"/>
      <c r="AA24" s="13"/>
      <c r="AB24" s="13"/>
      <c r="AC24" s="13"/>
      <c r="AD24">
        <v>12.5</v>
      </c>
      <c r="AE24">
        <f t="shared" si="6"/>
        <v>99.043750000000003</v>
      </c>
      <c r="AF24">
        <f t="shared" si="6"/>
        <v>97.243750000000006</v>
      </c>
      <c r="AG24">
        <f t="shared" si="6"/>
        <v>9.1437500000000007</v>
      </c>
      <c r="AH24">
        <f t="shared" si="3"/>
        <v>3.8624999999999998</v>
      </c>
      <c r="AI24" s="13"/>
      <c r="AJ24" s="13"/>
      <c r="AK24" s="13"/>
      <c r="AL24" s="10"/>
      <c r="AM24" s="10"/>
    </row>
    <row r="25" spans="1:39" x14ac:dyDescent="0.25">
      <c r="C25"/>
      <c r="D25" s="22">
        <v>241335</v>
      </c>
      <c r="E25" s="9">
        <v>95</v>
      </c>
      <c r="F25" s="20">
        <v>0.18689070866141733</v>
      </c>
      <c r="G25" s="19">
        <v>0.24330834133858281</v>
      </c>
      <c r="J25" s="31"/>
      <c r="O25" s="41"/>
      <c r="P25" s="19">
        <v>8.4685000000000006</v>
      </c>
      <c r="Q25" s="19">
        <v>7.8250000000000002</v>
      </c>
      <c r="R25" s="19">
        <v>0.80249999999999999</v>
      </c>
      <c r="S25" s="19">
        <v>0.41649999999999998</v>
      </c>
      <c r="T25" s="19">
        <v>0.13950000000000001</v>
      </c>
      <c r="U25">
        <v>22.5</v>
      </c>
      <c r="V25">
        <f t="shared" si="5"/>
        <v>190.54125000000002</v>
      </c>
      <c r="W25">
        <f t="shared" si="5"/>
        <v>176.0625</v>
      </c>
      <c r="X25">
        <f t="shared" si="5"/>
        <v>18.056249999999999</v>
      </c>
      <c r="Y25">
        <f t="shared" si="5"/>
        <v>9.3712499999999999</v>
      </c>
      <c r="Z25" s="13"/>
      <c r="AA25" s="13"/>
      <c r="AB25" s="13"/>
      <c r="AC25" s="13"/>
      <c r="AI25" s="13"/>
      <c r="AJ25" s="13"/>
      <c r="AK25" s="13"/>
      <c r="AL25" s="10"/>
      <c r="AM25" s="10"/>
    </row>
    <row r="26" spans="1:39" x14ac:dyDescent="0.25">
      <c r="A26" s="8">
        <v>38488</v>
      </c>
      <c r="B26" s="32">
        <v>131442</v>
      </c>
      <c r="C26" s="18" t="s">
        <v>21</v>
      </c>
      <c r="D26" s="22">
        <v>241336</v>
      </c>
      <c r="E26" s="9">
        <v>1</v>
      </c>
      <c r="F26" s="20">
        <v>0.51394944881889748</v>
      </c>
      <c r="G26" s="19">
        <v>0.18821451784776921</v>
      </c>
      <c r="H26" s="20">
        <v>18.962198487532806</v>
      </c>
      <c r="I26" s="19">
        <v>11.629564135104989</v>
      </c>
      <c r="J26" s="20">
        <v>13.65543895997375</v>
      </c>
      <c r="K26" s="19">
        <v>6.3138401463254619</v>
      </c>
      <c r="L26" s="32">
        <v>136</v>
      </c>
      <c r="M26" s="42" t="s">
        <v>54</v>
      </c>
      <c r="N26" s="42" t="s">
        <v>54</v>
      </c>
      <c r="O26" s="42" t="s">
        <v>54</v>
      </c>
      <c r="P26" s="19">
        <v>7.069</v>
      </c>
      <c r="Q26" s="19">
        <v>7.7409999999999997</v>
      </c>
      <c r="R26" s="19">
        <v>0.70300000000000007</v>
      </c>
      <c r="S26" s="19">
        <v>0.9</v>
      </c>
      <c r="T26" s="19">
        <v>0.187</v>
      </c>
      <c r="U26">
        <v>5.5</v>
      </c>
      <c r="V26">
        <f t="shared" si="5"/>
        <v>38.8795</v>
      </c>
      <c r="W26">
        <f t="shared" si="5"/>
        <v>42.575499999999998</v>
      </c>
      <c r="X26">
        <f t="shared" si="5"/>
        <v>3.8665000000000003</v>
      </c>
      <c r="Y26">
        <f t="shared" si="5"/>
        <v>4.95</v>
      </c>
      <c r="Z26" s="13">
        <f>SUM(V26:V30)</f>
        <v>718.61199999999997</v>
      </c>
      <c r="AA26" s="13">
        <f>SUM(W26:W30)</f>
        <v>729.80899999999997</v>
      </c>
      <c r="AB26" s="13">
        <f>SUM(X26:X30)</f>
        <v>66.856750000000005</v>
      </c>
      <c r="AC26" s="13">
        <f>SUM(Y26:Y30)</f>
        <v>72.902749999999997</v>
      </c>
      <c r="AD26">
        <v>5.5</v>
      </c>
      <c r="AE26">
        <f>($AD26*P26)</f>
        <v>38.8795</v>
      </c>
      <c r="AF26">
        <f>($AD26*Q26)</f>
        <v>42.575499999999998</v>
      </c>
      <c r="AG26">
        <f>($AD26*R26)</f>
        <v>3.8665000000000003</v>
      </c>
      <c r="AH26">
        <f>($AD26*S26)</f>
        <v>4.95</v>
      </c>
      <c r="AI26" s="13">
        <f>SUM(AE26:AE29)</f>
        <v>375.45325000000003</v>
      </c>
      <c r="AJ26" s="13">
        <f>SUM(AF26:AF29)</f>
        <v>398.89025000000004</v>
      </c>
      <c r="AK26" s="13">
        <f>SUM(AG26:AG29)</f>
        <v>34.434249999999999</v>
      </c>
      <c r="AL26" s="13">
        <f>SUM(AH26:AH29)</f>
        <v>35.766500000000001</v>
      </c>
      <c r="AM26" s="10"/>
    </row>
    <row r="27" spans="1:39" x14ac:dyDescent="0.25">
      <c r="D27" s="22">
        <v>241337</v>
      </c>
      <c r="E27" s="9">
        <v>10</v>
      </c>
      <c r="F27" s="20">
        <v>0.3776749737532808</v>
      </c>
      <c r="G27" s="19">
        <v>0.20086857624671919</v>
      </c>
      <c r="J27" s="31"/>
      <c r="M27" s="42"/>
      <c r="N27" s="42"/>
      <c r="O27" s="42"/>
      <c r="P27" s="19">
        <v>7.1375000000000002</v>
      </c>
      <c r="Q27" s="19">
        <v>7.8405000000000005</v>
      </c>
      <c r="R27" s="19">
        <v>0.64200000000000002</v>
      </c>
      <c r="S27" s="19">
        <v>0.67449999999999999</v>
      </c>
      <c r="T27" s="19">
        <v>0.17949999999999999</v>
      </c>
      <c r="U27">
        <v>12</v>
      </c>
      <c r="V27">
        <f t="shared" si="5"/>
        <v>85.65</v>
      </c>
      <c r="W27">
        <f t="shared" si="5"/>
        <v>94.086000000000013</v>
      </c>
      <c r="X27">
        <f t="shared" si="5"/>
        <v>7.7040000000000006</v>
      </c>
      <c r="Y27">
        <f t="shared" si="5"/>
        <v>8.0939999999999994</v>
      </c>
      <c r="Z27" s="13"/>
      <c r="AA27" s="13"/>
      <c r="AB27" s="13"/>
      <c r="AC27" s="13"/>
      <c r="AD27">
        <v>12</v>
      </c>
      <c r="AE27">
        <f t="shared" ref="AE27:AG29" si="7">($AD27*P27)</f>
        <v>85.65</v>
      </c>
      <c r="AF27">
        <f t="shared" si="7"/>
        <v>94.086000000000013</v>
      </c>
      <c r="AG27">
        <f t="shared" si="7"/>
        <v>7.7040000000000006</v>
      </c>
      <c r="AH27">
        <f t="shared" si="3"/>
        <v>8.0939999999999994</v>
      </c>
      <c r="AI27" s="13"/>
      <c r="AJ27" s="13"/>
      <c r="AK27" s="13"/>
      <c r="AL27" s="10"/>
      <c r="AM27" s="10"/>
    </row>
    <row r="28" spans="1:39" x14ac:dyDescent="0.25">
      <c r="C28"/>
      <c r="D28" s="22">
        <v>241338</v>
      </c>
      <c r="E28" s="9">
        <v>25</v>
      </c>
      <c r="F28" s="20">
        <v>0.26086828083989499</v>
      </c>
      <c r="G28" s="19">
        <v>0.13966186916010503</v>
      </c>
      <c r="M28" s="42"/>
      <c r="N28" s="42"/>
      <c r="O28" s="42"/>
      <c r="P28" s="19">
        <v>7.5789999999999997</v>
      </c>
      <c r="Q28" s="19">
        <v>8.0004999999999988</v>
      </c>
      <c r="R28" s="19">
        <v>0.71350000000000002</v>
      </c>
      <c r="S28" s="19">
        <v>0.67549999999999999</v>
      </c>
      <c r="T28" s="19">
        <v>0.1875</v>
      </c>
      <c r="U28">
        <v>20</v>
      </c>
      <c r="V28">
        <f t="shared" si="5"/>
        <v>151.57999999999998</v>
      </c>
      <c r="W28">
        <f t="shared" si="5"/>
        <v>160.01</v>
      </c>
      <c r="X28">
        <f t="shared" si="5"/>
        <v>14.27</v>
      </c>
      <c r="Y28">
        <f t="shared" si="5"/>
        <v>13.51</v>
      </c>
      <c r="Z28" s="13"/>
      <c r="AA28" s="13"/>
      <c r="AB28" s="13"/>
      <c r="AC28" s="13"/>
      <c r="AD28">
        <v>20</v>
      </c>
      <c r="AE28">
        <f t="shared" si="7"/>
        <v>151.57999999999998</v>
      </c>
      <c r="AF28">
        <f t="shared" si="7"/>
        <v>160.01</v>
      </c>
      <c r="AG28">
        <f t="shared" si="7"/>
        <v>14.27</v>
      </c>
      <c r="AH28">
        <f t="shared" si="3"/>
        <v>13.51</v>
      </c>
      <c r="AI28" s="13"/>
      <c r="AJ28" s="13"/>
      <c r="AK28" s="13"/>
      <c r="AL28" s="10"/>
      <c r="AM28" s="10"/>
    </row>
    <row r="29" spans="1:39" x14ac:dyDescent="0.25">
      <c r="C29"/>
      <c r="D29" s="22">
        <v>241339</v>
      </c>
      <c r="E29" s="9">
        <v>50</v>
      </c>
      <c r="F29" s="20">
        <v>8.6340135170603682E-2</v>
      </c>
      <c r="G29" s="19">
        <v>6.0000000000000001E-3</v>
      </c>
      <c r="M29" s="42"/>
      <c r="N29" s="42"/>
      <c r="O29" s="42"/>
      <c r="P29" s="19">
        <v>7.9474999999999998</v>
      </c>
      <c r="Q29" s="19">
        <v>8.1775000000000002</v>
      </c>
      <c r="R29" s="19">
        <v>0.6875</v>
      </c>
      <c r="S29" s="19">
        <v>0.73699999999999999</v>
      </c>
      <c r="T29" s="19">
        <v>0.20100000000000001</v>
      </c>
      <c r="U29">
        <v>35</v>
      </c>
      <c r="V29">
        <f t="shared" si="5"/>
        <v>278.16249999999997</v>
      </c>
      <c r="W29">
        <f t="shared" si="5"/>
        <v>286.21250000000003</v>
      </c>
      <c r="X29">
        <f t="shared" si="5"/>
        <v>24.0625</v>
      </c>
      <c r="Y29">
        <f t="shared" si="5"/>
        <v>25.794999999999998</v>
      </c>
      <c r="Z29" s="13"/>
      <c r="AA29" s="13"/>
      <c r="AB29" s="13"/>
      <c r="AC29" s="13"/>
      <c r="AD29">
        <v>12.5</v>
      </c>
      <c r="AE29">
        <f t="shared" si="7"/>
        <v>99.34375</v>
      </c>
      <c r="AF29">
        <f t="shared" si="7"/>
        <v>102.21875</v>
      </c>
      <c r="AG29">
        <f t="shared" si="7"/>
        <v>8.59375</v>
      </c>
      <c r="AH29">
        <f t="shared" si="3"/>
        <v>9.2125000000000004</v>
      </c>
      <c r="AI29" s="13"/>
      <c r="AJ29" s="13"/>
      <c r="AK29" s="13"/>
      <c r="AL29" s="10"/>
      <c r="AM29" s="10"/>
    </row>
    <row r="30" spans="1:39" x14ac:dyDescent="0.25">
      <c r="C30"/>
      <c r="D30" s="22">
        <v>241340</v>
      </c>
      <c r="E30" s="9">
        <v>95</v>
      </c>
      <c r="F30" s="20">
        <v>0.14951584383202099</v>
      </c>
      <c r="G30" s="19">
        <v>0.23025439950131235</v>
      </c>
      <c r="M30" s="42"/>
      <c r="N30" s="42"/>
      <c r="O30" s="42"/>
      <c r="P30" s="19">
        <v>7.3040000000000003</v>
      </c>
      <c r="Q30" s="19">
        <v>6.53</v>
      </c>
      <c r="R30" s="19">
        <v>0.75350000000000006</v>
      </c>
      <c r="S30" s="19">
        <v>0.91349999999999998</v>
      </c>
      <c r="T30" s="19">
        <v>0.16149999999999998</v>
      </c>
      <c r="U30">
        <v>22.5</v>
      </c>
      <c r="V30">
        <f t="shared" si="5"/>
        <v>164.34</v>
      </c>
      <c r="W30">
        <f t="shared" si="5"/>
        <v>146.92500000000001</v>
      </c>
      <c r="X30">
        <f t="shared" si="5"/>
        <v>16.953750000000003</v>
      </c>
      <c r="Y30">
        <f t="shared" si="5"/>
        <v>20.553750000000001</v>
      </c>
      <c r="Z30" s="13"/>
      <c r="AA30" s="13"/>
      <c r="AB30" s="13"/>
      <c r="AC30" s="13"/>
      <c r="AI30" s="13"/>
      <c r="AJ30" s="13"/>
      <c r="AK30" s="13"/>
      <c r="AL30" s="10"/>
      <c r="AM30" s="10"/>
    </row>
    <row r="31" spans="1:39" x14ac:dyDescent="0.25">
      <c r="A31" s="8">
        <v>38520</v>
      </c>
      <c r="B31" s="32">
        <v>131340</v>
      </c>
      <c r="C31" s="18" t="s">
        <v>21</v>
      </c>
      <c r="D31" s="22">
        <v>241341</v>
      </c>
      <c r="E31" s="9">
        <v>1</v>
      </c>
      <c r="F31" s="20">
        <v>2.4193083870967738</v>
      </c>
      <c r="G31" s="31">
        <v>0.87927081290322651</v>
      </c>
      <c r="H31" s="20">
        <v>117.23245935483868</v>
      </c>
      <c r="I31" s="19">
        <v>54.368318245161319</v>
      </c>
      <c r="J31" s="20">
        <v>81.763865806451591</v>
      </c>
      <c r="K31" s="19">
        <v>32.417199793548406</v>
      </c>
      <c r="L31" s="32">
        <v>168</v>
      </c>
      <c r="M31" s="42" t="s">
        <v>54</v>
      </c>
      <c r="N31" s="42" t="s">
        <v>54</v>
      </c>
      <c r="O31" s="42" t="s">
        <v>54</v>
      </c>
      <c r="P31" s="19">
        <v>5.6224999999999996</v>
      </c>
      <c r="Q31" s="19">
        <v>5.5720000000000001</v>
      </c>
      <c r="R31" s="19">
        <v>0.76249999999999996</v>
      </c>
      <c r="S31" s="19">
        <v>1.4550000000000001</v>
      </c>
      <c r="T31" s="19">
        <v>0.23749999999999999</v>
      </c>
      <c r="U31">
        <v>5.5</v>
      </c>
      <c r="V31">
        <f t="shared" si="5"/>
        <v>30.923749999999998</v>
      </c>
      <c r="W31">
        <f t="shared" si="5"/>
        <v>30.646000000000001</v>
      </c>
      <c r="X31">
        <f t="shared" si="5"/>
        <v>4.1937499999999996</v>
      </c>
      <c r="Y31">
        <f t="shared" si="5"/>
        <v>8.0025000000000013</v>
      </c>
      <c r="Z31" s="13">
        <f>SUM(V31:V35)</f>
        <v>501.88300000000004</v>
      </c>
      <c r="AA31" s="13">
        <f>SUM(W31:W35)</f>
        <v>474.59374999999994</v>
      </c>
      <c r="AB31" s="13">
        <f>SUM(X31:X35)</f>
        <v>65.477249999999998</v>
      </c>
      <c r="AC31" s="13">
        <f>SUM(Y31:Y35)</f>
        <v>73.812749999999994</v>
      </c>
      <c r="AD31">
        <v>5.5</v>
      </c>
      <c r="AE31">
        <f>($AD31*P31)</f>
        <v>30.923749999999998</v>
      </c>
      <c r="AF31">
        <f>($AD31*Q31)</f>
        <v>30.646000000000001</v>
      </c>
      <c r="AG31">
        <f>($AD31*R31)</f>
        <v>4.1937499999999996</v>
      </c>
      <c r="AH31">
        <f>($AD31*S31)</f>
        <v>8.0025000000000013</v>
      </c>
      <c r="AI31" s="13">
        <f>SUM(AE31:AE34)</f>
        <v>261.16675000000004</v>
      </c>
      <c r="AJ31" s="13">
        <f>SUM(AF31:AF34)</f>
        <v>260.37124999999997</v>
      </c>
      <c r="AK31" s="13">
        <f>SUM(AG31:AG34)</f>
        <v>33.651000000000003</v>
      </c>
      <c r="AL31" s="13">
        <f>SUM(AH31:AH34)</f>
        <v>36.518999999999998</v>
      </c>
      <c r="AM31" s="10"/>
    </row>
    <row r="32" spans="1:39" x14ac:dyDescent="0.25">
      <c r="C32"/>
      <c r="D32" s="22">
        <v>241342</v>
      </c>
      <c r="E32" s="9">
        <v>10</v>
      </c>
      <c r="F32" s="20">
        <v>1.8391122580645158</v>
      </c>
      <c r="G32" s="31">
        <v>0.67215174193548444</v>
      </c>
      <c r="J32" s="31"/>
      <c r="M32" s="42"/>
      <c r="N32" s="42"/>
      <c r="O32" s="42"/>
      <c r="P32" s="19">
        <v>4.8439999999999994</v>
      </c>
      <c r="Q32" s="19">
        <v>4.8895</v>
      </c>
      <c r="R32" s="19">
        <v>0.63300000000000001</v>
      </c>
      <c r="S32" s="19">
        <v>0.77699999999999991</v>
      </c>
      <c r="T32" s="19">
        <v>0.20200000000000001</v>
      </c>
      <c r="U32">
        <v>12</v>
      </c>
      <c r="V32">
        <f t="shared" si="5"/>
        <v>58.127999999999993</v>
      </c>
      <c r="W32">
        <f t="shared" si="5"/>
        <v>58.673999999999999</v>
      </c>
      <c r="X32">
        <f t="shared" si="5"/>
        <v>7.5960000000000001</v>
      </c>
      <c r="Y32">
        <f t="shared" si="5"/>
        <v>9.3239999999999981</v>
      </c>
      <c r="Z32" s="13"/>
      <c r="AA32" s="13"/>
      <c r="AB32" s="13"/>
      <c r="AC32" s="13"/>
      <c r="AD32">
        <v>12</v>
      </c>
      <c r="AE32">
        <f t="shared" ref="AE32:AG34" si="8">($AD32*P32)</f>
        <v>58.127999999999993</v>
      </c>
      <c r="AF32">
        <f t="shared" si="8"/>
        <v>58.673999999999999</v>
      </c>
      <c r="AG32">
        <f t="shared" si="8"/>
        <v>7.5960000000000001</v>
      </c>
      <c r="AH32">
        <f t="shared" si="3"/>
        <v>9.3239999999999981</v>
      </c>
      <c r="AI32" s="13"/>
      <c r="AJ32" s="13"/>
      <c r="AK32" s="13"/>
      <c r="AL32" s="10"/>
      <c r="AM32" s="10"/>
    </row>
    <row r="33" spans="1:39" x14ac:dyDescent="0.25">
      <c r="C33"/>
      <c r="D33" s="22">
        <v>241343</v>
      </c>
      <c r="E33" s="9">
        <v>25</v>
      </c>
      <c r="F33" s="20">
        <v>1.5873290322580644</v>
      </c>
      <c r="G33" s="31">
        <v>0.6388725677419359</v>
      </c>
      <c r="J33" s="31"/>
      <c r="M33" s="42"/>
      <c r="N33" s="42"/>
      <c r="O33" s="42"/>
      <c r="P33" s="19">
        <v>5.2220000000000004</v>
      </c>
      <c r="Q33" s="19">
        <v>5.3409999999999993</v>
      </c>
      <c r="R33" s="19">
        <v>0.66149999999999998</v>
      </c>
      <c r="S33" s="19">
        <v>0.50649999999999995</v>
      </c>
      <c r="T33" s="19">
        <v>0.2225</v>
      </c>
      <c r="U33">
        <v>20</v>
      </c>
      <c r="V33">
        <f t="shared" si="5"/>
        <v>104.44000000000001</v>
      </c>
      <c r="W33">
        <f t="shared" si="5"/>
        <v>106.82</v>
      </c>
      <c r="X33">
        <f t="shared" si="5"/>
        <v>13.23</v>
      </c>
      <c r="Y33">
        <f t="shared" si="5"/>
        <v>10.129999999999999</v>
      </c>
      <c r="Z33" s="13"/>
      <c r="AA33" s="13"/>
      <c r="AB33" s="13"/>
      <c r="AC33" s="13"/>
      <c r="AD33">
        <v>20</v>
      </c>
      <c r="AE33">
        <f t="shared" si="8"/>
        <v>104.44000000000001</v>
      </c>
      <c r="AF33">
        <f t="shared" si="8"/>
        <v>106.82</v>
      </c>
      <c r="AG33">
        <f t="shared" si="8"/>
        <v>13.23</v>
      </c>
      <c r="AH33">
        <f t="shared" si="3"/>
        <v>10.129999999999999</v>
      </c>
      <c r="AI33" s="13"/>
      <c r="AJ33" s="13"/>
      <c r="AK33" s="13"/>
      <c r="AL33" s="10"/>
      <c r="AM33" s="10"/>
    </row>
    <row r="34" spans="1:39" x14ac:dyDescent="0.25">
      <c r="C34"/>
      <c r="D34" s="22">
        <v>241344</v>
      </c>
      <c r="E34" s="9">
        <v>50</v>
      </c>
      <c r="F34" s="20">
        <v>1.1713393548387094</v>
      </c>
      <c r="G34" s="31">
        <v>0.53903504516129053</v>
      </c>
      <c r="J34" s="31"/>
      <c r="M34" s="42"/>
      <c r="N34" s="42"/>
      <c r="O34" s="42"/>
      <c r="P34" s="19">
        <v>5.4139999999999997</v>
      </c>
      <c r="Q34" s="19">
        <v>5.1384999999999996</v>
      </c>
      <c r="R34" s="19">
        <v>0.6905</v>
      </c>
      <c r="S34" s="19">
        <v>0.72499999999999998</v>
      </c>
      <c r="T34" s="19">
        <v>0.23949999999999999</v>
      </c>
      <c r="U34">
        <v>35</v>
      </c>
      <c r="V34">
        <f t="shared" si="5"/>
        <v>189.48999999999998</v>
      </c>
      <c r="W34">
        <f t="shared" si="5"/>
        <v>179.8475</v>
      </c>
      <c r="X34">
        <f t="shared" si="5"/>
        <v>24.1675</v>
      </c>
      <c r="Y34">
        <f t="shared" si="5"/>
        <v>25.375</v>
      </c>
      <c r="Z34" s="13"/>
      <c r="AA34" s="13"/>
      <c r="AB34" s="13"/>
      <c r="AC34" s="13"/>
      <c r="AD34">
        <v>12.5</v>
      </c>
      <c r="AE34">
        <f t="shared" si="8"/>
        <v>67.674999999999997</v>
      </c>
      <c r="AF34">
        <f t="shared" si="8"/>
        <v>64.231249999999989</v>
      </c>
      <c r="AG34">
        <f t="shared" si="8"/>
        <v>8.6312499999999996</v>
      </c>
      <c r="AH34">
        <f t="shared" si="3"/>
        <v>9.0625</v>
      </c>
      <c r="AI34" s="13"/>
      <c r="AJ34" s="13"/>
      <c r="AK34" s="13"/>
      <c r="AL34" s="10"/>
      <c r="AM34" s="10"/>
    </row>
    <row r="35" spans="1:39" x14ac:dyDescent="0.25">
      <c r="C35"/>
      <c r="D35" s="22">
        <v>241345</v>
      </c>
      <c r="E35" s="9">
        <v>95</v>
      </c>
      <c r="F35" s="20">
        <v>0.40504258064516135</v>
      </c>
      <c r="G35" s="31">
        <v>0.43657021935483886</v>
      </c>
      <c r="J35" s="31"/>
      <c r="M35" s="42"/>
      <c r="N35" s="42"/>
      <c r="O35" s="42"/>
      <c r="P35" s="19">
        <v>5.2844999999999995</v>
      </c>
      <c r="Q35" s="19">
        <v>4.3825000000000003</v>
      </c>
      <c r="R35" s="19">
        <v>0.72399999999999998</v>
      </c>
      <c r="S35" s="19">
        <v>0.9325</v>
      </c>
      <c r="T35" s="19">
        <v>0.2455</v>
      </c>
      <c r="U35">
        <v>22.5</v>
      </c>
      <c r="V35">
        <f t="shared" si="5"/>
        <v>118.90124999999999</v>
      </c>
      <c r="W35">
        <f t="shared" si="5"/>
        <v>98.606250000000003</v>
      </c>
      <c r="X35">
        <f t="shared" si="5"/>
        <v>16.29</v>
      </c>
      <c r="Y35">
        <f t="shared" si="5"/>
        <v>20.981249999999999</v>
      </c>
      <c r="Z35" s="13"/>
      <c r="AA35" s="13"/>
      <c r="AB35" s="13"/>
      <c r="AC35" s="13"/>
      <c r="AI35" s="13"/>
      <c r="AJ35" s="13"/>
      <c r="AK35" s="13"/>
      <c r="AL35" s="10"/>
      <c r="AM35" s="10"/>
    </row>
    <row r="36" spans="1:39" x14ac:dyDescent="0.25">
      <c r="A36" s="8">
        <v>38548</v>
      </c>
      <c r="B36" s="32">
        <v>133343</v>
      </c>
      <c r="C36" s="18" t="s">
        <v>21</v>
      </c>
      <c r="D36" s="22">
        <v>241346</v>
      </c>
      <c r="E36" s="9">
        <v>1</v>
      </c>
      <c r="F36" s="20">
        <v>6.2167376344086023</v>
      </c>
      <c r="G36" s="31">
        <v>0.88197169892473148</v>
      </c>
      <c r="H36" s="20">
        <v>235.37813870967744</v>
      </c>
      <c r="I36" s="19">
        <v>53.779298623655933</v>
      </c>
      <c r="J36" s="20">
        <v>176.23780322580646</v>
      </c>
      <c r="K36" s="39">
        <v>36.252078107526891</v>
      </c>
      <c r="L36" s="32">
        <v>196</v>
      </c>
      <c r="M36" s="42" t="s">
        <v>54</v>
      </c>
      <c r="N36" s="42" t="s">
        <v>54</v>
      </c>
      <c r="O36" s="42" t="s">
        <v>54</v>
      </c>
      <c r="P36" s="19">
        <v>1.36</v>
      </c>
      <c r="Q36" s="19">
        <v>1.3005</v>
      </c>
      <c r="R36" s="19">
        <v>0.51950000000000007</v>
      </c>
      <c r="S36" s="19">
        <v>1.2424999999999999</v>
      </c>
      <c r="T36" s="19">
        <v>0.16250000000000001</v>
      </c>
      <c r="U36">
        <v>5.5</v>
      </c>
      <c r="V36">
        <f t="shared" si="5"/>
        <v>7.48</v>
      </c>
      <c r="W36">
        <f t="shared" si="5"/>
        <v>7.1527500000000002</v>
      </c>
      <c r="X36">
        <f t="shared" si="5"/>
        <v>2.8572500000000005</v>
      </c>
      <c r="Y36">
        <f t="shared" si="5"/>
        <v>6.8337499999999993</v>
      </c>
      <c r="Z36" s="13">
        <f>SUM(V36:V40)</f>
        <v>391.17574999999999</v>
      </c>
      <c r="AA36" s="13">
        <f>SUM(W36:W40)</f>
        <v>305.02724999999998</v>
      </c>
      <c r="AB36" s="13">
        <f>SUM(X36:X40)</f>
        <v>63.8645</v>
      </c>
      <c r="AC36" s="13">
        <f>SUM(Y36:Y40)</f>
        <v>79.004249999999999</v>
      </c>
      <c r="AD36">
        <v>5.5</v>
      </c>
      <c r="AE36">
        <f>($AD36*P36)</f>
        <v>7.48</v>
      </c>
      <c r="AF36">
        <f>($AD36*Q36)</f>
        <v>7.1527500000000002</v>
      </c>
      <c r="AG36">
        <f>($AD36*R36)</f>
        <v>2.8572500000000005</v>
      </c>
      <c r="AH36">
        <f>($AD36*S36)</f>
        <v>6.8337499999999993</v>
      </c>
      <c r="AI36" s="13">
        <f>SUM(AE36:AE39)</f>
        <v>147.74825000000001</v>
      </c>
      <c r="AJ36" s="13">
        <f>SUM(AF36:AF39)</f>
        <v>116.49975000000001</v>
      </c>
      <c r="AK36" s="13">
        <f>SUM(AG36:AG39)</f>
        <v>30.047000000000001</v>
      </c>
      <c r="AL36" s="13">
        <f>SUM(AH36:AH39)</f>
        <v>48.033000000000001</v>
      </c>
      <c r="AM36" s="10"/>
    </row>
    <row r="37" spans="1:39" x14ac:dyDescent="0.25">
      <c r="C37"/>
      <c r="D37" s="22">
        <v>241347</v>
      </c>
      <c r="E37" s="9">
        <v>10</v>
      </c>
      <c r="F37" s="20">
        <v>4.8302709677419351</v>
      </c>
      <c r="G37" s="31">
        <v>0.99288903225806446</v>
      </c>
      <c r="J37" s="31"/>
      <c r="O37" s="41"/>
      <c r="P37" s="19">
        <v>2.3985000000000003</v>
      </c>
      <c r="Q37" s="19">
        <v>1.946</v>
      </c>
      <c r="R37" s="19">
        <v>0.5555000000000001</v>
      </c>
      <c r="S37" s="19">
        <v>0.64900000000000002</v>
      </c>
      <c r="T37" s="19">
        <v>0.1905</v>
      </c>
      <c r="U37">
        <v>12</v>
      </c>
      <c r="V37">
        <f t="shared" si="5"/>
        <v>28.782000000000004</v>
      </c>
      <c r="W37">
        <f t="shared" si="5"/>
        <v>23.352</v>
      </c>
      <c r="X37">
        <f t="shared" si="5"/>
        <v>6.6660000000000013</v>
      </c>
      <c r="Y37">
        <f t="shared" si="5"/>
        <v>7.7880000000000003</v>
      </c>
      <c r="Z37" s="13"/>
      <c r="AA37" s="13"/>
      <c r="AB37" s="13"/>
      <c r="AC37" s="13"/>
      <c r="AD37">
        <v>12</v>
      </c>
      <c r="AE37">
        <f t="shared" ref="AE37:AG39" si="9">($AD37*P37)</f>
        <v>28.782000000000004</v>
      </c>
      <c r="AF37">
        <f t="shared" si="9"/>
        <v>23.352</v>
      </c>
      <c r="AG37">
        <f t="shared" si="9"/>
        <v>6.6660000000000013</v>
      </c>
      <c r="AH37">
        <f t="shared" si="3"/>
        <v>7.7880000000000003</v>
      </c>
      <c r="AI37" s="13"/>
      <c r="AJ37" s="13"/>
      <c r="AK37" s="13"/>
      <c r="AL37" s="10"/>
      <c r="AM37" s="10"/>
    </row>
    <row r="38" spans="1:39" x14ac:dyDescent="0.25">
      <c r="C38"/>
      <c r="D38" s="22">
        <v>241348</v>
      </c>
      <c r="E38" s="9">
        <v>25</v>
      </c>
      <c r="F38" s="20">
        <v>2.8623827956989243</v>
      </c>
      <c r="G38" s="31">
        <v>0.68697187096774215</v>
      </c>
      <c r="I38" s="39"/>
      <c r="J38" s="31"/>
      <c r="O38" s="41"/>
      <c r="P38" s="19">
        <v>3.1390000000000002</v>
      </c>
      <c r="Q38" s="19">
        <v>2.4085000000000001</v>
      </c>
      <c r="R38" s="19">
        <v>0.60650000000000004</v>
      </c>
      <c r="S38" s="19">
        <v>1.0589999999999999</v>
      </c>
      <c r="T38" s="19">
        <v>0.19600000000000001</v>
      </c>
      <c r="U38">
        <v>20</v>
      </c>
      <c r="V38">
        <f t="shared" si="5"/>
        <v>62.78</v>
      </c>
      <c r="W38">
        <f t="shared" si="5"/>
        <v>48.17</v>
      </c>
      <c r="X38">
        <f t="shared" si="5"/>
        <v>12.13</v>
      </c>
      <c r="Y38">
        <f t="shared" si="5"/>
        <v>21.18</v>
      </c>
      <c r="Z38" s="13"/>
      <c r="AA38" s="13"/>
      <c r="AB38" s="13"/>
      <c r="AC38" s="13"/>
      <c r="AD38">
        <v>20</v>
      </c>
      <c r="AE38">
        <f t="shared" si="9"/>
        <v>62.78</v>
      </c>
      <c r="AF38">
        <f t="shared" si="9"/>
        <v>48.17</v>
      </c>
      <c r="AG38">
        <f t="shared" si="9"/>
        <v>12.13</v>
      </c>
      <c r="AH38">
        <f t="shared" si="3"/>
        <v>21.18</v>
      </c>
      <c r="AI38" s="13"/>
      <c r="AJ38" s="13"/>
      <c r="AK38" s="13"/>
      <c r="AL38" s="10"/>
      <c r="AM38" s="10"/>
    </row>
    <row r="39" spans="1:39" x14ac:dyDescent="0.25">
      <c r="C39"/>
      <c r="D39" s="22">
        <v>241349</v>
      </c>
      <c r="E39" s="9">
        <v>50</v>
      </c>
      <c r="F39" s="20">
        <v>2.1467870967741933</v>
      </c>
      <c r="G39" s="31">
        <v>0.45977023655914007</v>
      </c>
      <c r="J39" s="31"/>
      <c r="O39" s="41"/>
      <c r="P39" s="19">
        <v>3.8965000000000001</v>
      </c>
      <c r="Q39" s="19">
        <v>3.0259999999999998</v>
      </c>
      <c r="R39" s="19">
        <v>0.67149999999999999</v>
      </c>
      <c r="S39" s="19">
        <v>0.97849999999999993</v>
      </c>
      <c r="T39" s="19">
        <v>0.20599999999999999</v>
      </c>
      <c r="U39">
        <v>35</v>
      </c>
      <c r="V39">
        <f t="shared" si="5"/>
        <v>136.3775</v>
      </c>
      <c r="W39">
        <f t="shared" si="5"/>
        <v>105.91</v>
      </c>
      <c r="X39">
        <f t="shared" si="5"/>
        <v>23.502499999999998</v>
      </c>
      <c r="Y39">
        <f t="shared" si="5"/>
        <v>34.247499999999995</v>
      </c>
      <c r="Z39" s="13"/>
      <c r="AA39" s="13"/>
      <c r="AB39" s="13"/>
      <c r="AC39" s="13"/>
      <c r="AD39">
        <v>12.5</v>
      </c>
      <c r="AE39">
        <f t="shared" si="9"/>
        <v>48.706250000000004</v>
      </c>
      <c r="AF39">
        <f t="shared" si="9"/>
        <v>37.824999999999996</v>
      </c>
      <c r="AG39">
        <f t="shared" si="9"/>
        <v>8.3937500000000007</v>
      </c>
      <c r="AH39">
        <f t="shared" si="3"/>
        <v>12.231249999999999</v>
      </c>
      <c r="AI39" s="13"/>
      <c r="AJ39" s="13"/>
      <c r="AK39" s="13"/>
      <c r="AL39" s="10"/>
      <c r="AM39" s="10"/>
    </row>
    <row r="40" spans="1:39" x14ac:dyDescent="0.25">
      <c r="C40"/>
      <c r="D40" s="22">
        <v>241350</v>
      </c>
      <c r="E40" s="9">
        <v>95</v>
      </c>
      <c r="F40" s="20">
        <v>0.48167225806451613</v>
      </c>
      <c r="G40" s="31">
        <v>0.31921734193548401</v>
      </c>
      <c r="J40" s="31"/>
      <c r="O40" s="41"/>
      <c r="P40" s="19">
        <v>6.9225000000000003</v>
      </c>
      <c r="Q40" s="19">
        <v>5.3529999999999998</v>
      </c>
      <c r="R40" s="19">
        <v>0.83150000000000002</v>
      </c>
      <c r="S40" s="19">
        <v>0.39800000000000002</v>
      </c>
      <c r="T40" s="19">
        <v>0.184</v>
      </c>
      <c r="U40">
        <v>22.5</v>
      </c>
      <c r="V40">
        <f t="shared" si="5"/>
        <v>155.75624999999999</v>
      </c>
      <c r="W40">
        <f t="shared" si="5"/>
        <v>120.4425</v>
      </c>
      <c r="X40">
        <f t="shared" si="5"/>
        <v>18.708750000000002</v>
      </c>
      <c r="Y40">
        <f t="shared" si="5"/>
        <v>8.9550000000000001</v>
      </c>
      <c r="Z40" s="13"/>
      <c r="AA40" s="13"/>
      <c r="AB40" s="13"/>
      <c r="AC40" s="13"/>
      <c r="AI40" s="13"/>
      <c r="AJ40" s="13"/>
      <c r="AK40" s="13"/>
      <c r="AL40" s="10"/>
      <c r="AM40" s="10"/>
    </row>
    <row r="41" spans="1:39" x14ac:dyDescent="0.25">
      <c r="A41" s="8">
        <v>38576</v>
      </c>
      <c r="B41" s="32">
        <v>125940</v>
      </c>
      <c r="C41" s="11" t="s">
        <v>21</v>
      </c>
      <c r="D41" s="22">
        <v>241351</v>
      </c>
      <c r="E41" s="9">
        <v>1</v>
      </c>
      <c r="F41" s="20">
        <v>1.6639587096774193</v>
      </c>
      <c r="G41" s="31">
        <v>0.41292449032258099</v>
      </c>
      <c r="H41" s="20">
        <v>46.797917419354846</v>
      </c>
      <c r="I41" s="19">
        <v>33.170485780645166</v>
      </c>
      <c r="J41" s="23">
        <v>34.198730322580651</v>
      </c>
      <c r="K41" s="19">
        <v>19.155448877419357</v>
      </c>
      <c r="L41" s="32">
        <v>225</v>
      </c>
      <c r="M41">
        <v>100.64929218833828</v>
      </c>
      <c r="N41">
        <v>6.4489999999999998</v>
      </c>
      <c r="O41">
        <v>288</v>
      </c>
      <c r="P41" s="19">
        <v>2.6480000000000001</v>
      </c>
      <c r="Q41" s="19">
        <v>2.5685000000000002</v>
      </c>
      <c r="R41" s="19">
        <v>1.4025000000000001</v>
      </c>
      <c r="S41" s="19">
        <v>3.6894999999999998</v>
      </c>
      <c r="T41" s="19">
        <v>0.18099999999999999</v>
      </c>
      <c r="U41">
        <v>5.5</v>
      </c>
      <c r="V41">
        <f t="shared" si="5"/>
        <v>14.564</v>
      </c>
      <c r="W41">
        <f t="shared" si="5"/>
        <v>14.126750000000001</v>
      </c>
      <c r="X41">
        <f t="shared" si="5"/>
        <v>7.7137500000000001</v>
      </c>
      <c r="Y41">
        <f t="shared" si="5"/>
        <v>20.292249999999999</v>
      </c>
      <c r="Z41" s="13">
        <f>SUM(V41:V45)</f>
        <v>432.29549999999995</v>
      </c>
      <c r="AA41" s="13">
        <f>SUM(W41:W45)</f>
        <v>364.596</v>
      </c>
      <c r="AB41" s="13">
        <f>SUM(X41:X45)</f>
        <v>72.669499999999999</v>
      </c>
      <c r="AC41" s="13">
        <f>SUM(Y41:Y45)</f>
        <v>138.40200000000002</v>
      </c>
      <c r="AD41">
        <v>5.5</v>
      </c>
      <c r="AE41">
        <f>($AD41*P41)</f>
        <v>14.564</v>
      </c>
      <c r="AF41">
        <f>($AD41*Q41)</f>
        <v>14.126750000000001</v>
      </c>
      <c r="AG41">
        <f>($AD41*R41)</f>
        <v>7.7137500000000001</v>
      </c>
      <c r="AH41">
        <f>($AD41*S41)</f>
        <v>20.292249999999999</v>
      </c>
      <c r="AI41" s="13">
        <f>SUM(AE41:AE44)</f>
        <v>160.2705</v>
      </c>
      <c r="AJ41" s="13">
        <f>SUM(AF41:AF44)</f>
        <v>145.24350000000001</v>
      </c>
      <c r="AK41" s="13">
        <f>SUM(AG41:AG44)</f>
        <v>36.647000000000006</v>
      </c>
      <c r="AL41" s="13">
        <f>SUM(AH41:AH44)</f>
        <v>87.360749999999996</v>
      </c>
      <c r="AM41" s="10"/>
    </row>
    <row r="42" spans="1:39" x14ac:dyDescent="0.25">
      <c r="C42"/>
      <c r="D42" s="22">
        <v>241352</v>
      </c>
      <c r="E42" s="9">
        <v>10</v>
      </c>
      <c r="F42" s="20">
        <v>0.86482064516129054</v>
      </c>
      <c r="G42" s="31">
        <v>0.38402415483870977</v>
      </c>
      <c r="H42" s="31"/>
      <c r="O42" s="41"/>
      <c r="P42" s="19">
        <v>2.6669999999999998</v>
      </c>
      <c r="Q42" s="19">
        <v>2.5114999999999998</v>
      </c>
      <c r="R42" s="19">
        <v>0.61099999999999999</v>
      </c>
      <c r="S42" s="19">
        <v>1.3654999999999999</v>
      </c>
      <c r="T42" s="19">
        <v>0.18</v>
      </c>
      <c r="U42">
        <v>12</v>
      </c>
      <c r="V42">
        <f t="shared" si="5"/>
        <v>32.003999999999998</v>
      </c>
      <c r="W42">
        <f t="shared" si="5"/>
        <v>30.137999999999998</v>
      </c>
      <c r="X42">
        <f t="shared" si="5"/>
        <v>7.3319999999999999</v>
      </c>
      <c r="Y42">
        <f t="shared" si="5"/>
        <v>16.385999999999999</v>
      </c>
      <c r="Z42" s="13"/>
      <c r="AA42" s="13"/>
      <c r="AB42" s="13"/>
      <c r="AC42" s="13"/>
      <c r="AD42">
        <v>12</v>
      </c>
      <c r="AE42">
        <f t="shared" ref="AE42:AG44" si="10">($AD42*P42)</f>
        <v>32.003999999999998</v>
      </c>
      <c r="AF42">
        <f t="shared" si="10"/>
        <v>30.137999999999998</v>
      </c>
      <c r="AG42">
        <f t="shared" si="10"/>
        <v>7.3319999999999999</v>
      </c>
      <c r="AH42">
        <f t="shared" si="3"/>
        <v>16.385999999999999</v>
      </c>
      <c r="AI42" s="13"/>
      <c r="AJ42" s="13"/>
      <c r="AK42" s="13"/>
      <c r="AL42" s="10"/>
      <c r="AM42" s="10"/>
    </row>
    <row r="43" spans="1:39" x14ac:dyDescent="0.25">
      <c r="C43"/>
      <c r="D43" s="22">
        <v>241353</v>
      </c>
      <c r="E43" s="9">
        <v>25</v>
      </c>
      <c r="F43" s="20">
        <v>0.45977806451612907</v>
      </c>
      <c r="G43" s="31">
        <v>0.39540913548387097</v>
      </c>
      <c r="H43" s="38"/>
      <c r="O43" s="41"/>
      <c r="P43" s="19">
        <v>3.2845</v>
      </c>
      <c r="Q43" s="19">
        <v>2.9304999999999999</v>
      </c>
      <c r="R43" s="19">
        <v>0.64850000000000008</v>
      </c>
      <c r="S43" s="19">
        <v>1.5735000000000001</v>
      </c>
      <c r="T43" s="19">
        <v>0.19</v>
      </c>
      <c r="U43">
        <v>20</v>
      </c>
      <c r="V43">
        <f t="shared" si="5"/>
        <v>65.69</v>
      </c>
      <c r="W43">
        <f t="shared" si="5"/>
        <v>58.61</v>
      </c>
      <c r="X43">
        <f t="shared" si="5"/>
        <v>12.970000000000002</v>
      </c>
      <c r="Y43">
        <f t="shared" si="5"/>
        <v>31.470000000000002</v>
      </c>
      <c r="Z43" s="13"/>
      <c r="AA43" s="13"/>
      <c r="AB43" s="13"/>
      <c r="AC43" s="13"/>
      <c r="AD43">
        <v>20</v>
      </c>
      <c r="AE43">
        <f t="shared" si="10"/>
        <v>65.69</v>
      </c>
      <c r="AF43">
        <f t="shared" si="10"/>
        <v>58.61</v>
      </c>
      <c r="AG43">
        <f t="shared" si="10"/>
        <v>12.970000000000002</v>
      </c>
      <c r="AH43">
        <f t="shared" si="3"/>
        <v>31.470000000000002</v>
      </c>
      <c r="AI43" s="13"/>
      <c r="AJ43" s="13"/>
      <c r="AK43" s="13"/>
      <c r="AL43" s="10"/>
      <c r="AM43" s="10"/>
    </row>
    <row r="44" spans="1:39" x14ac:dyDescent="0.25">
      <c r="C44"/>
      <c r="D44" s="22">
        <v>241354</v>
      </c>
      <c r="E44" s="9">
        <v>50</v>
      </c>
      <c r="F44" s="20">
        <v>0.43788387096774201</v>
      </c>
      <c r="G44" s="31">
        <v>0.3494313290322581</v>
      </c>
      <c r="O44" s="41"/>
      <c r="P44" s="19">
        <v>3.8410000000000002</v>
      </c>
      <c r="Q44" s="19">
        <v>3.3895</v>
      </c>
      <c r="R44" s="19">
        <v>0.69049999999999989</v>
      </c>
      <c r="S44" s="19">
        <v>1.5369999999999999</v>
      </c>
      <c r="T44" s="19">
        <v>0.19950000000000001</v>
      </c>
      <c r="U44">
        <v>35</v>
      </c>
      <c r="V44">
        <f t="shared" si="5"/>
        <v>134.435</v>
      </c>
      <c r="W44">
        <f t="shared" si="5"/>
        <v>118.63249999999999</v>
      </c>
      <c r="X44">
        <f t="shared" si="5"/>
        <v>24.167499999999997</v>
      </c>
      <c r="Y44">
        <f t="shared" si="5"/>
        <v>53.794999999999995</v>
      </c>
      <c r="Z44" s="13"/>
      <c r="AA44" s="13"/>
      <c r="AB44" s="13"/>
      <c r="AC44" s="13"/>
      <c r="AD44">
        <v>12.5</v>
      </c>
      <c r="AE44">
        <f t="shared" si="10"/>
        <v>48.012500000000003</v>
      </c>
      <c r="AF44">
        <f t="shared" si="10"/>
        <v>42.368749999999999</v>
      </c>
      <c r="AG44">
        <f t="shared" si="10"/>
        <v>8.6312499999999979</v>
      </c>
      <c r="AH44">
        <f t="shared" si="3"/>
        <v>19.212499999999999</v>
      </c>
      <c r="AI44" s="13"/>
      <c r="AJ44" s="13"/>
      <c r="AK44" s="13"/>
      <c r="AL44" s="10"/>
      <c r="AM44" s="10"/>
    </row>
    <row r="45" spans="1:39" x14ac:dyDescent="0.25">
      <c r="C45"/>
      <c r="D45" s="22">
        <v>241355</v>
      </c>
      <c r="E45" s="9">
        <v>95</v>
      </c>
      <c r="F45" s="20">
        <v>0.12208000000000001</v>
      </c>
      <c r="G45" s="31">
        <v>0.27345920000000001</v>
      </c>
      <c r="I45" s="39"/>
      <c r="O45" s="41"/>
      <c r="P45" s="19">
        <v>8.2489999999999988</v>
      </c>
      <c r="Q45" s="19">
        <v>6.3594999999999997</v>
      </c>
      <c r="R45" s="19">
        <v>0.91050000000000009</v>
      </c>
      <c r="S45" s="19">
        <v>0.73150000000000004</v>
      </c>
      <c r="T45" s="19">
        <v>0.2205</v>
      </c>
      <c r="U45">
        <v>22.5</v>
      </c>
      <c r="V45">
        <f t="shared" si="5"/>
        <v>185.60249999999996</v>
      </c>
      <c r="W45">
        <f t="shared" si="5"/>
        <v>143.08875</v>
      </c>
      <c r="X45">
        <f t="shared" si="5"/>
        <v>20.486250000000002</v>
      </c>
      <c r="Y45">
        <f t="shared" si="5"/>
        <v>16.458750000000002</v>
      </c>
      <c r="Z45" s="13"/>
      <c r="AA45" s="13"/>
      <c r="AB45" s="13"/>
      <c r="AC45" s="13"/>
      <c r="AI45" s="13"/>
      <c r="AJ45" s="13"/>
      <c r="AK45" s="13"/>
      <c r="AL45" s="10"/>
      <c r="AM45" s="10"/>
    </row>
    <row r="46" spans="1:39" x14ac:dyDescent="0.25">
      <c r="A46" s="8">
        <v>38611</v>
      </c>
      <c r="B46" s="32">
        <v>132625</v>
      </c>
      <c r="C46" s="11" t="s">
        <v>21</v>
      </c>
      <c r="D46" s="22">
        <v>241356</v>
      </c>
      <c r="E46" s="9">
        <v>1</v>
      </c>
      <c r="F46" s="20">
        <v>3.7121526881720421</v>
      </c>
      <c r="G46" s="31">
        <v>0.72454064516129135</v>
      </c>
      <c r="H46" s="20">
        <v>145.85593655913976</v>
      </c>
      <c r="I46" s="19">
        <v>51.88603677419357</v>
      </c>
      <c r="J46" s="31">
        <v>98.071859139784934</v>
      </c>
      <c r="K46" s="19">
        <v>27.5900501935484</v>
      </c>
      <c r="L46" s="32">
        <v>259</v>
      </c>
      <c r="M46">
        <v>97.318324436900483</v>
      </c>
      <c r="N46">
        <v>6.0949999999999998</v>
      </c>
      <c r="O46">
        <v>272</v>
      </c>
      <c r="P46" s="19">
        <v>5.2789999999999999</v>
      </c>
      <c r="Q46" s="19">
        <v>5.1440000000000001</v>
      </c>
      <c r="R46" s="19">
        <v>0.66049999999999998</v>
      </c>
      <c r="S46" s="19">
        <v>0.87949999999999995</v>
      </c>
      <c r="T46" s="19">
        <v>0.39100000000000001</v>
      </c>
      <c r="U46">
        <v>5.5</v>
      </c>
      <c r="V46">
        <f t="shared" si="5"/>
        <v>29.034500000000001</v>
      </c>
      <c r="W46">
        <f t="shared" si="5"/>
        <v>28.292000000000002</v>
      </c>
      <c r="X46">
        <f t="shared" si="5"/>
        <v>3.6327499999999997</v>
      </c>
      <c r="Y46">
        <f t="shared" si="5"/>
        <v>4.83725</v>
      </c>
      <c r="Z46" s="13">
        <f>SUM(V46:V50)</f>
        <v>634.07224999999994</v>
      </c>
      <c r="AA46" s="13">
        <f>SUM(W46:W50)</f>
        <v>571.27499999999998</v>
      </c>
      <c r="AB46" s="13">
        <f>SUM(X46:X50)</f>
        <v>67.335250000000002</v>
      </c>
      <c r="AC46" s="13">
        <f>SUM(Y46:Y50)</f>
        <v>25.9695</v>
      </c>
      <c r="AD46">
        <v>5.5</v>
      </c>
      <c r="AE46">
        <f>($AD46*P46)</f>
        <v>29.034500000000001</v>
      </c>
      <c r="AF46">
        <f>($AD46*Q46)</f>
        <v>28.292000000000002</v>
      </c>
      <c r="AG46">
        <f>($AD46*R46)</f>
        <v>3.6327499999999997</v>
      </c>
      <c r="AH46">
        <f>($AD46*S46)</f>
        <v>4.83725</v>
      </c>
      <c r="AI46" s="13">
        <f>SUM(AE46:AE49)</f>
        <v>313.73975000000002</v>
      </c>
      <c r="AJ46" s="13">
        <f>SUM(AF46:AF49)</f>
        <v>286.09875</v>
      </c>
      <c r="AK46" s="13">
        <f>SUM(AG46:AG49)</f>
        <v>35.823999999999998</v>
      </c>
      <c r="AL46" s="13">
        <f>SUM(AH46:AH49)</f>
        <v>14.05575</v>
      </c>
      <c r="AM46" s="10"/>
    </row>
    <row r="47" spans="1:39" x14ac:dyDescent="0.25">
      <c r="C47"/>
      <c r="D47" s="22">
        <v>241357</v>
      </c>
      <c r="E47" s="9">
        <v>10</v>
      </c>
      <c r="F47" s="20">
        <v>2.8176580645161287</v>
      </c>
      <c r="G47" s="31">
        <v>0.62077926881720424</v>
      </c>
      <c r="P47" s="19">
        <v>5.6694999999999993</v>
      </c>
      <c r="Q47" s="19">
        <v>5.4089999999999998</v>
      </c>
      <c r="R47" s="19">
        <v>0.72</v>
      </c>
      <c r="S47" s="19">
        <v>0.188</v>
      </c>
      <c r="T47" s="19">
        <v>0.38900000000000001</v>
      </c>
      <c r="U47">
        <v>12</v>
      </c>
      <c r="V47">
        <f t="shared" si="5"/>
        <v>68.033999999999992</v>
      </c>
      <c r="W47">
        <f t="shared" si="5"/>
        <v>64.908000000000001</v>
      </c>
      <c r="X47">
        <f t="shared" si="5"/>
        <v>8.64</v>
      </c>
      <c r="Y47">
        <f t="shared" si="5"/>
        <v>2.2560000000000002</v>
      </c>
      <c r="Z47" s="13"/>
      <c r="AA47" s="13"/>
      <c r="AB47" s="13"/>
      <c r="AC47" s="13"/>
      <c r="AD47">
        <v>12</v>
      </c>
      <c r="AE47">
        <f t="shared" ref="AE47:AG49" si="11">($AD47*P47)</f>
        <v>68.033999999999992</v>
      </c>
      <c r="AF47">
        <f t="shared" si="11"/>
        <v>64.908000000000001</v>
      </c>
      <c r="AG47">
        <f t="shared" si="11"/>
        <v>8.64</v>
      </c>
      <c r="AH47">
        <f t="shared" si="3"/>
        <v>2.2560000000000002</v>
      </c>
      <c r="AI47" s="13"/>
      <c r="AJ47" s="13"/>
      <c r="AK47" s="13"/>
      <c r="AL47" s="10"/>
      <c r="AM47" s="10"/>
    </row>
    <row r="48" spans="1:39" x14ac:dyDescent="0.25">
      <c r="C48"/>
      <c r="D48" s="22">
        <v>241358</v>
      </c>
      <c r="E48" s="9">
        <v>25</v>
      </c>
      <c r="F48" s="20">
        <v>1.4121754838709677</v>
      </c>
      <c r="G48" s="31">
        <v>0.50181491612903251</v>
      </c>
      <c r="O48" s="41"/>
      <c r="P48" s="19">
        <v>6.5869999999999997</v>
      </c>
      <c r="Q48" s="19">
        <v>5.8840000000000003</v>
      </c>
      <c r="R48" s="19">
        <v>0.73849999999999993</v>
      </c>
      <c r="S48" s="19">
        <v>0.1575</v>
      </c>
      <c r="T48" s="19">
        <v>0.3775</v>
      </c>
      <c r="U48">
        <v>20</v>
      </c>
      <c r="V48">
        <f t="shared" si="5"/>
        <v>131.74</v>
      </c>
      <c r="W48">
        <f t="shared" si="5"/>
        <v>117.68</v>
      </c>
      <c r="X48">
        <f t="shared" si="5"/>
        <v>14.77</v>
      </c>
      <c r="Y48">
        <f t="shared" si="5"/>
        <v>3.15</v>
      </c>
      <c r="Z48" s="13"/>
      <c r="AA48" s="13"/>
      <c r="AB48" s="13"/>
      <c r="AC48" s="13"/>
      <c r="AD48">
        <v>20</v>
      </c>
      <c r="AE48">
        <f t="shared" si="11"/>
        <v>131.74</v>
      </c>
      <c r="AF48">
        <f t="shared" si="11"/>
        <v>117.68</v>
      </c>
      <c r="AG48">
        <f t="shared" si="11"/>
        <v>14.77</v>
      </c>
      <c r="AH48">
        <f t="shared" si="3"/>
        <v>3.15</v>
      </c>
      <c r="AI48" s="13"/>
      <c r="AJ48" s="13"/>
      <c r="AK48" s="13"/>
      <c r="AL48" s="10"/>
      <c r="AM48" s="10"/>
    </row>
    <row r="49" spans="1:39" x14ac:dyDescent="0.25">
      <c r="C49"/>
      <c r="D49" s="22">
        <v>241359</v>
      </c>
      <c r="E49" s="9">
        <v>50</v>
      </c>
      <c r="F49" s="20">
        <v>1.2479690322580645</v>
      </c>
      <c r="G49" s="31">
        <v>0.48955416774193566</v>
      </c>
      <c r="O49" s="41"/>
      <c r="P49" s="19">
        <v>6.7945000000000002</v>
      </c>
      <c r="Q49" s="19">
        <v>6.0175000000000001</v>
      </c>
      <c r="R49" s="19">
        <v>0.70250000000000001</v>
      </c>
      <c r="S49" s="19">
        <v>0.30499999999999999</v>
      </c>
      <c r="T49" s="19">
        <v>0.374</v>
      </c>
      <c r="U49">
        <v>35</v>
      </c>
      <c r="V49">
        <f t="shared" si="5"/>
        <v>237.8075</v>
      </c>
      <c r="W49">
        <f t="shared" si="5"/>
        <v>210.61250000000001</v>
      </c>
      <c r="X49">
        <f t="shared" si="5"/>
        <v>24.587500000000002</v>
      </c>
      <c r="Y49">
        <f t="shared" si="5"/>
        <v>10.674999999999999</v>
      </c>
      <c r="Z49" s="13"/>
      <c r="AA49" s="13"/>
      <c r="AB49" s="13"/>
      <c r="AC49" s="13"/>
      <c r="AD49">
        <v>12.5</v>
      </c>
      <c r="AE49">
        <f t="shared" si="11"/>
        <v>84.931250000000006</v>
      </c>
      <c r="AF49">
        <f t="shared" si="11"/>
        <v>75.21875</v>
      </c>
      <c r="AG49">
        <f t="shared" si="11"/>
        <v>8.78125</v>
      </c>
      <c r="AH49">
        <f t="shared" si="3"/>
        <v>3.8125</v>
      </c>
      <c r="AI49" s="13"/>
      <c r="AJ49" s="13"/>
      <c r="AK49" s="13"/>
      <c r="AL49" s="10"/>
      <c r="AM49" s="10"/>
    </row>
    <row r="50" spans="1:39" x14ac:dyDescent="0.25">
      <c r="C50"/>
      <c r="D50" s="22">
        <v>241360</v>
      </c>
      <c r="E50" s="9">
        <v>95</v>
      </c>
      <c r="F50" s="20">
        <v>0.8757677419354839</v>
      </c>
      <c r="G50" s="31">
        <v>0.5902674580645163</v>
      </c>
      <c r="I50" s="39"/>
      <c r="J50" s="38"/>
      <c r="O50" s="41"/>
      <c r="P50" s="19">
        <v>7.4424999999999999</v>
      </c>
      <c r="Q50" s="19">
        <v>6.657</v>
      </c>
      <c r="R50" s="19">
        <v>0.69799999999999995</v>
      </c>
      <c r="S50" s="19">
        <v>0.22449999999999998</v>
      </c>
      <c r="T50" s="19">
        <v>0.32350000000000001</v>
      </c>
      <c r="U50">
        <v>22.5</v>
      </c>
      <c r="V50">
        <f t="shared" si="5"/>
        <v>167.45625000000001</v>
      </c>
      <c r="W50">
        <f t="shared" si="5"/>
        <v>149.7825</v>
      </c>
      <c r="X50">
        <f t="shared" si="5"/>
        <v>15.704999999999998</v>
      </c>
      <c r="Y50">
        <f t="shared" si="5"/>
        <v>5.0512499999999996</v>
      </c>
      <c r="Z50" s="13"/>
      <c r="AA50" s="13"/>
      <c r="AB50" s="13"/>
      <c r="AC50" s="13"/>
      <c r="AI50" s="13"/>
      <c r="AJ50" s="13"/>
      <c r="AK50" s="13"/>
      <c r="AL50" s="10"/>
      <c r="AM50" s="10"/>
    </row>
    <row r="51" spans="1:39" x14ac:dyDescent="0.25">
      <c r="A51" s="8">
        <v>38638</v>
      </c>
      <c r="B51" s="32">
        <v>131139</v>
      </c>
      <c r="C51" s="11" t="s">
        <v>21</v>
      </c>
      <c r="D51" s="22">
        <v>241361</v>
      </c>
      <c r="E51" s="9">
        <v>1</v>
      </c>
      <c r="F51" s="20">
        <v>3.8463268817204295</v>
      </c>
      <c r="G51" s="31">
        <v>0.81220111827957042</v>
      </c>
      <c r="H51" s="20">
        <v>272.20701290322575</v>
      </c>
      <c r="I51" s="19">
        <v>84.626853763440891</v>
      </c>
      <c r="J51" s="31">
        <v>182.34272903225806</v>
      </c>
      <c r="K51" s="19">
        <v>38.826433634408616</v>
      </c>
      <c r="L51" s="32">
        <v>286</v>
      </c>
      <c r="M51" s="42" t="s">
        <v>54</v>
      </c>
      <c r="N51" s="42" t="s">
        <v>54</v>
      </c>
      <c r="O51" s="42" t="s">
        <v>54</v>
      </c>
      <c r="P51" s="19">
        <v>4.1434999999999995</v>
      </c>
      <c r="Q51" s="19">
        <v>3.9954999999999998</v>
      </c>
      <c r="R51" s="19">
        <v>0.67799999999999994</v>
      </c>
      <c r="S51" s="19">
        <v>0.72299999999999998</v>
      </c>
      <c r="T51" s="19">
        <v>0.36599999999999999</v>
      </c>
      <c r="U51">
        <v>5.5</v>
      </c>
      <c r="V51">
        <f t="shared" si="5"/>
        <v>22.789249999999996</v>
      </c>
      <c r="W51">
        <f t="shared" si="5"/>
        <v>21.975249999999999</v>
      </c>
      <c r="X51">
        <f t="shared" si="5"/>
        <v>3.7289999999999996</v>
      </c>
      <c r="Y51">
        <f t="shared" si="5"/>
        <v>3.9764999999999997</v>
      </c>
      <c r="Z51" s="13">
        <f>SUM(V51:V55)</f>
        <v>515.38225</v>
      </c>
      <c r="AA51" s="13">
        <f>SUM(W51:W55)</f>
        <v>457.99700000000001</v>
      </c>
      <c r="AB51" s="13">
        <f>SUM(X51:X55)</f>
        <v>64.825249999999997</v>
      </c>
      <c r="AC51" s="13">
        <f>SUM(Y51:Y55)</f>
        <v>55.529499999999999</v>
      </c>
      <c r="AD51">
        <v>5.5</v>
      </c>
      <c r="AE51">
        <f>($AD51*P51)</f>
        <v>22.789249999999996</v>
      </c>
      <c r="AF51">
        <f>($AD51*Q51)</f>
        <v>21.975249999999999</v>
      </c>
      <c r="AG51">
        <f>($AD51*R51)</f>
        <v>3.7289999999999996</v>
      </c>
      <c r="AH51">
        <f>($AD51*S51)</f>
        <v>3.9764999999999997</v>
      </c>
      <c r="AI51" s="13">
        <f>SUM(AE51:AE54)</f>
        <v>202.49725000000001</v>
      </c>
      <c r="AJ51" s="13">
        <f>SUM(AF51:AF54)</f>
        <v>193.7345</v>
      </c>
      <c r="AK51" s="13">
        <f>SUM(AG51:AG54)</f>
        <v>30.422749999999994</v>
      </c>
      <c r="AL51" s="13">
        <f>SUM(AH51:AH54)</f>
        <v>32.849499999999999</v>
      </c>
      <c r="AM51" s="10"/>
    </row>
    <row r="52" spans="1:39" x14ac:dyDescent="0.25">
      <c r="C52"/>
      <c r="D52" s="22">
        <v>241362</v>
      </c>
      <c r="E52" s="9">
        <v>10</v>
      </c>
      <c r="F52" s="20">
        <v>3.667427956989247</v>
      </c>
      <c r="G52" s="31">
        <v>0.65834804301075434</v>
      </c>
      <c r="O52" s="41"/>
      <c r="P52" s="19">
        <v>4.1615000000000002</v>
      </c>
      <c r="Q52" s="19">
        <v>4.3914999999999997</v>
      </c>
      <c r="R52" s="19">
        <v>0.62250000000000005</v>
      </c>
      <c r="S52" s="19">
        <v>0.58650000000000002</v>
      </c>
      <c r="T52" s="19">
        <v>0.373</v>
      </c>
      <c r="U52">
        <v>12</v>
      </c>
      <c r="V52">
        <f t="shared" si="5"/>
        <v>49.938000000000002</v>
      </c>
      <c r="W52">
        <f t="shared" si="5"/>
        <v>52.697999999999993</v>
      </c>
      <c r="X52">
        <f t="shared" si="5"/>
        <v>7.4700000000000006</v>
      </c>
      <c r="Y52">
        <f t="shared" si="5"/>
        <v>7.0380000000000003</v>
      </c>
      <c r="Z52" s="13"/>
      <c r="AA52" s="13"/>
      <c r="AB52" s="13"/>
      <c r="AC52" s="13"/>
      <c r="AD52">
        <v>12</v>
      </c>
      <c r="AE52">
        <f t="shared" ref="AE52:AG54" si="12">($AD52*P52)</f>
        <v>49.938000000000002</v>
      </c>
      <c r="AF52">
        <f t="shared" si="12"/>
        <v>52.697999999999993</v>
      </c>
      <c r="AG52">
        <f t="shared" si="12"/>
        <v>7.4700000000000006</v>
      </c>
      <c r="AH52">
        <f t="shared" si="3"/>
        <v>7.0380000000000003</v>
      </c>
      <c r="AI52" s="13"/>
      <c r="AJ52" s="13"/>
      <c r="AK52" s="13"/>
      <c r="AL52" s="10"/>
      <c r="AM52" s="10"/>
    </row>
    <row r="53" spans="1:39" x14ac:dyDescent="0.25">
      <c r="C53"/>
      <c r="D53" s="22">
        <v>241363</v>
      </c>
      <c r="E53" s="9">
        <v>25</v>
      </c>
      <c r="F53" s="20">
        <v>3.6227032258064518</v>
      </c>
      <c r="G53" s="31">
        <v>0.64761410752688109</v>
      </c>
      <c r="O53" s="41"/>
      <c r="P53" s="19">
        <v>3.9485000000000001</v>
      </c>
      <c r="Q53" s="19">
        <v>3.6265000000000001</v>
      </c>
      <c r="R53" s="19">
        <v>0.57899999999999996</v>
      </c>
      <c r="S53" s="19">
        <v>0.63050000000000006</v>
      </c>
      <c r="T53" s="19">
        <v>0.35649999999999998</v>
      </c>
      <c r="U53">
        <v>20</v>
      </c>
      <c r="V53">
        <f t="shared" si="5"/>
        <v>78.97</v>
      </c>
      <c r="W53">
        <f t="shared" si="5"/>
        <v>72.53</v>
      </c>
      <c r="X53">
        <f t="shared" si="5"/>
        <v>11.579999999999998</v>
      </c>
      <c r="Y53">
        <f t="shared" si="5"/>
        <v>12.610000000000001</v>
      </c>
      <c r="Z53" s="13"/>
      <c r="AA53" s="13"/>
      <c r="AB53" s="13"/>
      <c r="AC53" s="13"/>
      <c r="AD53">
        <v>20</v>
      </c>
      <c r="AE53">
        <f t="shared" si="12"/>
        <v>78.97</v>
      </c>
      <c r="AF53">
        <f t="shared" si="12"/>
        <v>72.53</v>
      </c>
      <c r="AG53">
        <f t="shared" si="12"/>
        <v>11.579999999999998</v>
      </c>
      <c r="AH53">
        <f t="shared" si="3"/>
        <v>12.610000000000001</v>
      </c>
      <c r="AI53" s="13"/>
      <c r="AJ53" s="13"/>
      <c r="AK53" s="13"/>
      <c r="AL53" s="10"/>
      <c r="AM53" s="10"/>
    </row>
    <row r="54" spans="1:39" x14ac:dyDescent="0.25">
      <c r="C54"/>
      <c r="D54" s="22">
        <v>241364</v>
      </c>
      <c r="E54" s="9">
        <v>50</v>
      </c>
      <c r="F54" s="20">
        <v>3.5779784946236552</v>
      </c>
      <c r="G54" s="31">
        <v>1.0805495053763445</v>
      </c>
      <c r="I54" s="39"/>
      <c r="J54" s="38"/>
      <c r="O54" s="41"/>
      <c r="P54" s="19">
        <v>4.0640000000000001</v>
      </c>
      <c r="Q54" s="19">
        <v>3.7225000000000001</v>
      </c>
      <c r="R54" s="19">
        <v>0.61149999999999993</v>
      </c>
      <c r="S54" s="19">
        <v>0.73799999999999999</v>
      </c>
      <c r="T54" s="19">
        <v>0.35449999999999998</v>
      </c>
      <c r="U54">
        <v>35</v>
      </c>
      <c r="V54">
        <f t="shared" si="5"/>
        <v>142.24</v>
      </c>
      <c r="W54">
        <f t="shared" si="5"/>
        <v>130.28749999999999</v>
      </c>
      <c r="X54">
        <f t="shared" si="5"/>
        <v>21.402499999999996</v>
      </c>
      <c r="Y54">
        <f t="shared" si="5"/>
        <v>25.83</v>
      </c>
      <c r="Z54" s="13"/>
      <c r="AA54" s="13"/>
      <c r="AB54" s="13"/>
      <c r="AC54" s="13"/>
      <c r="AD54">
        <v>12.5</v>
      </c>
      <c r="AE54">
        <f t="shared" si="12"/>
        <v>50.8</v>
      </c>
      <c r="AF54">
        <f t="shared" si="12"/>
        <v>46.53125</v>
      </c>
      <c r="AG54">
        <f t="shared" si="12"/>
        <v>7.6437499999999989</v>
      </c>
      <c r="AH54">
        <f t="shared" si="3"/>
        <v>9.2249999999999996</v>
      </c>
      <c r="AI54" s="13"/>
      <c r="AJ54" s="13"/>
      <c r="AK54" s="13"/>
      <c r="AL54" s="10"/>
      <c r="AM54" s="10"/>
    </row>
    <row r="55" spans="1:39" x14ac:dyDescent="0.25">
      <c r="C55"/>
      <c r="D55" s="22">
        <v>241365</v>
      </c>
      <c r="E55" s="9">
        <v>95</v>
      </c>
      <c r="F55" s="20">
        <v>0.41598967741935483</v>
      </c>
      <c r="G55" s="31">
        <v>0.9550247225806453</v>
      </c>
      <c r="J55" s="31"/>
      <c r="O55" s="41"/>
      <c r="P55" s="19">
        <v>9.8419999999999987</v>
      </c>
      <c r="Q55" s="19">
        <v>8.0225000000000009</v>
      </c>
      <c r="R55" s="19">
        <v>0.91749999999999998</v>
      </c>
      <c r="S55" s="19">
        <v>0.27</v>
      </c>
      <c r="T55" s="19">
        <v>0.22950000000000001</v>
      </c>
      <c r="U55">
        <v>22.5</v>
      </c>
      <c r="V55">
        <f t="shared" si="5"/>
        <v>221.44499999999996</v>
      </c>
      <c r="W55">
        <f t="shared" si="5"/>
        <v>180.50625000000002</v>
      </c>
      <c r="X55">
        <f t="shared" si="5"/>
        <v>20.643750000000001</v>
      </c>
      <c r="Y55">
        <f t="shared" si="5"/>
        <v>6.0750000000000002</v>
      </c>
      <c r="Z55" s="13"/>
      <c r="AA55" s="13"/>
      <c r="AB55" s="13"/>
      <c r="AC55" s="13"/>
      <c r="AI55" s="13"/>
      <c r="AJ55" s="13"/>
      <c r="AK55" s="13"/>
      <c r="AL55" s="10"/>
      <c r="AM55" s="10"/>
    </row>
    <row r="56" spans="1:39" x14ac:dyDescent="0.25">
      <c r="A56" s="8">
        <v>38670</v>
      </c>
      <c r="B56" s="32">
        <v>140553</v>
      </c>
      <c r="C56" s="11" t="s">
        <v>21</v>
      </c>
      <c r="D56" s="22">
        <v>241366</v>
      </c>
      <c r="E56" s="9">
        <v>1</v>
      </c>
      <c r="F56" s="20">
        <v>0.40168258064516121</v>
      </c>
      <c r="G56" s="31">
        <v>0.22336701935483891</v>
      </c>
      <c r="H56" s="20">
        <v>25.646645161290326</v>
      </c>
      <c r="I56" s="7">
        <v>22.792257238709677</v>
      </c>
      <c r="J56" s="19">
        <v>14.039200000000003</v>
      </c>
      <c r="K56" s="7">
        <v>11.546326399999998</v>
      </c>
      <c r="L56" s="32">
        <v>318</v>
      </c>
      <c r="M56">
        <v>86.563077142495601</v>
      </c>
      <c r="N56">
        <v>5.5759999999999996</v>
      </c>
      <c r="O56">
        <v>249</v>
      </c>
      <c r="P56" s="19">
        <v>9.484</v>
      </c>
      <c r="Q56" s="19">
        <v>8.4460000000000015</v>
      </c>
      <c r="R56" s="19">
        <v>0.85799999999999998</v>
      </c>
      <c r="S56" s="19">
        <v>1.3545</v>
      </c>
      <c r="T56" s="19">
        <v>0.20949999999999999</v>
      </c>
      <c r="U56">
        <v>5.5</v>
      </c>
      <c r="V56">
        <f t="shared" si="5"/>
        <v>52.161999999999999</v>
      </c>
      <c r="W56">
        <f t="shared" si="5"/>
        <v>46.45300000000001</v>
      </c>
      <c r="X56">
        <f t="shared" si="5"/>
        <v>4.7190000000000003</v>
      </c>
      <c r="Y56">
        <f t="shared" si="5"/>
        <v>7.4497499999999999</v>
      </c>
      <c r="Z56" s="13">
        <f>SUM(V56:V60)</f>
        <v>891.76250000000005</v>
      </c>
      <c r="AA56" s="13">
        <f>SUM(W56:W60)</f>
        <v>785.7165</v>
      </c>
      <c r="AB56" s="13">
        <f>SUM(X56:X60)</f>
        <v>83.761499999999998</v>
      </c>
      <c r="AC56" s="13">
        <f>SUM(Y56:Y60)</f>
        <v>25.643999999999998</v>
      </c>
      <c r="AD56">
        <v>5.5</v>
      </c>
      <c r="AE56">
        <f>($AD56*P56)</f>
        <v>52.161999999999999</v>
      </c>
      <c r="AF56">
        <f>($AD56*Q56)</f>
        <v>46.45300000000001</v>
      </c>
      <c r="AG56">
        <f>($AD56*R56)</f>
        <v>4.7190000000000003</v>
      </c>
      <c r="AH56">
        <f>($AD56*S56)</f>
        <v>7.4497499999999999</v>
      </c>
      <c r="AI56" s="13">
        <f>SUM(AE56:AE59)</f>
        <v>468.245</v>
      </c>
      <c r="AJ56" s="13">
        <f>SUM(AF56:AF59)</f>
        <v>414.24149999999997</v>
      </c>
      <c r="AK56" s="13">
        <f>SUM(AG56:AG59)</f>
        <v>42.957749999999997</v>
      </c>
      <c r="AL56" s="13">
        <f>SUM(AH56:AH59)</f>
        <v>15.462749999999998</v>
      </c>
      <c r="AM56" s="10"/>
    </row>
    <row r="57" spans="1:39" x14ac:dyDescent="0.25">
      <c r="C57"/>
      <c r="D57" s="22">
        <v>241367</v>
      </c>
      <c r="E57" s="9">
        <v>10</v>
      </c>
      <c r="F57" s="20">
        <v>0.28354064516129035</v>
      </c>
      <c r="G57" s="31">
        <v>0.2243121548387097</v>
      </c>
      <c r="H57" s="32"/>
      <c r="I57"/>
      <c r="O57" s="41"/>
      <c r="P57" s="19">
        <v>9.4415000000000013</v>
      </c>
      <c r="Q57" s="19">
        <v>8.4779999999999998</v>
      </c>
      <c r="R57" s="19">
        <v>0.84</v>
      </c>
      <c r="S57" s="19">
        <v>0.1115</v>
      </c>
      <c r="T57" s="19">
        <v>0.1825</v>
      </c>
      <c r="U57">
        <v>12</v>
      </c>
      <c r="V57">
        <f t="shared" si="5"/>
        <v>113.29800000000002</v>
      </c>
      <c r="W57">
        <f t="shared" si="5"/>
        <v>101.73599999999999</v>
      </c>
      <c r="X57">
        <f t="shared" si="5"/>
        <v>10.08</v>
      </c>
      <c r="Y57">
        <f t="shared" si="5"/>
        <v>1.3380000000000001</v>
      </c>
      <c r="Z57" s="13"/>
      <c r="AA57" s="13"/>
      <c r="AB57" s="13"/>
      <c r="AC57" s="13"/>
      <c r="AD57">
        <v>12</v>
      </c>
      <c r="AE57">
        <f t="shared" ref="AE57:AG59" si="13">($AD57*P57)</f>
        <v>113.29800000000002</v>
      </c>
      <c r="AF57">
        <f t="shared" si="13"/>
        <v>101.73599999999999</v>
      </c>
      <c r="AG57">
        <f t="shared" si="13"/>
        <v>10.08</v>
      </c>
      <c r="AH57">
        <f t="shared" si="3"/>
        <v>1.3380000000000001</v>
      </c>
      <c r="AI57" s="13"/>
      <c r="AJ57" s="13"/>
      <c r="AK57" s="13"/>
      <c r="AL57" s="10"/>
      <c r="AM57" s="10"/>
    </row>
    <row r="58" spans="1:39" x14ac:dyDescent="0.25">
      <c r="C58"/>
      <c r="D58" s="22">
        <v>241368</v>
      </c>
      <c r="E58" s="9">
        <v>25</v>
      </c>
      <c r="F58" s="20">
        <v>0.26385032258064517</v>
      </c>
      <c r="G58" s="31">
        <v>0.22446967741935478</v>
      </c>
      <c r="O58" s="41"/>
      <c r="P58" s="19">
        <v>9.2255000000000003</v>
      </c>
      <c r="Q58" s="19">
        <v>8.1044999999999998</v>
      </c>
      <c r="R58" s="19">
        <v>0.84199999999999997</v>
      </c>
      <c r="S58" s="19">
        <v>0.14249999999999999</v>
      </c>
      <c r="T58" s="19">
        <v>0.16550000000000001</v>
      </c>
      <c r="U58">
        <v>20</v>
      </c>
      <c r="V58">
        <f t="shared" si="5"/>
        <v>184.51</v>
      </c>
      <c r="W58">
        <f t="shared" si="5"/>
        <v>162.09</v>
      </c>
      <c r="X58">
        <f t="shared" si="5"/>
        <v>16.84</v>
      </c>
      <c r="Y58">
        <f t="shared" si="5"/>
        <v>2.8499999999999996</v>
      </c>
      <c r="Z58" s="13"/>
      <c r="AA58" s="13"/>
      <c r="AB58" s="13"/>
      <c r="AC58" s="13"/>
      <c r="AD58">
        <v>20</v>
      </c>
      <c r="AE58">
        <f t="shared" si="13"/>
        <v>184.51</v>
      </c>
      <c r="AF58">
        <f t="shared" si="13"/>
        <v>162.09</v>
      </c>
      <c r="AG58">
        <f t="shared" si="13"/>
        <v>16.84</v>
      </c>
      <c r="AH58">
        <f t="shared" si="3"/>
        <v>2.8499999999999996</v>
      </c>
      <c r="AI58" s="13"/>
      <c r="AJ58" s="13"/>
      <c r="AK58" s="13"/>
      <c r="AL58" s="10"/>
      <c r="AM58" s="10"/>
    </row>
    <row r="59" spans="1:39" x14ac:dyDescent="0.25">
      <c r="C59"/>
      <c r="D59" s="22">
        <v>241369</v>
      </c>
      <c r="E59" s="9">
        <v>50</v>
      </c>
      <c r="F59" s="20">
        <v>0.25203612903225814</v>
      </c>
      <c r="G59" s="31">
        <v>0.25093347096774188</v>
      </c>
      <c r="O59" s="41"/>
      <c r="P59" s="19">
        <v>9.4619999999999997</v>
      </c>
      <c r="Q59" s="19">
        <v>8.3170000000000002</v>
      </c>
      <c r="R59" s="19">
        <v>0.90549999999999997</v>
      </c>
      <c r="S59" s="19">
        <v>0.30599999999999999</v>
      </c>
      <c r="T59" s="19">
        <v>0.17199999999999999</v>
      </c>
      <c r="U59">
        <v>35</v>
      </c>
      <c r="V59">
        <f t="shared" si="5"/>
        <v>331.17</v>
      </c>
      <c r="W59">
        <f t="shared" si="5"/>
        <v>291.09500000000003</v>
      </c>
      <c r="X59">
        <f t="shared" si="5"/>
        <v>31.692499999999999</v>
      </c>
      <c r="Y59">
        <f t="shared" si="5"/>
        <v>10.709999999999999</v>
      </c>
      <c r="Z59" s="13"/>
      <c r="AA59" s="13"/>
      <c r="AB59" s="13"/>
      <c r="AC59" s="13"/>
      <c r="AD59">
        <v>12.5</v>
      </c>
      <c r="AE59">
        <f t="shared" si="13"/>
        <v>118.27499999999999</v>
      </c>
      <c r="AF59">
        <f t="shared" si="13"/>
        <v>103.96250000000001</v>
      </c>
      <c r="AG59">
        <f t="shared" si="13"/>
        <v>11.31875</v>
      </c>
      <c r="AH59">
        <f t="shared" si="3"/>
        <v>3.8249999999999997</v>
      </c>
      <c r="AI59" s="13"/>
      <c r="AJ59" s="13"/>
      <c r="AK59" s="13"/>
      <c r="AL59" s="10"/>
      <c r="AM59" s="10"/>
    </row>
    <row r="60" spans="1:39" x14ac:dyDescent="0.25">
      <c r="C60"/>
      <c r="D60" s="22">
        <v>241370</v>
      </c>
      <c r="E60" s="9">
        <v>95</v>
      </c>
      <c r="F60" s="20">
        <v>0.26385032258064522</v>
      </c>
      <c r="G60" s="31">
        <v>0.24888567741935486</v>
      </c>
      <c r="O60" s="41"/>
      <c r="P60" s="19">
        <v>9.3610000000000007</v>
      </c>
      <c r="Q60" s="19">
        <v>8.1930000000000014</v>
      </c>
      <c r="R60" s="19">
        <v>0.90800000000000003</v>
      </c>
      <c r="S60" s="19">
        <v>0.14649999999999999</v>
      </c>
      <c r="T60" s="19">
        <v>0.1565</v>
      </c>
      <c r="U60">
        <v>22.5</v>
      </c>
      <c r="V60">
        <f t="shared" si="5"/>
        <v>210.6225</v>
      </c>
      <c r="W60">
        <f t="shared" si="5"/>
        <v>184.34250000000003</v>
      </c>
      <c r="X60">
        <f t="shared" si="5"/>
        <v>20.43</v>
      </c>
      <c r="Y60">
        <f t="shared" si="5"/>
        <v>3.2962499999999997</v>
      </c>
      <c r="Z60" s="13"/>
      <c r="AA60" s="13"/>
      <c r="AB60" s="13"/>
      <c r="AC60" s="13"/>
      <c r="AI60" s="13"/>
      <c r="AJ60" s="13"/>
      <c r="AK60" s="13"/>
      <c r="AL60" s="10"/>
      <c r="AM60" s="10"/>
    </row>
    <row r="61" spans="1:39" x14ac:dyDescent="0.25">
      <c r="A61" s="8">
        <v>38701</v>
      </c>
      <c r="B61" s="32">
        <v>154737</v>
      </c>
      <c r="C61" t="s">
        <v>21</v>
      </c>
      <c r="D61" s="22">
        <v>241371</v>
      </c>
      <c r="E61" s="9">
        <v>1</v>
      </c>
      <c r="F61" s="20">
        <v>0.33867354838709679</v>
      </c>
      <c r="G61" s="31">
        <v>0.69656485161290327</v>
      </c>
      <c r="H61" s="20">
        <v>21.33672784946237</v>
      </c>
      <c r="I61" s="19">
        <v>19.999325883870966</v>
      </c>
      <c r="J61" s="31">
        <v>11.990433978494627</v>
      </c>
      <c r="K61" s="31">
        <v>11.882994154838707</v>
      </c>
      <c r="L61" s="32">
        <v>349</v>
      </c>
      <c r="M61" s="42" t="s">
        <v>54</v>
      </c>
      <c r="N61" s="42" t="s">
        <v>54</v>
      </c>
      <c r="O61" s="42" t="s">
        <v>54</v>
      </c>
      <c r="P61" s="44">
        <v>9.8309999999999995</v>
      </c>
      <c r="Q61" s="44">
        <v>10.6065</v>
      </c>
      <c r="R61" s="19">
        <v>1.1539999999999999</v>
      </c>
      <c r="S61" s="19">
        <v>0.53400000000000003</v>
      </c>
      <c r="T61" s="44">
        <v>0.20949999999999999</v>
      </c>
      <c r="U61">
        <v>5.5</v>
      </c>
      <c r="V61">
        <f t="shared" si="5"/>
        <v>54.070499999999996</v>
      </c>
      <c r="W61">
        <f t="shared" si="5"/>
        <v>58.335750000000004</v>
      </c>
      <c r="X61">
        <f t="shared" si="5"/>
        <v>6.3469999999999995</v>
      </c>
      <c r="Y61">
        <f t="shared" si="5"/>
        <v>2.9370000000000003</v>
      </c>
      <c r="Z61" s="13">
        <f>SUM(V61:V65)</f>
        <v>901.71924999999999</v>
      </c>
      <c r="AA61" s="13">
        <f>SUM(W61:W65)</f>
        <v>932.67325000000005</v>
      </c>
      <c r="AB61" s="13">
        <f>SUM(X61:X65)</f>
        <v>100.97</v>
      </c>
      <c r="AC61" s="13">
        <f>SUM(Y61:Y65)</f>
        <v>31.0105</v>
      </c>
      <c r="AD61">
        <v>5.5</v>
      </c>
      <c r="AE61">
        <f>($AD61*P61)</f>
        <v>54.070499999999996</v>
      </c>
      <c r="AF61">
        <f>($AD61*Q61)</f>
        <v>58.335750000000004</v>
      </c>
      <c r="AG61">
        <f>($AD61*R61)</f>
        <v>6.3469999999999995</v>
      </c>
      <c r="AH61">
        <f>($AD61*S61)</f>
        <v>2.9370000000000003</v>
      </c>
      <c r="AI61" s="13">
        <f>SUM(AE61:AE64)</f>
        <v>470.82175000000001</v>
      </c>
      <c r="AJ61" s="13">
        <f>SUM(AF61:AF64)</f>
        <v>501.80950000000001</v>
      </c>
      <c r="AK61" s="13">
        <f>SUM(AG61:AG64)</f>
        <v>52.527500000000003</v>
      </c>
      <c r="AL61" s="13">
        <f>SUM(AH61:AH64)</f>
        <v>15.001750000000001</v>
      </c>
      <c r="AM61" s="10"/>
    </row>
    <row r="62" spans="1:39" x14ac:dyDescent="0.25">
      <c r="C62"/>
      <c r="D62" s="22">
        <v>241372</v>
      </c>
      <c r="E62" s="9">
        <v>10</v>
      </c>
      <c r="F62" s="20">
        <v>0.25203612903225819</v>
      </c>
      <c r="G62" s="31">
        <v>0.1825686709677419</v>
      </c>
      <c r="H62" s="23"/>
      <c r="O62" s="41"/>
      <c r="P62" s="44">
        <v>9.7575000000000003</v>
      </c>
      <c r="Q62" s="44">
        <v>10.5175</v>
      </c>
      <c r="R62" s="19">
        <v>1.0365</v>
      </c>
      <c r="S62" s="19">
        <v>0.20550000000000002</v>
      </c>
      <c r="T62" s="44">
        <v>0.1925</v>
      </c>
      <c r="U62">
        <v>12</v>
      </c>
      <c r="V62">
        <f t="shared" si="5"/>
        <v>117.09</v>
      </c>
      <c r="W62">
        <f t="shared" si="5"/>
        <v>126.21000000000001</v>
      </c>
      <c r="X62">
        <f t="shared" si="5"/>
        <v>12.437999999999999</v>
      </c>
      <c r="Y62">
        <f t="shared" si="5"/>
        <v>2.4660000000000002</v>
      </c>
      <c r="Z62" s="13"/>
      <c r="AA62" s="13"/>
      <c r="AB62" s="13"/>
      <c r="AC62" s="13"/>
      <c r="AD62">
        <v>12</v>
      </c>
      <c r="AE62">
        <f t="shared" ref="AE62:AG64" si="14">($AD62*P62)</f>
        <v>117.09</v>
      </c>
      <c r="AF62">
        <f t="shared" si="14"/>
        <v>126.21000000000001</v>
      </c>
      <c r="AG62">
        <f t="shared" si="14"/>
        <v>12.437999999999999</v>
      </c>
      <c r="AH62">
        <f t="shared" si="3"/>
        <v>2.4660000000000002</v>
      </c>
      <c r="AI62" s="13"/>
      <c r="AJ62" s="13"/>
      <c r="AK62" s="13"/>
      <c r="AL62" s="10"/>
      <c r="AM62" s="10"/>
    </row>
    <row r="63" spans="1:39" x14ac:dyDescent="0.25">
      <c r="C63"/>
      <c r="D63" s="22">
        <v>241373</v>
      </c>
      <c r="E63" s="9">
        <v>25</v>
      </c>
      <c r="F63" s="20">
        <v>0.21163544086021505</v>
      </c>
      <c r="G63" s="31">
        <v>0.18619415913978488</v>
      </c>
      <c r="O63" s="41"/>
      <c r="P63" s="44">
        <v>8.9740000000000002</v>
      </c>
      <c r="Q63" s="44">
        <v>9.6534999999999993</v>
      </c>
      <c r="R63" s="19">
        <v>1.024</v>
      </c>
      <c r="S63" s="19">
        <v>0.33150000000000002</v>
      </c>
      <c r="T63" s="44">
        <v>0.182</v>
      </c>
      <c r="U63">
        <v>20</v>
      </c>
      <c r="V63">
        <f t="shared" si="5"/>
        <v>179.48000000000002</v>
      </c>
      <c r="W63">
        <f t="shared" si="5"/>
        <v>193.07</v>
      </c>
      <c r="X63">
        <f t="shared" si="5"/>
        <v>20.48</v>
      </c>
      <c r="Y63">
        <f t="shared" si="5"/>
        <v>6.6300000000000008</v>
      </c>
      <c r="Z63" s="13"/>
      <c r="AA63" s="13"/>
      <c r="AB63" s="13"/>
      <c r="AC63" s="13"/>
      <c r="AD63">
        <v>20</v>
      </c>
      <c r="AE63">
        <f t="shared" si="14"/>
        <v>179.48000000000002</v>
      </c>
      <c r="AF63">
        <f t="shared" si="14"/>
        <v>193.07</v>
      </c>
      <c r="AG63">
        <f t="shared" si="14"/>
        <v>20.48</v>
      </c>
      <c r="AH63">
        <f t="shared" si="3"/>
        <v>6.6300000000000008</v>
      </c>
      <c r="AI63" s="13"/>
      <c r="AJ63" s="13"/>
      <c r="AK63" s="13"/>
      <c r="AL63" s="10"/>
      <c r="AM63" s="10"/>
    </row>
    <row r="64" spans="1:39" x14ac:dyDescent="0.25">
      <c r="C64"/>
      <c r="D64" s="22">
        <v>241374</v>
      </c>
      <c r="E64" s="9">
        <v>50</v>
      </c>
      <c r="F64" s="20">
        <v>0.22964696774193552</v>
      </c>
      <c r="G64" s="31">
        <v>0.17097441892473117</v>
      </c>
      <c r="O64" s="41"/>
      <c r="P64" s="44">
        <v>9.6144999999999996</v>
      </c>
      <c r="Q64" s="44">
        <v>9.9355000000000011</v>
      </c>
      <c r="R64" s="19">
        <v>1.0609999999999999</v>
      </c>
      <c r="S64" s="19">
        <v>0.23749999999999999</v>
      </c>
      <c r="T64" s="44">
        <v>0.17</v>
      </c>
      <c r="U64">
        <v>35</v>
      </c>
      <c r="V64">
        <f t="shared" si="5"/>
        <v>336.50749999999999</v>
      </c>
      <c r="W64">
        <f t="shared" si="5"/>
        <v>347.74250000000006</v>
      </c>
      <c r="X64">
        <f t="shared" si="5"/>
        <v>37.134999999999998</v>
      </c>
      <c r="Y64">
        <f t="shared" si="5"/>
        <v>8.3125</v>
      </c>
      <c r="Z64" s="13"/>
      <c r="AA64" s="13"/>
      <c r="AB64" s="13"/>
      <c r="AC64" s="13"/>
      <c r="AD64">
        <v>12.5</v>
      </c>
      <c r="AE64">
        <f t="shared" si="14"/>
        <v>120.18124999999999</v>
      </c>
      <c r="AF64">
        <f t="shared" si="14"/>
        <v>124.19375000000001</v>
      </c>
      <c r="AG64">
        <f t="shared" si="14"/>
        <v>13.262499999999999</v>
      </c>
      <c r="AH64">
        <f t="shared" si="3"/>
        <v>2.96875</v>
      </c>
      <c r="AI64" s="13"/>
      <c r="AJ64" s="13"/>
      <c r="AK64" s="13"/>
      <c r="AL64" s="10"/>
      <c r="AM64" s="10"/>
    </row>
    <row r="65" spans="3:39" x14ac:dyDescent="0.25">
      <c r="C65"/>
      <c r="D65" s="22">
        <v>241375</v>
      </c>
      <c r="E65" s="9">
        <v>95</v>
      </c>
      <c r="F65" s="20">
        <v>0.18574387096774195</v>
      </c>
      <c r="G65" s="31">
        <v>0.18975143569892472</v>
      </c>
      <c r="O65" s="41"/>
      <c r="P65" s="44">
        <v>9.5365000000000002</v>
      </c>
      <c r="Q65" s="44">
        <v>9.2140000000000004</v>
      </c>
      <c r="R65" s="19">
        <v>1.0920000000000001</v>
      </c>
      <c r="S65" s="19">
        <v>0.47399999999999998</v>
      </c>
      <c r="T65" s="44">
        <v>0.14699999999999999</v>
      </c>
      <c r="U65">
        <v>22.5</v>
      </c>
      <c r="V65">
        <f t="shared" si="5"/>
        <v>214.57124999999999</v>
      </c>
      <c r="W65">
        <f t="shared" si="5"/>
        <v>207.315</v>
      </c>
      <c r="X65">
        <f t="shared" si="5"/>
        <v>24.57</v>
      </c>
      <c r="Y65">
        <f t="shared" si="5"/>
        <v>10.664999999999999</v>
      </c>
      <c r="Z65" s="13"/>
      <c r="AA65" s="13"/>
      <c r="AB65" s="13"/>
      <c r="AC65" s="13"/>
      <c r="AI65" s="13"/>
      <c r="AJ65" s="13"/>
      <c r="AK65" s="13"/>
      <c r="AM65" s="10"/>
    </row>
    <row r="66" spans="3:39" x14ac:dyDescent="0.25">
      <c r="C66"/>
      <c r="E66" s="9">
        <v>1</v>
      </c>
      <c r="G66" s="20"/>
      <c r="H66" s="23"/>
      <c r="O66" s="41"/>
      <c r="Z66" s="13"/>
      <c r="AA66" s="13"/>
      <c r="AB66" s="13"/>
      <c r="AC66" s="13"/>
      <c r="AI66" s="13"/>
      <c r="AJ66" s="13"/>
      <c r="AK66" s="13"/>
    </row>
    <row r="67" spans="3:39" x14ac:dyDescent="0.25">
      <c r="C67"/>
      <c r="E67" s="9">
        <v>10</v>
      </c>
      <c r="G67" s="20"/>
      <c r="O67" s="41"/>
      <c r="Z67" s="13"/>
      <c r="AA67" s="13"/>
      <c r="AB67" s="13"/>
      <c r="AC67" s="13"/>
      <c r="AI67" s="13"/>
      <c r="AJ67" s="13"/>
      <c r="AK67" s="13"/>
    </row>
    <row r="68" spans="3:39" x14ac:dyDescent="0.25">
      <c r="C68"/>
      <c r="E68" s="9">
        <v>25</v>
      </c>
      <c r="G68" s="20"/>
      <c r="O68" s="41"/>
      <c r="Z68" s="13"/>
      <c r="AA68" s="13"/>
      <c r="AB68" s="13"/>
      <c r="AC68" s="13"/>
      <c r="AI68" s="13"/>
      <c r="AJ68" s="13"/>
      <c r="AK68" s="13"/>
    </row>
    <row r="69" spans="3:39" x14ac:dyDescent="0.25">
      <c r="C69"/>
      <c r="E69" s="9">
        <v>50</v>
      </c>
      <c r="G69" s="20"/>
      <c r="O69" s="41"/>
      <c r="Z69" s="13"/>
      <c r="AA69" s="13"/>
      <c r="AB69" s="13"/>
      <c r="AC69" s="13"/>
      <c r="AI69" s="13"/>
      <c r="AJ69" s="13"/>
      <c r="AK69" s="13"/>
    </row>
    <row r="70" spans="3:39" x14ac:dyDescent="0.25">
      <c r="C70"/>
      <c r="E70" s="9">
        <v>95</v>
      </c>
      <c r="G70" s="20"/>
      <c r="O70" s="41"/>
      <c r="Z70" s="13"/>
      <c r="AA70" s="13"/>
      <c r="AB70" s="13"/>
      <c r="AC70" s="13"/>
      <c r="AI70" s="13"/>
      <c r="AJ70" s="13"/>
      <c r="AK70" s="13"/>
    </row>
    <row r="71" spans="3:39" x14ac:dyDescent="0.25">
      <c r="C71" s="11"/>
      <c r="D71" s="21"/>
      <c r="E71" s="9">
        <v>1</v>
      </c>
      <c r="G71" s="20"/>
      <c r="I71" s="39"/>
      <c r="O71" s="41"/>
      <c r="U71">
        <v>5.5</v>
      </c>
      <c r="V71">
        <f t="shared" ref="V71:X74" si="15">($U71*P71)</f>
        <v>0</v>
      </c>
      <c r="W71">
        <f t="shared" si="15"/>
        <v>0</v>
      </c>
      <c r="X71">
        <f t="shared" si="15"/>
        <v>0</v>
      </c>
      <c r="Y71" s="13">
        <f>SUM(V71:V75)</f>
        <v>0</v>
      </c>
      <c r="Z71" s="13">
        <f>SUM(W71:W75)</f>
        <v>0</v>
      </c>
      <c r="AA71" s="13">
        <f>SUM(X71:X75)</f>
        <v>0</v>
      </c>
      <c r="AC71">
        <f t="shared" ref="AC71:AE74" si="16">($AB71*P71)</f>
        <v>0</v>
      </c>
      <c r="AD71">
        <f t="shared" si="16"/>
        <v>0</v>
      </c>
      <c r="AE71">
        <f t="shared" si="16"/>
        <v>0</v>
      </c>
      <c r="AF71" s="13">
        <f>SUM(AC71:AC74)</f>
        <v>0</v>
      </c>
      <c r="AG71" s="13">
        <f>SUM(AD71:AD74)</f>
        <v>0</v>
      </c>
      <c r="AH71" s="13">
        <f>SUM(AE71:AE74)</f>
        <v>0</v>
      </c>
    </row>
    <row r="72" spans="3:39" x14ac:dyDescent="0.25">
      <c r="C72"/>
      <c r="D72" s="21"/>
      <c r="E72" s="9">
        <v>10</v>
      </c>
      <c r="G72" s="20"/>
      <c r="I72" s="39"/>
      <c r="U72">
        <v>12</v>
      </c>
      <c r="V72">
        <f t="shared" si="15"/>
        <v>0</v>
      </c>
      <c r="W72">
        <f t="shared" si="15"/>
        <v>0</v>
      </c>
      <c r="X72">
        <f t="shared" si="15"/>
        <v>0</v>
      </c>
      <c r="Y72" s="13"/>
      <c r="Z72" s="13"/>
      <c r="AA72" s="13"/>
      <c r="AC72">
        <f t="shared" si="16"/>
        <v>0</v>
      </c>
      <c r="AD72">
        <f t="shared" si="16"/>
        <v>0</v>
      </c>
      <c r="AE72">
        <f t="shared" si="16"/>
        <v>0</v>
      </c>
      <c r="AF72" s="13"/>
      <c r="AG72" s="13"/>
      <c r="AH72" s="13"/>
    </row>
    <row r="73" spans="3:39" x14ac:dyDescent="0.25">
      <c r="C73"/>
      <c r="E73" s="9">
        <v>25</v>
      </c>
      <c r="G73" s="20"/>
      <c r="U73">
        <v>20</v>
      </c>
      <c r="V73">
        <f t="shared" si="15"/>
        <v>0</v>
      </c>
      <c r="W73">
        <f t="shared" si="15"/>
        <v>0</v>
      </c>
      <c r="X73">
        <f t="shared" si="15"/>
        <v>0</v>
      </c>
      <c r="Y73" s="13"/>
      <c r="Z73" s="13"/>
      <c r="AA73" s="13"/>
      <c r="AC73">
        <f t="shared" si="16"/>
        <v>0</v>
      </c>
      <c r="AD73">
        <f t="shared" si="16"/>
        <v>0</v>
      </c>
      <c r="AE73">
        <f t="shared" si="16"/>
        <v>0</v>
      </c>
      <c r="AF73" s="13"/>
      <c r="AG73" s="13"/>
      <c r="AH73" s="13"/>
    </row>
    <row r="74" spans="3:39" x14ac:dyDescent="0.25">
      <c r="C74"/>
      <c r="E74" s="9">
        <v>50</v>
      </c>
      <c r="G74" s="20"/>
      <c r="I74" s="39"/>
      <c r="J74" s="23"/>
      <c r="U74">
        <v>35</v>
      </c>
      <c r="V74">
        <f t="shared" si="15"/>
        <v>0</v>
      </c>
      <c r="W74">
        <f t="shared" si="15"/>
        <v>0</v>
      </c>
      <c r="X74">
        <f t="shared" si="15"/>
        <v>0</v>
      </c>
      <c r="Y74" s="13"/>
      <c r="Z74" s="13"/>
      <c r="AA74" s="13"/>
      <c r="AC74">
        <f t="shared" si="16"/>
        <v>0</v>
      </c>
      <c r="AD74">
        <f t="shared" si="16"/>
        <v>0</v>
      </c>
      <c r="AE74">
        <f t="shared" si="16"/>
        <v>0</v>
      </c>
      <c r="AF74" s="13"/>
      <c r="AG74" s="13"/>
      <c r="AH74" s="13"/>
    </row>
    <row r="75" spans="3:39" x14ac:dyDescent="0.25">
      <c r="C75"/>
      <c r="E75" s="9">
        <v>95</v>
      </c>
      <c r="G75" s="20"/>
      <c r="U75">
        <v>22.5</v>
      </c>
      <c r="V75">
        <f t="shared" ref="V75:V85" si="17">($U75*P75)</f>
        <v>0</v>
      </c>
      <c r="W75">
        <f t="shared" ref="W75:W85" si="18">($U75*Q75)</f>
        <v>0</v>
      </c>
      <c r="X75">
        <f t="shared" ref="X75:X85" si="19">($U75*R75)</f>
        <v>0</v>
      </c>
      <c r="Y75" s="13"/>
      <c r="Z75" s="13"/>
      <c r="AA75" s="13"/>
      <c r="AF75" s="13"/>
      <c r="AG75" s="13"/>
      <c r="AH75" s="13"/>
    </row>
    <row r="76" spans="3:39" x14ac:dyDescent="0.25">
      <c r="C76" s="11"/>
      <c r="E76" s="9">
        <v>1</v>
      </c>
      <c r="G76" s="20"/>
      <c r="K76" s="39"/>
      <c r="O76" s="41"/>
      <c r="U76">
        <v>5.5</v>
      </c>
      <c r="V76">
        <f t="shared" si="17"/>
        <v>0</v>
      </c>
      <c r="W76">
        <f t="shared" si="18"/>
        <v>0</v>
      </c>
      <c r="X76">
        <f t="shared" si="19"/>
        <v>0</v>
      </c>
      <c r="Y76" s="13">
        <f>SUM(V76:V80)</f>
        <v>0</v>
      </c>
      <c r="Z76" s="13">
        <f>SUM(W76:W80)</f>
        <v>0</v>
      </c>
      <c r="AA76" s="13">
        <f>SUM(X76:X80)</f>
        <v>0</v>
      </c>
      <c r="AB76">
        <v>5.5</v>
      </c>
      <c r="AC76">
        <f t="shared" ref="AC76:AE79" si="20">($AB76*P76)</f>
        <v>0</v>
      </c>
      <c r="AD76">
        <f t="shared" si="20"/>
        <v>0</v>
      </c>
      <c r="AE76">
        <f t="shared" si="20"/>
        <v>0</v>
      </c>
      <c r="AF76" s="13">
        <f>SUM(AC76:AC79)</f>
        <v>0</v>
      </c>
      <c r="AG76" s="13">
        <f>SUM(AD76:AD79)</f>
        <v>0</v>
      </c>
      <c r="AH76" s="13">
        <f>SUM(AE76:AE79)</f>
        <v>0</v>
      </c>
    </row>
    <row r="77" spans="3:39" x14ac:dyDescent="0.25">
      <c r="C77"/>
      <c r="E77" s="9">
        <v>10</v>
      </c>
      <c r="G77" s="20"/>
      <c r="I77" s="39"/>
      <c r="K77" s="39"/>
      <c r="U77">
        <v>12</v>
      </c>
      <c r="V77">
        <f t="shared" si="17"/>
        <v>0</v>
      </c>
      <c r="W77">
        <f t="shared" si="18"/>
        <v>0</v>
      </c>
      <c r="X77">
        <f t="shared" si="19"/>
        <v>0</v>
      </c>
      <c r="Y77" s="13"/>
      <c r="Z77" s="13"/>
      <c r="AA77" s="13"/>
      <c r="AB77">
        <v>12</v>
      </c>
      <c r="AC77">
        <f t="shared" si="20"/>
        <v>0</v>
      </c>
      <c r="AD77">
        <f t="shared" si="20"/>
        <v>0</v>
      </c>
      <c r="AE77">
        <f t="shared" si="20"/>
        <v>0</v>
      </c>
      <c r="AF77" s="13"/>
      <c r="AG77" s="13"/>
      <c r="AH77" s="13"/>
    </row>
    <row r="78" spans="3:39" x14ac:dyDescent="0.25">
      <c r="C78"/>
      <c r="E78" s="9">
        <v>25</v>
      </c>
      <c r="G78" s="20"/>
      <c r="U78">
        <v>20</v>
      </c>
      <c r="V78">
        <f t="shared" si="17"/>
        <v>0</v>
      </c>
      <c r="W78">
        <f t="shared" si="18"/>
        <v>0</v>
      </c>
      <c r="X78">
        <f t="shared" si="19"/>
        <v>0</v>
      </c>
      <c r="Y78" s="13"/>
      <c r="Z78" s="13"/>
      <c r="AA78" s="13"/>
      <c r="AB78">
        <v>20</v>
      </c>
      <c r="AC78">
        <f t="shared" si="20"/>
        <v>0</v>
      </c>
      <c r="AD78">
        <f t="shared" si="20"/>
        <v>0</v>
      </c>
      <c r="AE78">
        <f t="shared" si="20"/>
        <v>0</v>
      </c>
      <c r="AF78" s="13"/>
      <c r="AG78" s="13"/>
      <c r="AH78" s="13"/>
    </row>
    <row r="79" spans="3:39" x14ac:dyDescent="0.25">
      <c r="C79"/>
      <c r="E79" s="9">
        <v>50</v>
      </c>
      <c r="G79" s="20"/>
      <c r="U79">
        <v>35</v>
      </c>
      <c r="V79">
        <f t="shared" si="17"/>
        <v>0</v>
      </c>
      <c r="W79">
        <f t="shared" si="18"/>
        <v>0</v>
      </c>
      <c r="X79">
        <f t="shared" si="19"/>
        <v>0</v>
      </c>
      <c r="Y79" s="13"/>
      <c r="Z79" s="13"/>
      <c r="AA79" s="13"/>
      <c r="AB79">
        <v>12.5</v>
      </c>
      <c r="AC79">
        <f t="shared" si="20"/>
        <v>0</v>
      </c>
      <c r="AD79">
        <f t="shared" si="20"/>
        <v>0</v>
      </c>
      <c r="AE79">
        <f t="shared" si="20"/>
        <v>0</v>
      </c>
      <c r="AF79" s="13"/>
      <c r="AG79" s="13"/>
      <c r="AH79" s="13"/>
    </row>
    <row r="80" spans="3:39" x14ac:dyDescent="0.25">
      <c r="C80"/>
      <c r="E80" s="9">
        <v>95</v>
      </c>
      <c r="G80" s="20"/>
      <c r="U80">
        <v>22.5</v>
      </c>
      <c r="V80">
        <f t="shared" si="17"/>
        <v>0</v>
      </c>
      <c r="W80">
        <f t="shared" si="18"/>
        <v>0</v>
      </c>
      <c r="X80">
        <f t="shared" si="19"/>
        <v>0</v>
      </c>
      <c r="Y80" s="13"/>
      <c r="Z80" s="13"/>
      <c r="AA80" s="13"/>
      <c r="AF80" s="13"/>
      <c r="AG80" s="13"/>
      <c r="AH80" s="13"/>
    </row>
    <row r="81" spans="3:34" x14ac:dyDescent="0.25">
      <c r="C81" s="11"/>
      <c r="E81" s="9">
        <v>1</v>
      </c>
      <c r="G81" s="20"/>
      <c r="U81">
        <v>5.5</v>
      </c>
      <c r="V81">
        <f t="shared" si="17"/>
        <v>0</v>
      </c>
      <c r="W81">
        <f t="shared" si="18"/>
        <v>0</v>
      </c>
      <c r="X81">
        <f t="shared" si="19"/>
        <v>0</v>
      </c>
      <c r="Y81" s="13">
        <f>SUM(V81:V85)</f>
        <v>0</v>
      </c>
      <c r="Z81" s="13">
        <f>SUM(W81:W85)</f>
        <v>0</v>
      </c>
      <c r="AA81" s="13">
        <f>SUM(X81:X85)</f>
        <v>0</v>
      </c>
      <c r="AB81">
        <v>5.5</v>
      </c>
      <c r="AC81">
        <f t="shared" ref="AC81:AE84" si="21">($AB81*P81)</f>
        <v>0</v>
      </c>
      <c r="AD81">
        <f t="shared" si="21"/>
        <v>0</v>
      </c>
      <c r="AE81">
        <f t="shared" si="21"/>
        <v>0</v>
      </c>
      <c r="AF81" s="13">
        <f>SUM(AC81:AC84)</f>
        <v>0</v>
      </c>
      <c r="AG81" s="13">
        <f>SUM(AD81:AD84)</f>
        <v>0</v>
      </c>
      <c r="AH81" s="13">
        <f>SUM(AE81:AE84)</f>
        <v>0</v>
      </c>
    </row>
    <row r="82" spans="3:34" x14ac:dyDescent="0.25">
      <c r="C82"/>
      <c r="E82" s="9">
        <v>10</v>
      </c>
      <c r="G82" s="20"/>
      <c r="J82" s="23"/>
      <c r="U82">
        <v>12</v>
      </c>
      <c r="V82">
        <f t="shared" si="17"/>
        <v>0</v>
      </c>
      <c r="W82">
        <f t="shared" si="18"/>
        <v>0</v>
      </c>
      <c r="X82">
        <f t="shared" si="19"/>
        <v>0</v>
      </c>
      <c r="Y82" s="13"/>
      <c r="Z82" s="13"/>
      <c r="AA82" s="13"/>
      <c r="AB82">
        <v>12</v>
      </c>
      <c r="AC82">
        <f t="shared" si="21"/>
        <v>0</v>
      </c>
      <c r="AD82">
        <f t="shared" si="21"/>
        <v>0</v>
      </c>
      <c r="AE82">
        <f t="shared" si="21"/>
        <v>0</v>
      </c>
      <c r="AF82" s="13"/>
      <c r="AG82" s="13"/>
      <c r="AH82" s="13"/>
    </row>
    <row r="83" spans="3:34" x14ac:dyDescent="0.25">
      <c r="C83"/>
      <c r="E83" s="9">
        <v>25</v>
      </c>
      <c r="G83" s="20"/>
      <c r="J83" s="23"/>
      <c r="U83">
        <v>20</v>
      </c>
      <c r="V83">
        <f t="shared" si="17"/>
        <v>0</v>
      </c>
      <c r="W83">
        <f t="shared" si="18"/>
        <v>0</v>
      </c>
      <c r="X83">
        <f t="shared" si="19"/>
        <v>0</v>
      </c>
      <c r="Y83" s="13"/>
      <c r="Z83" s="13"/>
      <c r="AA83" s="13"/>
      <c r="AB83">
        <v>20</v>
      </c>
      <c r="AC83">
        <f t="shared" si="21"/>
        <v>0</v>
      </c>
      <c r="AD83">
        <f t="shared" si="21"/>
        <v>0</v>
      </c>
      <c r="AE83">
        <f t="shared" si="21"/>
        <v>0</v>
      </c>
      <c r="AF83" s="13"/>
      <c r="AG83" s="13"/>
      <c r="AH83" s="13"/>
    </row>
    <row r="84" spans="3:34" x14ac:dyDescent="0.25">
      <c r="C84"/>
      <c r="E84" s="9">
        <v>50</v>
      </c>
      <c r="G84" s="20"/>
      <c r="I84" s="39"/>
      <c r="J84" s="23"/>
      <c r="U84">
        <v>35</v>
      </c>
      <c r="V84">
        <f t="shared" si="17"/>
        <v>0</v>
      </c>
      <c r="W84">
        <f t="shared" si="18"/>
        <v>0</v>
      </c>
      <c r="X84">
        <f t="shared" si="19"/>
        <v>0</v>
      </c>
      <c r="Y84" s="13"/>
      <c r="Z84" s="13"/>
      <c r="AA84" s="13"/>
      <c r="AB84">
        <v>12.5</v>
      </c>
      <c r="AC84">
        <f t="shared" si="21"/>
        <v>0</v>
      </c>
      <c r="AD84">
        <f t="shared" si="21"/>
        <v>0</v>
      </c>
      <c r="AE84">
        <f t="shared" si="21"/>
        <v>0</v>
      </c>
      <c r="AF84" s="13"/>
      <c r="AG84" s="13"/>
      <c r="AH84" s="13"/>
    </row>
    <row r="85" spans="3:34" x14ac:dyDescent="0.25">
      <c r="C85"/>
      <c r="E85" s="9">
        <v>95</v>
      </c>
      <c r="G85" s="20"/>
      <c r="I85" s="39"/>
      <c r="U85">
        <v>22.5</v>
      </c>
      <c r="V85">
        <f t="shared" si="17"/>
        <v>0</v>
      </c>
      <c r="W85">
        <f t="shared" si="18"/>
        <v>0</v>
      </c>
      <c r="X85">
        <f t="shared" si="19"/>
        <v>0</v>
      </c>
      <c r="Y85" s="13"/>
      <c r="Z85" s="13"/>
      <c r="AA85" s="13"/>
      <c r="AF85" s="13"/>
      <c r="AG85" s="13"/>
      <c r="AH85" s="13"/>
    </row>
    <row r="86" spans="3:34" x14ac:dyDescent="0.25">
      <c r="C86" s="11"/>
      <c r="E86" s="9">
        <v>1</v>
      </c>
      <c r="G86" s="20"/>
      <c r="U86">
        <v>5.5</v>
      </c>
      <c r="V86" t="e">
        <f>(#REF!*P86)</f>
        <v>#REF!</v>
      </c>
      <c r="W86" t="e">
        <f>(#REF!*Q86)</f>
        <v>#REF!</v>
      </c>
      <c r="X86" t="e">
        <f>(#REF!*R86)</f>
        <v>#REF!</v>
      </c>
      <c r="Y86" s="13" t="e">
        <f>SUM(V86:V90)</f>
        <v>#REF!</v>
      </c>
      <c r="Z86" s="13" t="e">
        <f>SUM(W86:W90)</f>
        <v>#REF!</v>
      </c>
      <c r="AA86" s="13" t="e">
        <f>SUM(X86:X90)</f>
        <v>#REF!</v>
      </c>
      <c r="AB86" t="e">
        <f>($AA86*P86)</f>
        <v>#REF!</v>
      </c>
      <c r="AC86" t="e">
        <f t="shared" ref="AC86:AE89" si="22">($AB86*P86)</f>
        <v>#REF!</v>
      </c>
      <c r="AD86" t="e">
        <f t="shared" si="22"/>
        <v>#REF!</v>
      </c>
      <c r="AE86" t="e">
        <f t="shared" si="22"/>
        <v>#REF!</v>
      </c>
      <c r="AF86" s="13" t="e">
        <f>SUM(AC86:AC89)</f>
        <v>#REF!</v>
      </c>
      <c r="AG86" s="13" t="e">
        <f>SUM(AD86:AD89)</f>
        <v>#REF!</v>
      </c>
      <c r="AH86" s="13" t="e">
        <f>SUM(AE86:AE89)</f>
        <v>#REF!</v>
      </c>
    </row>
    <row r="87" spans="3:34" x14ac:dyDescent="0.25">
      <c r="C87"/>
      <c r="E87" s="9">
        <v>10</v>
      </c>
      <c r="G87" s="20"/>
      <c r="U87">
        <v>12</v>
      </c>
      <c r="V87" t="e">
        <f>(#REF!*P87)</f>
        <v>#REF!</v>
      </c>
      <c r="W87" t="e">
        <f>(#REF!*Q87)</f>
        <v>#REF!</v>
      </c>
      <c r="X87" t="e">
        <f>(#REF!*R87)</f>
        <v>#REF!</v>
      </c>
      <c r="Y87" s="13"/>
      <c r="Z87" s="13"/>
      <c r="AA87" s="13"/>
      <c r="AB87">
        <f>($AA87*P87)</f>
        <v>0</v>
      </c>
      <c r="AC87">
        <f t="shared" si="22"/>
        <v>0</v>
      </c>
      <c r="AD87">
        <f t="shared" si="22"/>
        <v>0</v>
      </c>
      <c r="AE87">
        <f t="shared" si="22"/>
        <v>0</v>
      </c>
      <c r="AF87" s="13"/>
      <c r="AG87" s="13"/>
      <c r="AH87" s="13"/>
    </row>
    <row r="88" spans="3:34" x14ac:dyDescent="0.25">
      <c r="C88"/>
      <c r="E88" s="9">
        <v>25</v>
      </c>
      <c r="G88" s="20"/>
      <c r="U88">
        <v>20</v>
      </c>
      <c r="V88" t="e">
        <f>(#REF!*P88)</f>
        <v>#REF!</v>
      </c>
      <c r="W88" t="e">
        <f>(#REF!*Q88)</f>
        <v>#REF!</v>
      </c>
      <c r="X88" t="e">
        <f>(#REF!*R88)</f>
        <v>#REF!</v>
      </c>
      <c r="Y88" s="13"/>
      <c r="Z88" s="13"/>
      <c r="AA88" s="13"/>
      <c r="AB88">
        <f>($AA88*P88)</f>
        <v>0</v>
      </c>
      <c r="AC88">
        <f t="shared" si="22"/>
        <v>0</v>
      </c>
      <c r="AD88">
        <f t="shared" si="22"/>
        <v>0</v>
      </c>
      <c r="AE88">
        <f t="shared" si="22"/>
        <v>0</v>
      </c>
      <c r="AF88" s="13"/>
      <c r="AG88" s="13"/>
      <c r="AH88" s="13"/>
    </row>
    <row r="89" spans="3:34" x14ac:dyDescent="0.25">
      <c r="C89"/>
      <c r="E89" s="9">
        <v>50</v>
      </c>
      <c r="G89" s="20"/>
      <c r="I89" s="39"/>
      <c r="U89">
        <v>35</v>
      </c>
      <c r="V89" t="e">
        <f>(#REF!*P89)</f>
        <v>#REF!</v>
      </c>
      <c r="W89" t="e">
        <f>(#REF!*Q89)</f>
        <v>#REF!</v>
      </c>
      <c r="X89" t="e">
        <f>(#REF!*R89)</f>
        <v>#REF!</v>
      </c>
      <c r="Y89" s="13"/>
      <c r="Z89" s="13"/>
      <c r="AA89" s="13"/>
      <c r="AB89">
        <f>($AA89*P89)</f>
        <v>0</v>
      </c>
      <c r="AC89">
        <f t="shared" si="22"/>
        <v>0</v>
      </c>
      <c r="AD89">
        <f t="shared" si="22"/>
        <v>0</v>
      </c>
      <c r="AE89">
        <f t="shared" si="22"/>
        <v>0</v>
      </c>
      <c r="AF89" s="13"/>
      <c r="AG89" s="13"/>
      <c r="AH89" s="13"/>
    </row>
    <row r="90" spans="3:34" x14ac:dyDescent="0.25">
      <c r="C90"/>
      <c r="E90" s="9">
        <v>95</v>
      </c>
      <c r="G90" s="20"/>
      <c r="U90">
        <v>22.5</v>
      </c>
      <c r="V90" t="e">
        <f>(#REF!*P90)</f>
        <v>#REF!</v>
      </c>
      <c r="W90" t="e">
        <f>(#REF!*Q90)</f>
        <v>#REF!</v>
      </c>
      <c r="X90" t="e">
        <f>(#REF!*R90)</f>
        <v>#REF!</v>
      </c>
      <c r="Y90" s="13"/>
      <c r="Z90" s="13"/>
      <c r="AA90" s="13"/>
      <c r="AF90" s="13"/>
      <c r="AG90" s="13"/>
      <c r="AH90" s="13"/>
    </row>
    <row r="91" spans="3:34" x14ac:dyDescent="0.25">
      <c r="C91" s="11"/>
      <c r="E91" s="9">
        <v>1</v>
      </c>
      <c r="G91" s="20"/>
      <c r="U91">
        <v>5.5</v>
      </c>
      <c r="V91" t="e">
        <f>(#REF!*P91)</f>
        <v>#REF!</v>
      </c>
      <c r="W91" t="e">
        <f>(#REF!*Q91)</f>
        <v>#REF!</v>
      </c>
      <c r="X91" t="e">
        <f>(#REF!*R91)</f>
        <v>#REF!</v>
      </c>
      <c r="Y91" s="13" t="e">
        <f>SUM(V91:V95)</f>
        <v>#REF!</v>
      </c>
      <c r="Z91" s="13" t="e">
        <f>SUM(W91:W95)</f>
        <v>#REF!</v>
      </c>
      <c r="AA91" s="13" t="e">
        <f>SUM(X91:X95)</f>
        <v>#REF!</v>
      </c>
    </row>
    <row r="92" spans="3:34" x14ac:dyDescent="0.25">
      <c r="C92"/>
      <c r="E92" s="9">
        <v>10</v>
      </c>
      <c r="G92" s="20"/>
      <c r="J92" s="23"/>
      <c r="U92">
        <v>12</v>
      </c>
      <c r="V92" t="e">
        <f>(#REF!*P92)</f>
        <v>#REF!</v>
      </c>
      <c r="W92" t="e">
        <f>(#REF!*Q92)</f>
        <v>#REF!</v>
      </c>
      <c r="X92" t="e">
        <f>(#REF!*R92)</f>
        <v>#REF!</v>
      </c>
      <c r="Y92" s="13"/>
      <c r="Z92" s="13"/>
      <c r="AA92" s="13"/>
    </row>
    <row r="93" spans="3:34" x14ac:dyDescent="0.25">
      <c r="C93"/>
      <c r="E93" s="9">
        <v>25</v>
      </c>
      <c r="G93" s="20"/>
      <c r="U93">
        <v>20</v>
      </c>
      <c r="V93" t="e">
        <f>(#REF!*P93)</f>
        <v>#REF!</v>
      </c>
      <c r="W93" t="e">
        <f>(#REF!*Q93)</f>
        <v>#REF!</v>
      </c>
      <c r="X93" t="e">
        <f>(#REF!*R93)</f>
        <v>#REF!</v>
      </c>
      <c r="Y93" s="13"/>
      <c r="Z93" s="13"/>
      <c r="AA93" s="13"/>
    </row>
    <row r="94" spans="3:34" x14ac:dyDescent="0.25">
      <c r="C94"/>
      <c r="E94" s="9">
        <v>50</v>
      </c>
      <c r="G94" s="20"/>
      <c r="U94">
        <v>35</v>
      </c>
      <c r="V94" t="e">
        <f>(#REF!*P94)</f>
        <v>#REF!</v>
      </c>
      <c r="W94" t="e">
        <f>(#REF!*Q94)</f>
        <v>#REF!</v>
      </c>
      <c r="X94" t="e">
        <f>(#REF!*R94)</f>
        <v>#REF!</v>
      </c>
      <c r="Y94" s="13"/>
      <c r="Z94" s="13"/>
      <c r="AA94" s="13"/>
    </row>
    <row r="95" spans="3:34" x14ac:dyDescent="0.25">
      <c r="C95"/>
      <c r="E95" s="9">
        <v>95</v>
      </c>
      <c r="G95" s="20"/>
      <c r="I95" s="39"/>
      <c r="U95">
        <v>22.5</v>
      </c>
    </row>
    <row r="96" spans="3:34" x14ac:dyDescent="0.25">
      <c r="C96" s="11"/>
      <c r="E96" s="9">
        <v>1</v>
      </c>
      <c r="G96" s="20"/>
      <c r="U96">
        <v>5.5</v>
      </c>
    </row>
    <row r="97" spans="3:21" x14ac:dyDescent="0.25">
      <c r="C97"/>
      <c r="E97" s="9">
        <v>10</v>
      </c>
      <c r="G97" s="20"/>
      <c r="U97">
        <v>12</v>
      </c>
    </row>
    <row r="98" spans="3:21" x14ac:dyDescent="0.25">
      <c r="C98"/>
      <c r="E98" s="9">
        <v>25</v>
      </c>
      <c r="G98" s="20"/>
      <c r="J98" s="23"/>
      <c r="U98">
        <v>20</v>
      </c>
    </row>
    <row r="99" spans="3:21" x14ac:dyDescent="0.25">
      <c r="C99"/>
      <c r="E99" s="9">
        <v>50</v>
      </c>
      <c r="G99" s="20"/>
      <c r="U99">
        <v>35</v>
      </c>
    </row>
    <row r="100" spans="3:21" x14ac:dyDescent="0.25">
      <c r="C100"/>
      <c r="E100" s="9">
        <v>95</v>
      </c>
      <c r="G100" s="20"/>
      <c r="U100">
        <v>22.5</v>
      </c>
    </row>
    <row r="101" spans="3:21" x14ac:dyDescent="0.25">
      <c r="C101" s="11"/>
      <c r="E101" s="9">
        <v>1</v>
      </c>
    </row>
    <row r="102" spans="3:21" x14ac:dyDescent="0.25">
      <c r="C102"/>
      <c r="E102" s="9">
        <v>10</v>
      </c>
    </row>
    <row r="103" spans="3:21" x14ac:dyDescent="0.25">
      <c r="C103"/>
      <c r="E103" s="9">
        <v>25</v>
      </c>
    </row>
    <row r="104" spans="3:21" x14ac:dyDescent="0.25">
      <c r="C104"/>
      <c r="E104" s="9">
        <v>50</v>
      </c>
    </row>
    <row r="105" spans="3:21" x14ac:dyDescent="0.25">
      <c r="C105"/>
      <c r="E105" s="9">
        <v>95</v>
      </c>
    </row>
    <row r="106" spans="3:21" x14ac:dyDescent="0.25">
      <c r="C106" s="11"/>
      <c r="E106" s="9">
        <v>1</v>
      </c>
    </row>
    <row r="107" spans="3:21" x14ac:dyDescent="0.25">
      <c r="C107" s="11"/>
      <c r="E107" s="9">
        <v>10</v>
      </c>
    </row>
    <row r="108" spans="3:21" x14ac:dyDescent="0.25">
      <c r="C108"/>
      <c r="E108" s="9">
        <v>25</v>
      </c>
    </row>
    <row r="109" spans="3:21" x14ac:dyDescent="0.25">
      <c r="C109"/>
      <c r="E109" s="9">
        <v>50</v>
      </c>
    </row>
    <row r="110" spans="3:21" x14ac:dyDescent="0.25">
      <c r="C110"/>
      <c r="E110" s="9">
        <v>95</v>
      </c>
    </row>
    <row r="111" spans="3:21" x14ac:dyDescent="0.25">
      <c r="C111"/>
      <c r="E111" s="9">
        <v>1</v>
      </c>
    </row>
    <row r="112" spans="3:21" x14ac:dyDescent="0.25">
      <c r="C112" s="11"/>
      <c r="E112" s="9">
        <v>10</v>
      </c>
    </row>
    <row r="113" spans="3:5" x14ac:dyDescent="0.25">
      <c r="C113"/>
      <c r="E113" s="9">
        <v>25</v>
      </c>
    </row>
    <row r="114" spans="3:5" x14ac:dyDescent="0.25">
      <c r="C114"/>
      <c r="E114" s="9">
        <v>50</v>
      </c>
    </row>
    <row r="115" spans="3:5" x14ac:dyDescent="0.25">
      <c r="C115"/>
      <c r="E115" s="9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32" t="s">
        <v>48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75" workbookViewId="0">
      <selection activeCell="D15" sqref="D15"/>
    </sheetView>
  </sheetViews>
  <sheetFormatPr defaultRowHeight="13.2" x14ac:dyDescent="0.25"/>
  <cols>
    <col min="2" max="2" width="9.6640625" style="1" bestFit="1" customWidth="1"/>
    <col min="3" max="3" width="14.5546875" style="6" bestFit="1" customWidth="1"/>
    <col min="4" max="4" width="9.33203125" style="6" bestFit="1" customWidth="1"/>
    <col min="5" max="5" width="15.88671875" style="3" customWidth="1"/>
    <col min="6" max="6" width="10.109375" customWidth="1"/>
    <col min="7" max="7" width="12.109375" style="3" customWidth="1"/>
    <col min="8" max="8" width="14.33203125" style="4" customWidth="1"/>
  </cols>
  <sheetData>
    <row r="1" spans="1:8" x14ac:dyDescent="0.25">
      <c r="A1" t="s">
        <v>14</v>
      </c>
    </row>
    <row r="2" spans="1:8" s="4" customFormat="1" x14ac:dyDescent="0.25">
      <c r="A2" s="4" t="s">
        <v>15</v>
      </c>
      <c r="B2" s="5" t="s">
        <v>9</v>
      </c>
      <c r="C2" s="6" t="s">
        <v>10</v>
      </c>
      <c r="D2" s="6" t="s">
        <v>22</v>
      </c>
      <c r="E2" s="3" t="s">
        <v>11</v>
      </c>
      <c r="F2" s="4" t="s">
        <v>12</v>
      </c>
      <c r="G2" s="3" t="s">
        <v>13</v>
      </c>
      <c r="H2" s="4" t="s">
        <v>13</v>
      </c>
    </row>
    <row r="3" spans="1:8" x14ac:dyDescent="0.25">
      <c r="A3">
        <v>1</v>
      </c>
      <c r="B3" s="17">
        <v>38377</v>
      </c>
      <c r="C3" s="32">
        <v>102759</v>
      </c>
      <c r="D3" s="32">
        <v>142759</v>
      </c>
      <c r="E3" s="3" t="s">
        <v>52</v>
      </c>
      <c r="F3" t="s">
        <v>21</v>
      </c>
      <c r="H3" s="3" t="s">
        <v>57</v>
      </c>
    </row>
    <row r="4" spans="1:8" x14ac:dyDescent="0.25">
      <c r="A4">
        <v>2</v>
      </c>
      <c r="B4" s="17">
        <v>38397</v>
      </c>
      <c r="C4" s="4">
        <v>103506</v>
      </c>
      <c r="D4" s="32">
        <v>143506</v>
      </c>
      <c r="E4" s="3" t="s">
        <v>52</v>
      </c>
      <c r="F4" t="s">
        <v>21</v>
      </c>
      <c r="H4" s="3" t="s">
        <v>58</v>
      </c>
    </row>
    <row r="5" spans="1:8" x14ac:dyDescent="0.25">
      <c r="A5">
        <v>3</v>
      </c>
      <c r="B5" s="8">
        <v>38426</v>
      </c>
      <c r="C5" s="4">
        <v>102640</v>
      </c>
      <c r="D5" s="32">
        <v>142640</v>
      </c>
      <c r="E5" s="3" t="s">
        <v>52</v>
      </c>
      <c r="F5" t="s">
        <v>21</v>
      </c>
      <c r="H5" s="32" t="s">
        <v>59</v>
      </c>
    </row>
    <row r="6" spans="1:8" x14ac:dyDescent="0.25">
      <c r="A6">
        <v>4</v>
      </c>
      <c r="B6" s="8">
        <v>38475</v>
      </c>
      <c r="C6" s="4">
        <v>101112</v>
      </c>
      <c r="D6" s="37">
        <v>131112</v>
      </c>
      <c r="E6" s="3" t="s">
        <v>52</v>
      </c>
      <c r="F6" t="s">
        <v>21</v>
      </c>
      <c r="H6" s="32" t="s">
        <v>60</v>
      </c>
    </row>
    <row r="7" spans="1:8" x14ac:dyDescent="0.25">
      <c r="A7">
        <v>5</v>
      </c>
      <c r="B7" s="8">
        <v>38488</v>
      </c>
      <c r="C7" s="4">
        <v>101440</v>
      </c>
      <c r="D7" s="32">
        <v>131442</v>
      </c>
      <c r="E7" s="3" t="s">
        <v>52</v>
      </c>
      <c r="F7" t="s">
        <v>21</v>
      </c>
      <c r="H7" s="32" t="s">
        <v>64</v>
      </c>
    </row>
    <row r="8" spans="1:8" x14ac:dyDescent="0.25">
      <c r="A8">
        <v>6</v>
      </c>
      <c r="B8" s="8">
        <v>38520</v>
      </c>
      <c r="C8" s="32">
        <v>101340</v>
      </c>
      <c r="D8" s="32">
        <v>131340</v>
      </c>
      <c r="E8" s="3" t="s">
        <v>52</v>
      </c>
      <c r="F8" t="s">
        <v>21</v>
      </c>
      <c r="H8" s="32" t="s">
        <v>65</v>
      </c>
    </row>
    <row r="9" spans="1:8" x14ac:dyDescent="0.25">
      <c r="A9">
        <v>7</v>
      </c>
      <c r="B9" s="8">
        <v>38548</v>
      </c>
      <c r="C9" s="32">
        <v>103343</v>
      </c>
      <c r="D9" s="32">
        <v>133343</v>
      </c>
      <c r="E9" s="3" t="s">
        <v>52</v>
      </c>
      <c r="F9" t="s">
        <v>21</v>
      </c>
      <c r="H9" s="32" t="s">
        <v>66</v>
      </c>
    </row>
    <row r="10" spans="1:8" x14ac:dyDescent="0.25">
      <c r="A10">
        <v>8</v>
      </c>
      <c r="B10" s="8">
        <v>38576</v>
      </c>
      <c r="C10" s="32">
        <v>95940</v>
      </c>
      <c r="D10" s="32">
        <v>125940</v>
      </c>
      <c r="E10" s="3" t="s">
        <v>52</v>
      </c>
      <c r="F10" t="s">
        <v>21</v>
      </c>
      <c r="H10" s="32" t="s">
        <v>61</v>
      </c>
    </row>
    <row r="11" spans="1:8" x14ac:dyDescent="0.25">
      <c r="A11">
        <v>9</v>
      </c>
      <c r="B11" s="8">
        <v>38611</v>
      </c>
      <c r="C11" s="32">
        <v>102625</v>
      </c>
      <c r="D11" s="32">
        <v>132625</v>
      </c>
      <c r="E11" s="3" t="s">
        <v>52</v>
      </c>
      <c r="F11" t="s">
        <v>21</v>
      </c>
      <c r="H11" s="32" t="s">
        <v>62</v>
      </c>
    </row>
    <row r="12" spans="1:8" x14ac:dyDescent="0.25">
      <c r="A12">
        <v>10</v>
      </c>
      <c r="B12" s="8">
        <v>38638</v>
      </c>
      <c r="C12" s="32">
        <v>101119</v>
      </c>
      <c r="D12" s="32">
        <v>131139</v>
      </c>
      <c r="E12" s="3" t="s">
        <v>52</v>
      </c>
      <c r="F12" t="s">
        <v>21</v>
      </c>
      <c r="H12" s="32" t="s">
        <v>63</v>
      </c>
    </row>
    <row r="13" spans="1:8" x14ac:dyDescent="0.25">
      <c r="A13">
        <v>11</v>
      </c>
      <c r="B13" s="8">
        <v>38670</v>
      </c>
      <c r="C13" s="32">
        <v>100553</v>
      </c>
      <c r="D13" s="32">
        <v>140553</v>
      </c>
      <c r="E13" s="3" t="s">
        <v>52</v>
      </c>
      <c r="F13" t="s">
        <v>21</v>
      </c>
      <c r="H13" s="32" t="s">
        <v>67</v>
      </c>
    </row>
    <row r="14" spans="1:8" x14ac:dyDescent="0.25">
      <c r="A14">
        <v>12</v>
      </c>
      <c r="B14" s="8">
        <v>38701</v>
      </c>
      <c r="C14" s="32">
        <v>115100</v>
      </c>
      <c r="D14" s="32">
        <v>154737</v>
      </c>
      <c r="E14" s="3" t="s">
        <v>52</v>
      </c>
      <c r="F14" t="s">
        <v>21</v>
      </c>
      <c r="H14" s="32" t="s">
        <v>68</v>
      </c>
    </row>
    <row r="15" spans="1:8" x14ac:dyDescent="0.25">
      <c r="B15" s="8"/>
      <c r="C15" s="32"/>
      <c r="D15" s="32"/>
      <c r="H15" s="32"/>
    </row>
    <row r="16" spans="1:8" x14ac:dyDescent="0.25">
      <c r="B16" s="8"/>
      <c r="C16" s="32"/>
      <c r="D16" s="32"/>
    </row>
    <row r="17" spans="2:8" x14ac:dyDescent="0.25">
      <c r="B17" s="8"/>
      <c r="C17" s="32"/>
      <c r="D17" s="32"/>
    </row>
    <row r="18" spans="2:8" x14ac:dyDescent="0.25">
      <c r="B18" s="8"/>
      <c r="D18" s="32"/>
    </row>
    <row r="19" spans="2:8" x14ac:dyDescent="0.25">
      <c r="B19" s="8"/>
      <c r="C19" s="32"/>
    </row>
    <row r="20" spans="2:8" x14ac:dyDescent="0.25">
      <c r="B20" s="8"/>
      <c r="C20" s="32"/>
    </row>
    <row r="21" spans="2:8" x14ac:dyDescent="0.25">
      <c r="B21" s="8"/>
      <c r="C21" s="32"/>
    </row>
    <row r="22" spans="2:8" x14ac:dyDescent="0.25">
      <c r="C22" s="32"/>
    </row>
    <row r="24" spans="2:8" x14ac:dyDescent="0.25">
      <c r="C24" s="32"/>
      <c r="H24"/>
    </row>
    <row r="25" spans="2:8" x14ac:dyDescent="0.25">
      <c r="C25" s="32"/>
    </row>
    <row r="26" spans="2:8" x14ac:dyDescent="0.25">
      <c r="C26" s="32"/>
    </row>
    <row r="27" spans="2:8" x14ac:dyDescent="0.25">
      <c r="C27" s="32"/>
    </row>
    <row r="29" spans="2:8" x14ac:dyDescent="0.25">
      <c r="C29" s="32"/>
    </row>
    <row r="30" spans="2:8" x14ac:dyDescent="0.25">
      <c r="B30" s="8"/>
      <c r="C30" s="32"/>
    </row>
    <row r="31" spans="2:8" x14ac:dyDescent="0.25">
      <c r="C31" s="32"/>
    </row>
    <row r="32" spans="2:8" x14ac:dyDescent="0.25">
      <c r="C32" s="32"/>
    </row>
    <row r="34" spans="2:2" x14ac:dyDescent="0.25">
      <c r="B34" s="8"/>
    </row>
    <row r="35" spans="2:2" x14ac:dyDescent="0.25">
      <c r="B35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opLeftCell="A37" zoomScale="75" workbookViewId="0">
      <selection activeCell="H61" sqref="H61:I65"/>
    </sheetView>
  </sheetViews>
  <sheetFormatPr defaultRowHeight="13.2" x14ac:dyDescent="0.25"/>
  <cols>
    <col min="1" max="1" width="12.5546875" customWidth="1"/>
    <col min="4" max="4" width="9.109375" style="10"/>
  </cols>
  <sheetData>
    <row r="1" spans="1:19" x14ac:dyDescent="0.25">
      <c r="A1" s="12" t="s">
        <v>56</v>
      </c>
      <c r="B1" s="2"/>
      <c r="C1" s="8"/>
      <c r="D1" s="22"/>
      <c r="F1" s="25"/>
      <c r="G1" s="26"/>
      <c r="H1" s="14"/>
      <c r="I1" s="7"/>
      <c r="J1" s="14">
        <v>1</v>
      </c>
      <c r="K1" s="7"/>
      <c r="N1" s="13"/>
      <c r="O1" s="20"/>
      <c r="P1" s="20"/>
      <c r="Q1" s="20"/>
      <c r="R1" s="20"/>
      <c r="S1" s="20"/>
    </row>
    <row r="2" spans="1:19" x14ac:dyDescent="0.25">
      <c r="A2" s="8" t="s">
        <v>49</v>
      </c>
      <c r="B2" s="2"/>
      <c r="C2" s="8"/>
      <c r="D2" s="22"/>
      <c r="F2" s="25"/>
      <c r="G2" s="26"/>
      <c r="H2" s="14"/>
      <c r="I2" s="7"/>
      <c r="J2" s="14"/>
      <c r="K2" s="7"/>
      <c r="M2" s="13"/>
      <c r="N2" s="13"/>
      <c r="O2" s="20"/>
      <c r="P2" s="20"/>
      <c r="Q2" s="20"/>
      <c r="R2" s="20"/>
      <c r="S2" s="20"/>
    </row>
    <row r="3" spans="1:19" x14ac:dyDescent="0.25">
      <c r="A3" s="8"/>
      <c r="B3" s="2"/>
      <c r="C3" s="8"/>
      <c r="D3" s="22"/>
      <c r="E3" s="20"/>
      <c r="F3" s="20" t="s">
        <v>26</v>
      </c>
      <c r="G3" s="20"/>
      <c r="H3" s="20"/>
      <c r="I3" s="20"/>
      <c r="J3" s="14"/>
      <c r="K3" s="7"/>
      <c r="N3" s="13"/>
      <c r="O3" s="20"/>
      <c r="P3" s="20"/>
      <c r="Q3" s="20"/>
      <c r="R3" s="20"/>
      <c r="S3" s="20"/>
    </row>
    <row r="4" spans="1:19" x14ac:dyDescent="0.25">
      <c r="A4" s="12" t="s">
        <v>4</v>
      </c>
      <c r="B4" s="21" t="s">
        <v>47</v>
      </c>
      <c r="D4" s="30"/>
      <c r="E4" s="20"/>
      <c r="F4" s="20" t="s">
        <v>30</v>
      </c>
      <c r="G4" s="20"/>
      <c r="H4" s="20"/>
      <c r="I4" s="20"/>
      <c r="J4" s="14" t="s">
        <v>51</v>
      </c>
      <c r="K4" s="7"/>
      <c r="M4" s="13"/>
      <c r="N4" s="13"/>
      <c r="O4" s="20"/>
      <c r="P4" s="20"/>
      <c r="Q4" s="20"/>
      <c r="R4" s="20"/>
      <c r="S4" s="20"/>
    </row>
    <row r="5" spans="1:19" x14ac:dyDescent="0.25">
      <c r="A5" s="12"/>
      <c r="B5" s="21" t="s">
        <v>5</v>
      </c>
      <c r="C5" s="13" t="s">
        <v>0</v>
      </c>
      <c r="D5" s="25" t="s">
        <v>6</v>
      </c>
      <c r="E5" s="20" t="s">
        <v>43</v>
      </c>
      <c r="F5" s="20" t="s">
        <v>34</v>
      </c>
      <c r="G5" s="20" t="s">
        <v>35</v>
      </c>
      <c r="H5" s="20" t="s">
        <v>42</v>
      </c>
      <c r="I5" s="20" t="s">
        <v>44</v>
      </c>
      <c r="J5" s="14" t="s">
        <v>43</v>
      </c>
      <c r="K5" s="14" t="s">
        <v>50</v>
      </c>
      <c r="L5" s="13"/>
      <c r="M5" s="13"/>
      <c r="N5" s="13"/>
      <c r="O5" s="20"/>
      <c r="P5" s="20"/>
      <c r="Q5" s="20"/>
      <c r="R5" s="20"/>
      <c r="S5" s="20"/>
    </row>
    <row r="6" spans="1:19" x14ac:dyDescent="0.25">
      <c r="A6" s="35">
        <v>37999</v>
      </c>
      <c r="B6" s="22">
        <v>241316</v>
      </c>
      <c r="C6" s="9">
        <v>1</v>
      </c>
      <c r="D6" s="20">
        <v>0.25139473684210528</v>
      </c>
      <c r="E6" s="19">
        <v>8.9885000000000002</v>
      </c>
      <c r="F6" s="19">
        <v>9.1014999999999997</v>
      </c>
      <c r="G6" s="19">
        <v>1.0409999999999999</v>
      </c>
      <c r="H6" s="19">
        <v>0.35649999999999998</v>
      </c>
      <c r="I6" s="19">
        <v>0.13500000000000001</v>
      </c>
      <c r="J6" s="14">
        <v>0</v>
      </c>
      <c r="K6" s="16">
        <v>0</v>
      </c>
      <c r="L6" s="10"/>
      <c r="M6" s="10"/>
      <c r="N6" s="13"/>
      <c r="O6" s="20"/>
      <c r="P6" s="20"/>
      <c r="Q6" s="20"/>
      <c r="R6" s="20"/>
      <c r="S6" s="20"/>
    </row>
    <row r="7" spans="1:19" x14ac:dyDescent="0.25">
      <c r="A7" s="22"/>
      <c r="B7" s="22">
        <v>241317</v>
      </c>
      <c r="C7" s="9">
        <v>10</v>
      </c>
      <c r="D7" s="20">
        <v>0.24062067669172935</v>
      </c>
      <c r="E7" s="19">
        <v>8.7680000000000007</v>
      </c>
      <c r="F7" s="19">
        <v>8.4780000000000015</v>
      </c>
      <c r="G7" s="19">
        <v>0.99199999999999999</v>
      </c>
      <c r="H7" s="19">
        <v>0.23699999999999999</v>
      </c>
      <c r="I7" s="19">
        <v>0.1255</v>
      </c>
      <c r="J7" s="10"/>
      <c r="K7" s="10"/>
      <c r="L7" s="10"/>
      <c r="M7" s="10"/>
      <c r="N7" s="13"/>
      <c r="O7" s="20"/>
      <c r="P7" s="20"/>
      <c r="Q7" s="20"/>
      <c r="R7" s="20"/>
      <c r="S7" s="20"/>
    </row>
    <row r="8" spans="1:19" x14ac:dyDescent="0.25">
      <c r="A8" s="22"/>
      <c r="B8" s="22">
        <v>241318</v>
      </c>
      <c r="C8" s="9">
        <v>25</v>
      </c>
      <c r="D8" s="20">
        <v>0.22984661654135341</v>
      </c>
      <c r="E8" s="19">
        <v>8.3960000000000008</v>
      </c>
      <c r="F8" s="19">
        <v>8.75</v>
      </c>
      <c r="G8" s="19">
        <v>0.96950000000000003</v>
      </c>
      <c r="H8" s="19">
        <v>0.1895</v>
      </c>
      <c r="I8" s="19">
        <v>0.124</v>
      </c>
      <c r="J8" s="27">
        <f>(C8*(E9-$J$1)+C9*($J$1-E8))/(E9-E8)</f>
        <v>-1454.2000000000003</v>
      </c>
      <c r="K8" s="27">
        <f>(C8*(F9-$J$1)+C9*($J$1-F8))/(F9-F8)</f>
        <v>-1060.4341736694698</v>
      </c>
      <c r="L8" s="10"/>
      <c r="M8" s="10"/>
      <c r="N8" s="13"/>
      <c r="O8" s="20"/>
      <c r="P8" s="20"/>
      <c r="Q8" s="20"/>
      <c r="R8" s="20"/>
      <c r="S8" s="20"/>
    </row>
    <row r="9" spans="1:19" x14ac:dyDescent="0.25">
      <c r="A9" s="22"/>
      <c r="B9" s="22">
        <v>241319</v>
      </c>
      <c r="C9" s="9">
        <v>50</v>
      </c>
      <c r="D9" s="20">
        <v>0.24062067669172935</v>
      </c>
      <c r="E9" s="19">
        <v>8.5210000000000008</v>
      </c>
      <c r="F9" s="19">
        <v>8.9284999999999997</v>
      </c>
      <c r="G9" s="19">
        <v>1.0190000000000001</v>
      </c>
      <c r="H9" s="19">
        <v>0.44450000000000001</v>
      </c>
      <c r="I9" s="19">
        <v>0.128</v>
      </c>
      <c r="J9" s="14"/>
      <c r="K9" s="16"/>
      <c r="L9" s="10"/>
      <c r="M9" s="10"/>
      <c r="N9" s="13"/>
      <c r="O9" s="20"/>
      <c r="P9" s="20"/>
      <c r="Q9" s="20"/>
      <c r="R9" s="20"/>
      <c r="S9" s="20"/>
    </row>
    <row r="10" spans="1:19" x14ac:dyDescent="0.25">
      <c r="A10" s="22"/>
      <c r="B10" s="22">
        <v>241320</v>
      </c>
      <c r="C10" s="9">
        <v>95</v>
      </c>
      <c r="D10" s="20">
        <v>0.21548120300751875</v>
      </c>
      <c r="E10" s="19">
        <v>8.798</v>
      </c>
      <c r="F10" s="19">
        <v>8.661999999999999</v>
      </c>
      <c r="G10" s="19">
        <v>1.0029999999999999</v>
      </c>
      <c r="H10" s="19">
        <v>0.23</v>
      </c>
      <c r="I10" s="19">
        <v>0.13100000000000001</v>
      </c>
      <c r="J10" s="14"/>
      <c r="K10" s="16"/>
      <c r="L10" s="10"/>
      <c r="M10" s="10"/>
      <c r="N10" s="13"/>
      <c r="O10" s="20"/>
      <c r="P10" s="20"/>
      <c r="Q10" s="20"/>
      <c r="R10" s="20"/>
      <c r="S10" s="20"/>
    </row>
    <row r="11" spans="1:19" x14ac:dyDescent="0.25">
      <c r="A11" s="35">
        <v>38397</v>
      </c>
      <c r="B11" s="22">
        <v>241321</v>
      </c>
      <c r="C11" s="9">
        <v>1</v>
      </c>
      <c r="D11" s="20">
        <v>0.31963045112781946</v>
      </c>
      <c r="E11" s="19">
        <v>8.7814999999999994</v>
      </c>
      <c r="F11" s="19">
        <v>9.8475000000000001</v>
      </c>
      <c r="G11" s="19">
        <v>0.96599999999999997</v>
      </c>
      <c r="H11" s="19">
        <v>0.94599999999999995</v>
      </c>
      <c r="I11" s="19">
        <v>0.1525</v>
      </c>
      <c r="J11" s="14">
        <v>0</v>
      </c>
      <c r="K11" s="16">
        <v>0</v>
      </c>
      <c r="N11" s="13"/>
      <c r="O11" s="20"/>
      <c r="P11" s="20"/>
      <c r="Q11" s="20"/>
      <c r="R11" s="20"/>
      <c r="S11" s="20"/>
    </row>
    <row r="12" spans="1:19" x14ac:dyDescent="0.25">
      <c r="A12" s="36"/>
      <c r="B12" s="22">
        <v>241322</v>
      </c>
      <c r="C12" s="9">
        <v>10</v>
      </c>
      <c r="D12" s="20">
        <v>0.26576015037593981</v>
      </c>
      <c r="E12" s="19">
        <v>8.7405000000000008</v>
      </c>
      <c r="F12" s="19">
        <v>9.5555000000000003</v>
      </c>
      <c r="G12" s="19">
        <v>1.0335000000000001</v>
      </c>
      <c r="H12" s="19">
        <v>0.377</v>
      </c>
      <c r="I12" s="19">
        <v>0.14899999999999999</v>
      </c>
      <c r="J12" s="14"/>
      <c r="K12" s="7"/>
      <c r="N12" s="13"/>
      <c r="O12" s="20"/>
      <c r="P12" s="20"/>
      <c r="Q12" s="20"/>
      <c r="R12" s="20"/>
      <c r="S12" s="20"/>
    </row>
    <row r="13" spans="1:19" x14ac:dyDescent="0.25">
      <c r="A13" s="36"/>
      <c r="B13" s="22">
        <v>241323</v>
      </c>
      <c r="C13" s="9">
        <v>25</v>
      </c>
      <c r="D13" s="20">
        <v>0.24062067669172935</v>
      </c>
      <c r="E13" s="19">
        <v>8.8285</v>
      </c>
      <c r="F13" s="19">
        <v>9.4379999999999988</v>
      </c>
      <c r="G13" s="19">
        <v>1.0390000000000001</v>
      </c>
      <c r="H13" s="19">
        <v>0.30049999999999999</v>
      </c>
      <c r="I13" s="19">
        <v>0.14699999999999999</v>
      </c>
      <c r="J13" s="14"/>
      <c r="K13" s="7"/>
      <c r="N13" s="13"/>
      <c r="O13" s="20"/>
      <c r="P13" s="20"/>
      <c r="Q13" s="20"/>
      <c r="R13" s="20"/>
      <c r="S13" s="20"/>
    </row>
    <row r="14" spans="1:19" x14ac:dyDescent="0.25">
      <c r="A14" s="36"/>
      <c r="B14" s="22">
        <v>241324</v>
      </c>
      <c r="C14" s="9">
        <v>50</v>
      </c>
      <c r="D14" s="20">
        <v>0.24421203007518799</v>
      </c>
      <c r="E14" s="19">
        <v>8.7355</v>
      </c>
      <c r="F14" s="19">
        <v>9.4774999999999991</v>
      </c>
      <c r="G14" s="19">
        <v>1.0394999999999999</v>
      </c>
      <c r="H14" s="19">
        <v>0.34899999999999998</v>
      </c>
      <c r="I14" s="19">
        <v>0.13850000000000001</v>
      </c>
      <c r="J14" s="14"/>
      <c r="K14" s="7"/>
      <c r="N14" s="13"/>
      <c r="O14" s="20"/>
      <c r="P14" s="20"/>
      <c r="Q14" s="20"/>
      <c r="R14" s="20"/>
      <c r="S14" s="20"/>
    </row>
    <row r="15" spans="1:19" x14ac:dyDescent="0.25">
      <c r="A15" s="36"/>
      <c r="B15" s="22">
        <v>241325</v>
      </c>
      <c r="C15" s="9">
        <v>95</v>
      </c>
      <c r="D15" s="20">
        <v>0.22625526315789471</v>
      </c>
      <c r="E15" s="19">
        <v>8.4965000000000011</v>
      </c>
      <c r="F15" s="19">
        <v>8.3819999999999997</v>
      </c>
      <c r="G15" s="19">
        <v>1.0275000000000001</v>
      </c>
      <c r="H15" s="19">
        <v>0.32099999999999995</v>
      </c>
      <c r="I15" s="19">
        <v>0.1195</v>
      </c>
      <c r="J15" s="14"/>
      <c r="K15" s="7"/>
      <c r="N15" s="13"/>
      <c r="O15" s="20"/>
      <c r="P15" s="20"/>
      <c r="Q15" s="20"/>
      <c r="R15" s="20"/>
      <c r="S15" s="20"/>
    </row>
    <row r="16" spans="1:19" x14ac:dyDescent="0.25">
      <c r="A16" s="36">
        <v>38426</v>
      </c>
      <c r="B16" s="22">
        <v>241326</v>
      </c>
      <c r="C16" s="9">
        <v>1</v>
      </c>
      <c r="D16" s="20">
        <v>0.17910359580052493</v>
      </c>
      <c r="E16" s="19">
        <v>7.42</v>
      </c>
      <c r="F16" s="19">
        <v>8.5240000000000009</v>
      </c>
      <c r="G16" s="19">
        <v>0.8085</v>
      </c>
      <c r="H16" s="19">
        <v>0.83299999999999996</v>
      </c>
      <c r="I16" s="19">
        <v>0.11699999999999999</v>
      </c>
      <c r="J16" s="14">
        <v>0</v>
      </c>
      <c r="K16" s="16">
        <v>0</v>
      </c>
    </row>
    <row r="17" spans="1:11" x14ac:dyDescent="0.25">
      <c r="A17" s="36"/>
      <c r="B17" s="22">
        <v>241327</v>
      </c>
      <c r="C17" s="9">
        <v>10</v>
      </c>
      <c r="D17" s="20">
        <v>0.18689070866141733</v>
      </c>
      <c r="E17" s="19">
        <v>8.4304999999999986</v>
      </c>
      <c r="F17" s="19">
        <v>9.8389999999999986</v>
      </c>
      <c r="G17" s="19">
        <v>0.76</v>
      </c>
      <c r="H17" s="19">
        <v>0.61250000000000004</v>
      </c>
      <c r="I17" s="19">
        <v>0.1305</v>
      </c>
      <c r="J17" s="14"/>
      <c r="K17" s="7"/>
    </row>
    <row r="18" spans="1:11" x14ac:dyDescent="0.25">
      <c r="A18" s="36"/>
      <c r="B18" s="22">
        <v>241328</v>
      </c>
      <c r="C18" s="9">
        <v>25</v>
      </c>
      <c r="D18" s="20">
        <v>0.18299715223097113</v>
      </c>
      <c r="E18" s="19">
        <v>7.9974999999999996</v>
      </c>
      <c r="F18" s="19">
        <v>9.2620000000000005</v>
      </c>
      <c r="G18" s="19">
        <v>0.80400000000000005</v>
      </c>
      <c r="H18" s="19">
        <v>0.75649999999999995</v>
      </c>
      <c r="I18" s="19">
        <v>0.13</v>
      </c>
      <c r="J18" s="14"/>
      <c r="K18" s="7"/>
    </row>
    <row r="19" spans="1:11" x14ac:dyDescent="0.25">
      <c r="A19" s="36"/>
      <c r="B19" s="22">
        <v>241329</v>
      </c>
      <c r="C19" s="9">
        <v>50</v>
      </c>
      <c r="D19" s="20">
        <v>0.18299715223097113</v>
      </c>
      <c r="E19" s="19">
        <v>8.1980000000000004</v>
      </c>
      <c r="F19" s="19">
        <v>9.2085000000000008</v>
      </c>
      <c r="G19" s="19">
        <v>0.75700000000000001</v>
      </c>
      <c r="H19" s="19">
        <v>0.79299999999999993</v>
      </c>
      <c r="I19" s="19">
        <v>0.13650000000000001</v>
      </c>
      <c r="J19" s="14"/>
      <c r="K19" s="7"/>
    </row>
    <row r="20" spans="1:11" x14ac:dyDescent="0.25">
      <c r="A20" s="36"/>
      <c r="B20" s="22">
        <v>241330</v>
      </c>
      <c r="C20" s="9">
        <v>95</v>
      </c>
      <c r="D20" s="20">
        <v>0.14600836614173229</v>
      </c>
      <c r="E20" s="19">
        <v>7.907</v>
      </c>
      <c r="F20" s="19">
        <v>8.7160000000000011</v>
      </c>
      <c r="G20" s="19">
        <v>0.79899999999999993</v>
      </c>
      <c r="H20" s="19">
        <v>0.64450000000000007</v>
      </c>
      <c r="I20" s="19">
        <v>0.1285</v>
      </c>
      <c r="J20" s="14"/>
      <c r="K20" s="7"/>
    </row>
    <row r="21" spans="1:11" x14ac:dyDescent="0.25">
      <c r="A21" s="36">
        <v>38475</v>
      </c>
      <c r="B21" s="22">
        <v>241331</v>
      </c>
      <c r="C21" s="9">
        <v>1</v>
      </c>
      <c r="D21" s="20">
        <v>0.3776749737532808</v>
      </c>
      <c r="E21" s="19">
        <v>8.3584999999999994</v>
      </c>
      <c r="F21" s="19">
        <v>1.4915</v>
      </c>
      <c r="G21" s="19">
        <v>0.78649999999999998</v>
      </c>
      <c r="H21" s="19">
        <v>1.4239999999999999</v>
      </c>
      <c r="I21" s="19">
        <v>0.182</v>
      </c>
      <c r="J21" s="14">
        <v>0</v>
      </c>
      <c r="K21" s="16">
        <v>0</v>
      </c>
    </row>
    <row r="22" spans="1:11" x14ac:dyDescent="0.25">
      <c r="A22" s="36"/>
      <c r="B22" s="22">
        <v>241332</v>
      </c>
      <c r="C22" s="9">
        <v>10</v>
      </c>
      <c r="D22" s="20">
        <v>0.30759095800524938</v>
      </c>
      <c r="E22" s="19">
        <v>8.2899999999999991</v>
      </c>
      <c r="F22" s="19">
        <v>1.4845000000000002</v>
      </c>
      <c r="G22" s="19">
        <v>0.77300000000000002</v>
      </c>
      <c r="H22" s="19">
        <v>0.5635</v>
      </c>
      <c r="I22" s="19">
        <v>0.17</v>
      </c>
      <c r="J22" s="14"/>
      <c r="K22" s="7"/>
    </row>
    <row r="23" spans="1:11" x14ac:dyDescent="0.25">
      <c r="A23" s="36"/>
      <c r="B23" s="22">
        <v>241333</v>
      </c>
      <c r="C23" s="9">
        <v>25</v>
      </c>
      <c r="D23" s="20">
        <v>0.23750694225721783</v>
      </c>
      <c r="E23" s="19">
        <v>8.2315000000000005</v>
      </c>
      <c r="F23" s="19">
        <v>1.4775</v>
      </c>
      <c r="G23" s="19">
        <v>0.76249999999999996</v>
      </c>
      <c r="H23" s="19">
        <v>0.63800000000000001</v>
      </c>
      <c r="I23" s="19">
        <v>0.16899999999999998</v>
      </c>
      <c r="J23" s="14"/>
      <c r="K23" s="7"/>
    </row>
    <row r="24" spans="1:11" x14ac:dyDescent="0.25">
      <c r="A24" s="36"/>
      <c r="B24" s="22">
        <v>241334</v>
      </c>
      <c r="C24" s="9">
        <v>50</v>
      </c>
      <c r="D24" s="20">
        <v>0.17131648293963256</v>
      </c>
      <c r="E24" s="19">
        <v>7.9235000000000007</v>
      </c>
      <c r="F24" s="19">
        <v>7.7795000000000005</v>
      </c>
      <c r="G24" s="19">
        <v>0.73150000000000004</v>
      </c>
      <c r="H24" s="19">
        <v>0.309</v>
      </c>
      <c r="I24" s="19">
        <v>0.13950000000000001</v>
      </c>
      <c r="J24" s="14"/>
      <c r="K24" s="7"/>
    </row>
    <row r="25" spans="1:11" x14ac:dyDescent="0.25">
      <c r="A25" s="8"/>
      <c r="B25" s="22">
        <v>241335</v>
      </c>
      <c r="C25" s="9">
        <v>95</v>
      </c>
      <c r="D25" s="20">
        <v>0.18689070866141733</v>
      </c>
      <c r="E25" s="19">
        <v>8.4685000000000006</v>
      </c>
      <c r="F25" s="19">
        <v>7.8250000000000002</v>
      </c>
      <c r="G25" s="19">
        <v>0.80249999999999999</v>
      </c>
      <c r="H25" s="19">
        <v>0.41649999999999998</v>
      </c>
      <c r="I25" s="19">
        <v>0.13950000000000001</v>
      </c>
      <c r="J25" s="14"/>
      <c r="K25" s="7"/>
    </row>
    <row r="26" spans="1:11" x14ac:dyDescent="0.25">
      <c r="A26" s="8">
        <v>38488</v>
      </c>
      <c r="B26" s="22">
        <v>241336</v>
      </c>
      <c r="C26" s="9">
        <v>1</v>
      </c>
      <c r="D26" s="20">
        <v>0.51394944881889748</v>
      </c>
      <c r="E26" s="19">
        <v>7.069</v>
      </c>
      <c r="F26" s="19">
        <v>7.7409999999999997</v>
      </c>
      <c r="G26" s="19">
        <v>0.70300000000000007</v>
      </c>
      <c r="H26" s="19">
        <v>0.9</v>
      </c>
      <c r="I26" s="19">
        <v>0.187</v>
      </c>
      <c r="J26" s="14">
        <v>0</v>
      </c>
      <c r="K26" s="16">
        <v>0</v>
      </c>
    </row>
    <row r="27" spans="1:11" x14ac:dyDescent="0.25">
      <c r="A27" s="8"/>
      <c r="B27" s="22">
        <v>241337</v>
      </c>
      <c r="C27" s="9">
        <v>10</v>
      </c>
      <c r="D27" s="20">
        <v>0.3776749737532808</v>
      </c>
      <c r="E27" s="19">
        <v>7.1375000000000002</v>
      </c>
      <c r="F27" s="19">
        <v>7.8405000000000005</v>
      </c>
      <c r="G27" s="19">
        <v>0.64200000000000002</v>
      </c>
      <c r="H27" s="19">
        <v>0.67449999999999999</v>
      </c>
      <c r="I27" s="19">
        <v>0.17949999999999999</v>
      </c>
      <c r="J27" s="14"/>
      <c r="K27" s="7"/>
    </row>
    <row r="28" spans="1:11" x14ac:dyDescent="0.25">
      <c r="A28" s="8"/>
      <c r="B28" s="22">
        <v>241338</v>
      </c>
      <c r="C28" s="9">
        <v>25</v>
      </c>
      <c r="D28" s="20">
        <v>0.26086828083989499</v>
      </c>
      <c r="E28" s="19">
        <v>7.5789999999999997</v>
      </c>
      <c r="F28" s="19">
        <v>8.0004999999999988</v>
      </c>
      <c r="G28" s="19">
        <v>0.71350000000000002</v>
      </c>
      <c r="H28" s="19">
        <v>0.67549999999999999</v>
      </c>
      <c r="I28" s="19">
        <v>0.1875</v>
      </c>
      <c r="J28" s="14"/>
      <c r="K28" s="7"/>
    </row>
    <row r="29" spans="1:11" x14ac:dyDescent="0.25">
      <c r="A29" s="8"/>
      <c r="B29" s="22">
        <v>241339</v>
      </c>
      <c r="C29" s="9">
        <v>50</v>
      </c>
      <c r="D29" s="20">
        <v>8.6340135170603682E-2</v>
      </c>
      <c r="E29" s="19">
        <v>7.9474999999999998</v>
      </c>
      <c r="F29" s="19">
        <v>8.1775000000000002</v>
      </c>
      <c r="G29" s="19">
        <v>0.6875</v>
      </c>
      <c r="H29" s="19">
        <v>0.73699999999999999</v>
      </c>
      <c r="I29" s="19">
        <v>0.20100000000000001</v>
      </c>
      <c r="J29" s="14"/>
      <c r="K29" s="7"/>
    </row>
    <row r="30" spans="1:11" x14ac:dyDescent="0.25">
      <c r="A30" s="8"/>
      <c r="B30" s="22">
        <v>241340</v>
      </c>
      <c r="C30" s="9">
        <v>95</v>
      </c>
      <c r="D30" s="20">
        <v>0.14951584383202099</v>
      </c>
      <c r="E30" s="19">
        <v>7.3040000000000003</v>
      </c>
      <c r="F30" s="19">
        <v>6.53</v>
      </c>
      <c r="G30" s="19">
        <v>0.75350000000000006</v>
      </c>
      <c r="H30" s="19">
        <v>0.91349999999999998</v>
      </c>
      <c r="I30" s="19">
        <v>0.16149999999999998</v>
      </c>
      <c r="J30" s="14"/>
      <c r="K30" s="7"/>
    </row>
    <row r="31" spans="1:11" x14ac:dyDescent="0.25">
      <c r="A31" s="8">
        <v>38520</v>
      </c>
      <c r="B31" s="22">
        <v>241341</v>
      </c>
      <c r="C31" s="9">
        <v>1</v>
      </c>
      <c r="D31" s="20">
        <v>2.4193083870967738</v>
      </c>
      <c r="E31" s="19">
        <v>5.6224999999999996</v>
      </c>
      <c r="F31" s="19">
        <v>5.5720000000000001</v>
      </c>
      <c r="G31" s="19">
        <v>0.76249999999999996</v>
      </c>
      <c r="H31" s="19">
        <v>1.4550000000000001</v>
      </c>
      <c r="I31" s="19">
        <v>0.23749999999999999</v>
      </c>
      <c r="J31" s="14">
        <v>0</v>
      </c>
      <c r="K31" s="16">
        <v>0</v>
      </c>
    </row>
    <row r="32" spans="1:11" x14ac:dyDescent="0.25">
      <c r="A32" s="8"/>
      <c r="B32" s="22">
        <v>241342</v>
      </c>
      <c r="C32" s="9">
        <v>10</v>
      </c>
      <c r="D32" s="20">
        <v>1.8391122580645158</v>
      </c>
      <c r="E32" s="19">
        <v>4.8439999999999994</v>
      </c>
      <c r="F32" s="19">
        <v>4.8895</v>
      </c>
      <c r="G32" s="19">
        <v>0.63300000000000001</v>
      </c>
      <c r="H32" s="19">
        <v>0.77699999999999991</v>
      </c>
      <c r="I32" s="19">
        <v>0.20200000000000001</v>
      </c>
      <c r="J32" s="14"/>
      <c r="K32" s="7"/>
    </row>
    <row r="33" spans="1:11" x14ac:dyDescent="0.25">
      <c r="A33" s="8"/>
      <c r="B33" s="22">
        <v>241343</v>
      </c>
      <c r="C33" s="9">
        <v>25</v>
      </c>
      <c r="D33" s="20">
        <v>1.5873290322580644</v>
      </c>
      <c r="E33" s="19">
        <v>5.2220000000000004</v>
      </c>
      <c r="F33" s="19">
        <v>5.3409999999999993</v>
      </c>
      <c r="G33" s="19">
        <v>0.66149999999999998</v>
      </c>
      <c r="H33" s="19">
        <v>0.50649999999999995</v>
      </c>
      <c r="I33" s="19">
        <v>0.2225</v>
      </c>
      <c r="J33" s="14"/>
      <c r="K33" s="7"/>
    </row>
    <row r="34" spans="1:11" x14ac:dyDescent="0.25">
      <c r="A34" s="8"/>
      <c r="B34" s="22">
        <v>241344</v>
      </c>
      <c r="C34" s="9">
        <v>50</v>
      </c>
      <c r="D34" s="20">
        <v>1.1713393548387094</v>
      </c>
      <c r="E34" s="19">
        <v>5.4139999999999997</v>
      </c>
      <c r="F34" s="19">
        <v>5.1384999999999996</v>
      </c>
      <c r="G34" s="19">
        <v>0.6905</v>
      </c>
      <c r="H34" s="19">
        <v>0.72499999999999998</v>
      </c>
      <c r="I34" s="19">
        <v>0.23949999999999999</v>
      </c>
      <c r="J34" s="14"/>
      <c r="K34" s="7"/>
    </row>
    <row r="35" spans="1:11" x14ac:dyDescent="0.25">
      <c r="A35" s="8"/>
      <c r="B35" s="22">
        <v>241345</v>
      </c>
      <c r="C35" s="9">
        <v>95</v>
      </c>
      <c r="D35" s="20">
        <v>0.40504258064516135</v>
      </c>
      <c r="E35" s="19">
        <v>5.2844999999999995</v>
      </c>
      <c r="F35" s="19">
        <v>4.3825000000000003</v>
      </c>
      <c r="G35" s="19">
        <v>0.72399999999999998</v>
      </c>
      <c r="H35" s="19">
        <v>0.9325</v>
      </c>
      <c r="I35" s="19">
        <v>0.2455</v>
      </c>
      <c r="J35" s="14"/>
      <c r="K35" s="7"/>
    </row>
    <row r="36" spans="1:11" x14ac:dyDescent="0.25">
      <c r="A36" s="8">
        <v>38548</v>
      </c>
      <c r="B36" s="22">
        <v>241346</v>
      </c>
      <c r="C36" s="9">
        <v>1</v>
      </c>
      <c r="D36" s="20">
        <v>6.2167376344086023</v>
      </c>
      <c r="E36" s="19">
        <v>1.36</v>
      </c>
      <c r="F36" s="19">
        <v>1.3005</v>
      </c>
      <c r="G36" s="19">
        <v>0.51950000000000007</v>
      </c>
      <c r="H36" s="19">
        <v>1.2424999999999999</v>
      </c>
      <c r="I36" s="19">
        <v>0.16250000000000001</v>
      </c>
      <c r="J36" s="14">
        <v>0</v>
      </c>
      <c r="K36" s="16">
        <v>0</v>
      </c>
    </row>
    <row r="37" spans="1:11" x14ac:dyDescent="0.25">
      <c r="A37" s="8"/>
      <c r="B37" s="22">
        <v>241347</v>
      </c>
      <c r="C37" s="9">
        <v>10</v>
      </c>
      <c r="D37" s="20">
        <v>4.8302709677419351</v>
      </c>
      <c r="E37" s="19">
        <v>2.3985000000000003</v>
      </c>
      <c r="F37" s="19">
        <v>1.946</v>
      </c>
      <c r="G37" s="19">
        <v>0.5555000000000001</v>
      </c>
      <c r="H37" s="19">
        <v>0.64900000000000002</v>
      </c>
      <c r="I37" s="19">
        <v>0.1905</v>
      </c>
      <c r="J37" s="14"/>
      <c r="K37" s="7"/>
    </row>
    <row r="38" spans="1:11" x14ac:dyDescent="0.25">
      <c r="A38" s="8"/>
      <c r="B38" s="22">
        <v>241348</v>
      </c>
      <c r="C38" s="9">
        <v>25</v>
      </c>
      <c r="D38" s="20">
        <v>2.8623827956989243</v>
      </c>
      <c r="E38" s="19">
        <v>3.1390000000000002</v>
      </c>
      <c r="F38" s="19">
        <v>2.4085000000000001</v>
      </c>
      <c r="G38" s="19">
        <v>0.60650000000000004</v>
      </c>
      <c r="H38" s="19">
        <v>1.0589999999999999</v>
      </c>
      <c r="I38" s="19">
        <v>0.19600000000000001</v>
      </c>
      <c r="J38" s="14"/>
      <c r="K38" s="7"/>
    </row>
    <row r="39" spans="1:11" x14ac:dyDescent="0.25">
      <c r="A39" s="8"/>
      <c r="B39" s="22">
        <v>241349</v>
      </c>
      <c r="C39" s="9">
        <v>50</v>
      </c>
      <c r="D39" s="20">
        <v>2.1467870967741933</v>
      </c>
      <c r="E39" s="19">
        <v>3.8965000000000001</v>
      </c>
      <c r="F39" s="19">
        <v>3.0259999999999998</v>
      </c>
      <c r="G39" s="19">
        <v>0.67149999999999999</v>
      </c>
      <c r="H39" s="19">
        <v>0.97849999999999993</v>
      </c>
      <c r="I39" s="19">
        <v>0.20599999999999999</v>
      </c>
      <c r="J39" s="14"/>
      <c r="K39" s="7"/>
    </row>
    <row r="40" spans="1:11" x14ac:dyDescent="0.25">
      <c r="A40" s="8"/>
      <c r="B40" s="22">
        <v>241350</v>
      </c>
      <c r="C40" s="9">
        <v>95</v>
      </c>
      <c r="D40" s="20">
        <v>0.48167225806451613</v>
      </c>
      <c r="E40" s="19">
        <v>6.9225000000000003</v>
      </c>
      <c r="F40" s="19">
        <v>5.3529999999999998</v>
      </c>
      <c r="G40" s="19">
        <v>0.83150000000000002</v>
      </c>
      <c r="H40" s="19">
        <v>0.39800000000000002</v>
      </c>
      <c r="I40" s="19">
        <v>0.184</v>
      </c>
      <c r="J40" s="14"/>
      <c r="K40" s="7"/>
    </row>
    <row r="41" spans="1:11" x14ac:dyDescent="0.25">
      <c r="A41" s="8">
        <v>38576</v>
      </c>
      <c r="B41" s="22">
        <v>241351</v>
      </c>
      <c r="C41" s="9">
        <v>1</v>
      </c>
      <c r="D41" s="20">
        <v>1.6639587096774193</v>
      </c>
      <c r="E41" s="19">
        <v>2.6480000000000001</v>
      </c>
      <c r="F41" s="19">
        <v>2.5685000000000002</v>
      </c>
      <c r="G41" s="19">
        <v>1.4025000000000001</v>
      </c>
      <c r="H41" s="19">
        <v>3.6894999999999998</v>
      </c>
      <c r="I41" s="19">
        <v>0.18099999999999999</v>
      </c>
      <c r="J41" s="14">
        <v>0</v>
      </c>
      <c r="K41" s="16">
        <v>0</v>
      </c>
    </row>
    <row r="42" spans="1:11" x14ac:dyDescent="0.25">
      <c r="A42" s="8"/>
      <c r="B42" s="22">
        <v>241352</v>
      </c>
      <c r="C42" s="9">
        <v>10</v>
      </c>
      <c r="D42" s="20">
        <v>0.86482064516129054</v>
      </c>
      <c r="E42" s="19">
        <v>2.6669999999999998</v>
      </c>
      <c r="F42" s="19">
        <v>2.5114999999999998</v>
      </c>
      <c r="G42" s="19">
        <v>0.61099999999999999</v>
      </c>
      <c r="H42" s="19">
        <v>1.3654999999999999</v>
      </c>
      <c r="I42" s="19">
        <v>0.18</v>
      </c>
      <c r="J42" s="14"/>
      <c r="K42" s="7"/>
    </row>
    <row r="43" spans="1:11" x14ac:dyDescent="0.25">
      <c r="A43" s="8"/>
      <c r="B43" s="22">
        <v>241353</v>
      </c>
      <c r="C43" s="9">
        <v>25</v>
      </c>
      <c r="D43" s="20">
        <v>0.45977806451612907</v>
      </c>
      <c r="E43" s="19">
        <v>3.2845</v>
      </c>
      <c r="F43" s="19">
        <v>2.9304999999999999</v>
      </c>
      <c r="G43" s="19">
        <v>0.64850000000000008</v>
      </c>
      <c r="H43" s="19">
        <v>1.5735000000000001</v>
      </c>
      <c r="I43" s="19">
        <v>0.19</v>
      </c>
      <c r="J43" s="14"/>
      <c r="K43" s="7"/>
    </row>
    <row r="44" spans="1:11" x14ac:dyDescent="0.25">
      <c r="A44" s="8"/>
      <c r="B44" s="22">
        <v>241354</v>
      </c>
      <c r="C44" s="9">
        <v>50</v>
      </c>
      <c r="D44" s="20">
        <v>0.43788387096774201</v>
      </c>
      <c r="E44" s="19">
        <v>3.8410000000000002</v>
      </c>
      <c r="F44" s="19">
        <v>3.3895</v>
      </c>
      <c r="G44" s="19">
        <v>0.69049999999999989</v>
      </c>
      <c r="H44" s="19">
        <v>1.5369999999999999</v>
      </c>
      <c r="I44" s="19">
        <v>0.19950000000000001</v>
      </c>
      <c r="J44" s="14"/>
      <c r="K44" s="7"/>
    </row>
    <row r="45" spans="1:11" x14ac:dyDescent="0.25">
      <c r="A45" s="8"/>
      <c r="B45" s="22">
        <v>241355</v>
      </c>
      <c r="C45" s="9">
        <v>95</v>
      </c>
      <c r="D45" s="20">
        <v>0.12208000000000001</v>
      </c>
      <c r="E45" s="19">
        <v>8.2489999999999988</v>
      </c>
      <c r="F45" s="19">
        <v>6.3594999999999997</v>
      </c>
      <c r="G45" s="19">
        <v>0.91050000000000009</v>
      </c>
      <c r="H45" s="19">
        <v>0.73150000000000004</v>
      </c>
      <c r="I45" s="19">
        <v>0.2205</v>
      </c>
      <c r="J45" s="14"/>
      <c r="K45" s="7"/>
    </row>
    <row r="46" spans="1:11" x14ac:dyDescent="0.25">
      <c r="A46" s="8">
        <v>38611</v>
      </c>
      <c r="B46" s="22">
        <v>241356</v>
      </c>
      <c r="C46" s="9">
        <v>1</v>
      </c>
      <c r="D46" s="20">
        <v>3.7121526881720421</v>
      </c>
      <c r="E46" s="19">
        <v>5.2789999999999999</v>
      </c>
      <c r="F46" s="19">
        <v>5.1440000000000001</v>
      </c>
      <c r="G46" s="19">
        <v>0.66049999999999998</v>
      </c>
      <c r="H46" s="19">
        <v>0.87949999999999995</v>
      </c>
      <c r="I46" s="19">
        <v>0.39100000000000001</v>
      </c>
      <c r="J46" s="14">
        <v>0</v>
      </c>
      <c r="K46" s="16">
        <v>0</v>
      </c>
    </row>
    <row r="47" spans="1:11" x14ac:dyDescent="0.25">
      <c r="A47" s="8"/>
      <c r="B47" s="22">
        <v>241357</v>
      </c>
      <c r="C47" s="9">
        <v>10</v>
      </c>
      <c r="D47" s="20">
        <v>2.8176580645161287</v>
      </c>
      <c r="E47" s="19">
        <v>5.6694999999999993</v>
      </c>
      <c r="F47" s="19">
        <v>5.4089999999999998</v>
      </c>
      <c r="G47" s="19">
        <v>0.72</v>
      </c>
      <c r="H47" s="19">
        <v>0.188</v>
      </c>
      <c r="I47" s="19">
        <v>0.38900000000000001</v>
      </c>
      <c r="J47" s="14"/>
      <c r="K47" s="7"/>
    </row>
    <row r="48" spans="1:11" x14ac:dyDescent="0.25">
      <c r="A48" s="8"/>
      <c r="B48" s="22">
        <v>241358</v>
      </c>
      <c r="C48" s="9">
        <v>25</v>
      </c>
      <c r="D48" s="20">
        <v>1.4121754838709677</v>
      </c>
      <c r="E48" s="19">
        <v>6.5869999999999997</v>
      </c>
      <c r="F48" s="19">
        <v>5.8840000000000003</v>
      </c>
      <c r="G48" s="19">
        <v>0.73849999999999993</v>
      </c>
      <c r="H48" s="19">
        <v>0.1575</v>
      </c>
      <c r="I48" s="19">
        <v>0.3775</v>
      </c>
      <c r="J48" s="14"/>
      <c r="K48" s="7"/>
    </row>
    <row r="49" spans="1:11" x14ac:dyDescent="0.25">
      <c r="A49" s="8"/>
      <c r="B49" s="22">
        <v>241359</v>
      </c>
      <c r="C49" s="9">
        <v>50</v>
      </c>
      <c r="D49" s="20">
        <v>1.2479690322580645</v>
      </c>
      <c r="E49" s="19">
        <v>6.7945000000000002</v>
      </c>
      <c r="F49" s="19">
        <v>6.0175000000000001</v>
      </c>
      <c r="G49" s="19">
        <v>0.70250000000000001</v>
      </c>
      <c r="H49" s="19">
        <v>0.30499999999999999</v>
      </c>
      <c r="I49" s="19">
        <v>0.374</v>
      </c>
      <c r="J49" s="14"/>
      <c r="K49" s="7"/>
    </row>
    <row r="50" spans="1:11" x14ac:dyDescent="0.25">
      <c r="A50" s="8"/>
      <c r="B50" s="22">
        <v>241360</v>
      </c>
      <c r="C50" s="9">
        <v>95</v>
      </c>
      <c r="D50" s="20">
        <v>0.8757677419354839</v>
      </c>
      <c r="E50" s="19">
        <v>7.4424999999999999</v>
      </c>
      <c r="F50" s="19">
        <v>6.657</v>
      </c>
      <c r="G50" s="19">
        <v>0.69799999999999995</v>
      </c>
      <c r="H50" s="19">
        <v>0.22449999999999998</v>
      </c>
      <c r="I50" s="19">
        <v>0.32350000000000001</v>
      </c>
      <c r="J50" s="14"/>
      <c r="K50" s="7"/>
    </row>
    <row r="51" spans="1:11" x14ac:dyDescent="0.25">
      <c r="A51" s="8">
        <v>38638</v>
      </c>
      <c r="B51" s="22">
        <v>241361</v>
      </c>
      <c r="C51" s="9">
        <v>1</v>
      </c>
      <c r="D51" s="20">
        <v>3.8463268817204295</v>
      </c>
      <c r="E51" s="19">
        <v>4.1434999999999995</v>
      </c>
      <c r="F51" s="19">
        <v>3.9954999999999998</v>
      </c>
      <c r="G51" s="19">
        <v>0.67799999999999994</v>
      </c>
      <c r="H51" s="19">
        <v>0.72299999999999998</v>
      </c>
      <c r="I51" s="19">
        <v>0.36599999999999999</v>
      </c>
      <c r="J51" s="14">
        <v>0</v>
      </c>
      <c r="K51" s="16">
        <v>0</v>
      </c>
    </row>
    <row r="52" spans="1:11" x14ac:dyDescent="0.25">
      <c r="A52" s="8"/>
      <c r="B52" s="22">
        <v>241362</v>
      </c>
      <c r="C52" s="9">
        <v>10</v>
      </c>
      <c r="D52" s="20">
        <v>3.667427956989247</v>
      </c>
      <c r="E52" s="19">
        <v>4.1615000000000002</v>
      </c>
      <c r="F52" s="19">
        <v>4.3914999999999997</v>
      </c>
      <c r="G52" s="19">
        <v>0.62250000000000005</v>
      </c>
      <c r="H52" s="19">
        <v>0.58650000000000002</v>
      </c>
      <c r="I52" s="19">
        <v>0.373</v>
      </c>
      <c r="J52" s="14"/>
      <c r="K52" s="7"/>
    </row>
    <row r="53" spans="1:11" x14ac:dyDescent="0.25">
      <c r="A53" s="8"/>
      <c r="B53" s="22">
        <v>241363</v>
      </c>
      <c r="C53" s="9">
        <v>25</v>
      </c>
      <c r="D53" s="20">
        <v>3.6227032258064518</v>
      </c>
      <c r="E53" s="19">
        <v>3.9485000000000001</v>
      </c>
      <c r="F53" s="19">
        <v>3.6265000000000001</v>
      </c>
      <c r="G53" s="19">
        <v>0.57899999999999996</v>
      </c>
      <c r="H53" s="19">
        <v>0.63050000000000006</v>
      </c>
      <c r="I53" s="19">
        <v>0.35649999999999998</v>
      </c>
      <c r="J53" s="14"/>
      <c r="K53" s="7"/>
    </row>
    <row r="54" spans="1:11" x14ac:dyDescent="0.25">
      <c r="A54" s="8"/>
      <c r="B54" s="22">
        <v>241364</v>
      </c>
      <c r="C54" s="9">
        <v>50</v>
      </c>
      <c r="D54" s="20">
        <v>3.5779784946236552</v>
      </c>
      <c r="E54" s="19">
        <v>4.0640000000000001</v>
      </c>
      <c r="F54" s="19">
        <v>3.7225000000000001</v>
      </c>
      <c r="G54" s="19">
        <v>0.61149999999999993</v>
      </c>
      <c r="H54" s="19">
        <v>0.73799999999999999</v>
      </c>
      <c r="I54" s="19">
        <v>0.35449999999999998</v>
      </c>
      <c r="J54" s="14"/>
      <c r="K54" s="7"/>
    </row>
    <row r="55" spans="1:11" x14ac:dyDescent="0.25">
      <c r="A55" s="8"/>
      <c r="B55" s="22">
        <v>241365</v>
      </c>
      <c r="C55" s="9">
        <v>95</v>
      </c>
      <c r="D55" s="20">
        <v>0.41598967741935483</v>
      </c>
      <c r="E55" s="19">
        <v>9.8419999999999987</v>
      </c>
      <c r="F55" s="19">
        <v>8.0225000000000009</v>
      </c>
      <c r="G55" s="19">
        <v>0.91749999999999998</v>
      </c>
      <c r="H55" s="19">
        <v>0.27</v>
      </c>
      <c r="I55" s="19">
        <v>0.22950000000000001</v>
      </c>
      <c r="J55" s="14"/>
      <c r="K55" s="7"/>
    </row>
    <row r="56" spans="1:11" x14ac:dyDescent="0.25">
      <c r="A56" s="8">
        <v>38670</v>
      </c>
      <c r="B56" s="22">
        <v>241366</v>
      </c>
      <c r="C56" s="9">
        <v>1</v>
      </c>
      <c r="D56" s="20">
        <v>0.40168258064516121</v>
      </c>
      <c r="E56" s="19">
        <v>9.484</v>
      </c>
      <c r="F56" s="19">
        <v>8.4460000000000015</v>
      </c>
      <c r="G56" s="19">
        <v>0.85799999999999998</v>
      </c>
      <c r="H56" s="19">
        <v>1.3545</v>
      </c>
      <c r="I56" s="19">
        <v>0.20949999999999999</v>
      </c>
      <c r="J56" s="14">
        <v>0</v>
      </c>
      <c r="K56" s="16">
        <v>0</v>
      </c>
    </row>
    <row r="57" spans="1:11" x14ac:dyDescent="0.25">
      <c r="A57" s="8"/>
      <c r="B57" s="22">
        <v>241367</v>
      </c>
      <c r="C57" s="9">
        <v>10</v>
      </c>
      <c r="D57" s="20">
        <v>0.28354064516129035</v>
      </c>
      <c r="E57" s="19">
        <v>9.4415000000000013</v>
      </c>
      <c r="F57" s="19">
        <v>8.4779999999999998</v>
      </c>
      <c r="G57" s="19">
        <v>0.84</v>
      </c>
      <c r="H57" s="19">
        <v>0.1115</v>
      </c>
      <c r="I57" s="19">
        <v>0.1825</v>
      </c>
      <c r="J57" s="14"/>
      <c r="K57" s="7"/>
    </row>
    <row r="58" spans="1:11" x14ac:dyDescent="0.25">
      <c r="A58" s="8"/>
      <c r="B58" s="22">
        <v>241368</v>
      </c>
      <c r="C58" s="9">
        <v>25</v>
      </c>
      <c r="D58" s="20">
        <v>0.26385032258064517</v>
      </c>
      <c r="E58" s="19">
        <v>9.2255000000000003</v>
      </c>
      <c r="F58" s="19">
        <v>8.1044999999999998</v>
      </c>
      <c r="G58" s="19">
        <v>0.84199999999999997</v>
      </c>
      <c r="H58" s="19">
        <v>0.14249999999999999</v>
      </c>
      <c r="I58" s="19">
        <v>0.16550000000000001</v>
      </c>
      <c r="J58" s="14"/>
      <c r="K58" s="7"/>
    </row>
    <row r="59" spans="1:11" x14ac:dyDescent="0.25">
      <c r="A59" s="8"/>
      <c r="B59" s="22">
        <v>241369</v>
      </c>
      <c r="C59" s="9">
        <v>50</v>
      </c>
      <c r="D59" s="20">
        <v>0.25203612903225814</v>
      </c>
      <c r="E59" s="19">
        <v>9.4619999999999997</v>
      </c>
      <c r="F59" s="19">
        <v>8.3170000000000002</v>
      </c>
      <c r="G59" s="19">
        <v>0.90549999999999997</v>
      </c>
      <c r="H59" s="19">
        <v>0.30599999999999999</v>
      </c>
      <c r="I59" s="19">
        <v>0.17199999999999999</v>
      </c>
      <c r="J59" s="14"/>
      <c r="K59" s="7"/>
    </row>
    <row r="60" spans="1:11" x14ac:dyDescent="0.25">
      <c r="A60" s="8"/>
      <c r="B60" s="22">
        <v>241370</v>
      </c>
      <c r="C60" s="9">
        <v>95</v>
      </c>
      <c r="D60" s="20">
        <v>0.26385032258064522</v>
      </c>
      <c r="E60" s="19">
        <v>9.3610000000000007</v>
      </c>
      <c r="F60" s="19">
        <v>8.1930000000000014</v>
      </c>
      <c r="G60" s="19">
        <v>0.90800000000000003</v>
      </c>
      <c r="H60" s="19">
        <v>0.14649999999999999</v>
      </c>
      <c r="I60" s="19">
        <v>0.1565</v>
      </c>
      <c r="J60" s="14"/>
      <c r="K60" s="7"/>
    </row>
    <row r="61" spans="1:11" x14ac:dyDescent="0.25">
      <c r="A61" s="8">
        <v>38701</v>
      </c>
      <c r="B61" s="22">
        <v>241371</v>
      </c>
      <c r="C61" s="9">
        <v>1</v>
      </c>
      <c r="D61" s="20">
        <v>0.33867354838709679</v>
      </c>
      <c r="E61" s="44">
        <v>9.8309999999999995</v>
      </c>
      <c r="F61" s="44">
        <v>10.6065</v>
      </c>
      <c r="G61" s="19">
        <v>1.1539999999999999</v>
      </c>
      <c r="H61" s="19">
        <v>0.53400000000000003</v>
      </c>
      <c r="I61" s="44">
        <v>0.20949999999999999</v>
      </c>
      <c r="J61" s="14">
        <v>0</v>
      </c>
      <c r="K61" s="16">
        <v>0</v>
      </c>
    </row>
    <row r="62" spans="1:11" x14ac:dyDescent="0.25">
      <c r="A62" s="8"/>
      <c r="B62" s="22">
        <v>241372</v>
      </c>
      <c r="C62" s="9">
        <v>10</v>
      </c>
      <c r="D62" s="20">
        <v>0.25203612903225819</v>
      </c>
      <c r="E62" s="44">
        <v>9.7575000000000003</v>
      </c>
      <c r="F62" s="44">
        <v>10.5175</v>
      </c>
      <c r="G62" s="19">
        <v>1.0365</v>
      </c>
      <c r="H62" s="19">
        <v>0.20550000000000002</v>
      </c>
      <c r="I62" s="44">
        <v>0.1925</v>
      </c>
      <c r="J62" s="14"/>
      <c r="K62" s="7"/>
    </row>
    <row r="63" spans="1:11" x14ac:dyDescent="0.25">
      <c r="A63" s="8"/>
      <c r="B63" s="22">
        <v>241373</v>
      </c>
      <c r="C63" s="9">
        <v>25</v>
      </c>
      <c r="D63" s="20">
        <v>0.21163544086021505</v>
      </c>
      <c r="E63" s="44">
        <v>8.9740000000000002</v>
      </c>
      <c r="F63" s="44">
        <v>9.6534999999999993</v>
      </c>
      <c r="G63" s="19">
        <v>1.024</v>
      </c>
      <c r="H63" s="19">
        <v>0.33150000000000002</v>
      </c>
      <c r="I63" s="44">
        <v>0.182</v>
      </c>
      <c r="J63" s="14"/>
      <c r="K63" s="7"/>
    </row>
    <row r="64" spans="1:11" x14ac:dyDescent="0.25">
      <c r="A64" s="8"/>
      <c r="B64" s="22">
        <v>241374</v>
      </c>
      <c r="C64" s="9">
        <v>50</v>
      </c>
      <c r="D64" s="20">
        <v>0.22964696774193552</v>
      </c>
      <c r="E64" s="44">
        <v>9.6144999999999996</v>
      </c>
      <c r="F64" s="44">
        <v>9.9355000000000011</v>
      </c>
      <c r="G64" s="19">
        <v>1.0609999999999999</v>
      </c>
      <c r="H64" s="19">
        <v>0.23749999999999999</v>
      </c>
      <c r="I64" s="44">
        <v>0.17</v>
      </c>
      <c r="J64" s="14"/>
      <c r="K64" s="7"/>
    </row>
    <row r="65" spans="1:11" x14ac:dyDescent="0.25">
      <c r="A65" s="8"/>
      <c r="B65" s="22">
        <v>241375</v>
      </c>
      <c r="C65" s="9">
        <v>95</v>
      </c>
      <c r="D65" s="20">
        <v>0.18574387096774195</v>
      </c>
      <c r="E65" s="44">
        <v>9.5365000000000002</v>
      </c>
      <c r="F65" s="44">
        <v>9.2140000000000004</v>
      </c>
      <c r="G65" s="19">
        <v>1.0920000000000001</v>
      </c>
      <c r="H65" s="19">
        <v>0.47399999999999998</v>
      </c>
      <c r="I65" s="44">
        <v>0.14699999999999999</v>
      </c>
      <c r="J65" s="14"/>
      <c r="K65" s="7"/>
    </row>
    <row r="66" spans="1:11" x14ac:dyDescent="0.25">
      <c r="A66" s="8"/>
      <c r="B66" s="4"/>
      <c r="C66" s="9"/>
      <c r="D66" s="31"/>
      <c r="E66" s="20"/>
      <c r="F66" s="20"/>
      <c r="G66" s="20"/>
      <c r="H66" s="20"/>
      <c r="I66" s="20"/>
      <c r="J66" s="14">
        <v>0</v>
      </c>
      <c r="K66" s="16">
        <v>0</v>
      </c>
    </row>
    <row r="67" spans="1:11" x14ac:dyDescent="0.25">
      <c r="A67" s="8"/>
      <c r="B67" s="4"/>
      <c r="C67" s="9"/>
      <c r="D67" s="31"/>
      <c r="E67" s="20"/>
      <c r="F67" s="20"/>
      <c r="G67" s="20"/>
      <c r="H67" s="20"/>
      <c r="I67" s="20"/>
      <c r="J67" s="14"/>
      <c r="K67" s="7"/>
    </row>
    <row r="68" spans="1:11" x14ac:dyDescent="0.25">
      <c r="A68" s="8"/>
      <c r="B68" s="4"/>
      <c r="C68" s="9"/>
      <c r="D68" s="31"/>
      <c r="E68" s="20"/>
      <c r="F68" s="20"/>
      <c r="G68" s="20"/>
      <c r="H68" s="20"/>
      <c r="I68" s="20"/>
      <c r="J68" s="14"/>
      <c r="K68" s="7"/>
    </row>
    <row r="69" spans="1:11" x14ac:dyDescent="0.25">
      <c r="A69" s="8"/>
      <c r="B69" s="4"/>
      <c r="C69" s="9"/>
      <c r="D69" s="31"/>
      <c r="E69" s="20"/>
      <c r="F69" s="20"/>
      <c r="G69" s="20"/>
      <c r="H69" s="20"/>
      <c r="I69" s="20"/>
      <c r="J69" s="14"/>
      <c r="K69" s="7"/>
    </row>
    <row r="70" spans="1:11" x14ac:dyDescent="0.25">
      <c r="A70" s="8"/>
      <c r="B70" s="4"/>
      <c r="C70" s="9"/>
      <c r="D70" s="31"/>
      <c r="E70" s="20"/>
      <c r="F70" s="20"/>
      <c r="G70" s="20"/>
      <c r="H70" s="20"/>
      <c r="I70" s="20"/>
      <c r="J70" s="14"/>
      <c r="K70" s="7"/>
    </row>
    <row r="71" spans="1:11" x14ac:dyDescent="0.25">
      <c r="A71" s="8"/>
      <c r="B71" s="21"/>
      <c r="C71" s="9"/>
      <c r="D71" s="31"/>
      <c r="E71" s="20"/>
      <c r="F71" s="20"/>
      <c r="G71" s="20"/>
      <c r="H71" s="20"/>
      <c r="I71" s="20"/>
      <c r="J71" s="14">
        <v>0</v>
      </c>
      <c r="K71" s="16">
        <v>0</v>
      </c>
    </row>
    <row r="72" spans="1:11" x14ac:dyDescent="0.25">
      <c r="A72" s="8"/>
      <c r="B72" s="21"/>
      <c r="C72" s="9"/>
      <c r="D72" s="31"/>
      <c r="E72" s="20"/>
      <c r="F72" s="20"/>
      <c r="G72" s="20"/>
      <c r="H72" s="20"/>
      <c r="I72" s="20"/>
      <c r="J72" s="14"/>
      <c r="K72" s="7"/>
    </row>
    <row r="73" spans="1:11" x14ac:dyDescent="0.25">
      <c r="A73" s="8"/>
      <c r="B73" s="4"/>
      <c r="C73" s="9"/>
      <c r="D73" s="31"/>
      <c r="E73" s="20"/>
      <c r="F73" s="20"/>
      <c r="G73" s="20"/>
      <c r="H73" s="20"/>
      <c r="I73" s="20"/>
      <c r="J73" s="14"/>
      <c r="K73" s="7"/>
    </row>
    <row r="74" spans="1:11" x14ac:dyDescent="0.25">
      <c r="A74" s="8"/>
      <c r="B74" s="4"/>
      <c r="C74" s="9"/>
      <c r="D74" s="31"/>
      <c r="E74" s="20"/>
      <c r="F74" s="20"/>
      <c r="G74" s="20"/>
      <c r="H74" s="20"/>
      <c r="I74" s="20"/>
      <c r="J74" s="14"/>
      <c r="K74" s="7"/>
    </row>
    <row r="75" spans="1:11" x14ac:dyDescent="0.25">
      <c r="A75" s="8"/>
      <c r="B75" s="4"/>
      <c r="C75" s="9"/>
      <c r="D75" s="31"/>
      <c r="E75" s="20"/>
      <c r="F75" s="20"/>
      <c r="G75" s="20"/>
      <c r="H75" s="20"/>
      <c r="I75" s="20"/>
      <c r="J75" s="14"/>
      <c r="K75" s="7"/>
    </row>
    <row r="76" spans="1:11" x14ac:dyDescent="0.25">
      <c r="A76" s="8"/>
      <c r="B76" s="4"/>
      <c r="C76" s="9"/>
      <c r="D76" s="31"/>
      <c r="E76" s="20"/>
      <c r="F76" s="20"/>
      <c r="G76" s="20"/>
      <c r="H76" s="20"/>
      <c r="I76" s="20"/>
      <c r="J76" s="14">
        <v>0</v>
      </c>
      <c r="K76" s="16">
        <v>0</v>
      </c>
    </row>
    <row r="77" spans="1:11" x14ac:dyDescent="0.25">
      <c r="A77" s="8"/>
      <c r="B77" s="4"/>
      <c r="C77" s="9"/>
      <c r="D77" s="31"/>
      <c r="E77" s="20"/>
      <c r="F77" s="20"/>
      <c r="G77" s="20"/>
      <c r="H77" s="20"/>
      <c r="I77" s="20"/>
      <c r="J77" s="14"/>
      <c r="K77" s="7"/>
    </row>
    <row r="78" spans="1:11" x14ac:dyDescent="0.25">
      <c r="A78" s="8"/>
      <c r="B78" s="4"/>
      <c r="C78" s="9"/>
      <c r="D78" s="31"/>
      <c r="E78" s="20"/>
      <c r="F78" s="20"/>
      <c r="G78" s="20"/>
      <c r="H78" s="20"/>
      <c r="I78" s="20"/>
      <c r="J78" s="14"/>
      <c r="K78" s="7"/>
    </row>
    <row r="79" spans="1:11" x14ac:dyDescent="0.25">
      <c r="A79" s="8"/>
      <c r="B79" s="4"/>
      <c r="C79" s="9"/>
      <c r="D79" s="31"/>
      <c r="E79" s="20"/>
      <c r="F79" s="20"/>
      <c r="G79" s="20"/>
      <c r="H79" s="20"/>
      <c r="I79" s="20"/>
      <c r="J79" s="14"/>
      <c r="K79" s="7"/>
    </row>
    <row r="80" spans="1:11" x14ac:dyDescent="0.25">
      <c r="A80" s="8"/>
      <c r="B80" s="4"/>
      <c r="C80" s="9"/>
      <c r="D80" s="31"/>
      <c r="E80" s="20"/>
      <c r="F80" s="20"/>
      <c r="G80" s="20"/>
      <c r="H80" s="20"/>
      <c r="I80" s="20"/>
      <c r="J80" s="14"/>
      <c r="K80" s="7"/>
    </row>
    <row r="81" spans="1:11" x14ac:dyDescent="0.25">
      <c r="A81" s="8"/>
      <c r="B81" s="4"/>
      <c r="C81" s="9"/>
      <c r="D81" s="31"/>
      <c r="E81" s="20"/>
      <c r="F81" s="20"/>
      <c r="G81" s="20"/>
      <c r="H81" s="20"/>
      <c r="I81" s="20"/>
      <c r="J81" s="14">
        <v>0</v>
      </c>
      <c r="K81" s="16">
        <v>0</v>
      </c>
    </row>
    <row r="82" spans="1:11" x14ac:dyDescent="0.25">
      <c r="A82" s="8"/>
      <c r="B82" s="4"/>
      <c r="C82" s="9"/>
      <c r="D82" s="31"/>
      <c r="E82" s="20"/>
      <c r="F82" s="20"/>
      <c r="G82" s="20"/>
      <c r="H82" s="20"/>
      <c r="I82" s="20"/>
      <c r="J82" s="14"/>
      <c r="K82" s="7"/>
    </row>
    <row r="83" spans="1:11" x14ac:dyDescent="0.25">
      <c r="A83" s="8"/>
      <c r="B83" s="4"/>
      <c r="C83" s="9"/>
      <c r="D83" s="31"/>
      <c r="E83" s="20"/>
      <c r="F83" s="20"/>
      <c r="G83" s="20"/>
      <c r="H83" s="20"/>
      <c r="I83" s="20"/>
      <c r="J83" s="14"/>
      <c r="K83" s="7"/>
    </row>
    <row r="84" spans="1:11" x14ac:dyDescent="0.25">
      <c r="A84" s="8"/>
      <c r="B84" s="4"/>
      <c r="C84" s="9"/>
      <c r="D84" s="31"/>
      <c r="E84" s="20"/>
      <c r="F84" s="20"/>
      <c r="G84" s="20"/>
      <c r="H84" s="20"/>
      <c r="I84" s="20"/>
      <c r="J84" s="14"/>
      <c r="K84" s="7"/>
    </row>
    <row r="85" spans="1:11" x14ac:dyDescent="0.25">
      <c r="A85" s="8"/>
      <c r="B85" s="4"/>
      <c r="C85" s="9"/>
      <c r="D85" s="31"/>
      <c r="E85" s="20"/>
      <c r="F85" s="20"/>
      <c r="G85" s="20"/>
      <c r="H85" s="20"/>
      <c r="I85" s="20"/>
      <c r="J85" s="14"/>
      <c r="K85" s="7"/>
    </row>
    <row r="86" spans="1:11" x14ac:dyDescent="0.25">
      <c r="A86" s="8"/>
    </row>
    <row r="87" spans="1:11" x14ac:dyDescent="0.25">
      <c r="A87" s="8"/>
    </row>
    <row r="88" spans="1:11" x14ac:dyDescent="0.25">
      <c r="A88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85"/>
  <sheetViews>
    <sheetView workbookViewId="0">
      <selection activeCell="L14" sqref="L14"/>
    </sheetView>
  </sheetViews>
  <sheetFormatPr defaultRowHeight="13.2" x14ac:dyDescent="0.25"/>
  <cols>
    <col min="1" max="1" width="12.33203125" customWidth="1"/>
    <col min="4" max="4" width="12.6640625" customWidth="1"/>
  </cols>
  <sheetData>
    <row r="3" spans="1:10" x14ac:dyDescent="0.25">
      <c r="A3" s="12"/>
      <c r="B3" s="21" t="s">
        <v>5</v>
      </c>
      <c r="C3" s="13" t="s">
        <v>0</v>
      </c>
      <c r="D3" s="25" t="s">
        <v>6</v>
      </c>
      <c r="E3" s="20" t="s">
        <v>43</v>
      </c>
      <c r="F3" s="20" t="s">
        <v>34</v>
      </c>
      <c r="G3" s="20" t="s">
        <v>35</v>
      </c>
      <c r="H3" s="20" t="s">
        <v>42</v>
      </c>
      <c r="I3" s="20" t="s">
        <v>44</v>
      </c>
      <c r="J3" s="20" t="s">
        <v>69</v>
      </c>
    </row>
    <row r="4" spans="1:10" x14ac:dyDescent="0.25">
      <c r="A4" s="35">
        <v>37999</v>
      </c>
      <c r="B4" s="22">
        <v>241316</v>
      </c>
      <c r="C4" s="9">
        <v>1</v>
      </c>
      <c r="D4" s="20">
        <v>0.25139473684210528</v>
      </c>
      <c r="E4" s="19">
        <v>8.9885000000000002</v>
      </c>
      <c r="F4" s="19">
        <v>9.1014999999999997</v>
      </c>
      <c r="G4" s="19">
        <v>1.0409999999999999</v>
      </c>
      <c r="H4" s="19">
        <v>0.35649999999999998</v>
      </c>
      <c r="I4" s="19">
        <v>0.13500000000000001</v>
      </c>
      <c r="J4" s="34">
        <v>13</v>
      </c>
    </row>
    <row r="5" spans="1:10" x14ac:dyDescent="0.25">
      <c r="A5" s="35">
        <v>38397</v>
      </c>
      <c r="B5" s="22">
        <v>241321</v>
      </c>
      <c r="C5" s="9">
        <v>1</v>
      </c>
      <c r="D5" s="20">
        <v>0.31963045112781946</v>
      </c>
      <c r="E5" s="19">
        <v>8.7814999999999994</v>
      </c>
      <c r="F5" s="19">
        <v>9.8475000000000001</v>
      </c>
      <c r="G5" s="19">
        <v>0.96599999999999997</v>
      </c>
      <c r="H5" s="19">
        <v>0.94599999999999995</v>
      </c>
      <c r="I5" s="19">
        <v>0.1525</v>
      </c>
      <c r="J5" s="34">
        <v>45</v>
      </c>
    </row>
    <row r="6" spans="1:10" x14ac:dyDescent="0.25">
      <c r="A6" s="36">
        <v>38426</v>
      </c>
      <c r="B6" s="22">
        <v>241326</v>
      </c>
      <c r="C6" s="9">
        <v>1</v>
      </c>
      <c r="D6" s="20">
        <v>0.17910359580052493</v>
      </c>
      <c r="E6" s="19">
        <v>7.42</v>
      </c>
      <c r="F6" s="19">
        <v>8.5240000000000009</v>
      </c>
      <c r="G6" s="19">
        <v>0.8085</v>
      </c>
      <c r="H6" s="19">
        <v>0.83299999999999996</v>
      </c>
      <c r="I6" s="19">
        <v>0.11699999999999999</v>
      </c>
      <c r="J6" s="32">
        <v>74</v>
      </c>
    </row>
    <row r="7" spans="1:10" x14ac:dyDescent="0.25">
      <c r="A7" s="36">
        <v>38475</v>
      </c>
      <c r="B7" s="22">
        <v>241331</v>
      </c>
      <c r="C7" s="9">
        <v>1</v>
      </c>
      <c r="D7" s="20">
        <v>0.3776749737532808</v>
      </c>
      <c r="E7" s="19">
        <v>8.3584999999999994</v>
      </c>
      <c r="F7" s="19">
        <v>1.4915</v>
      </c>
      <c r="G7" s="19">
        <v>0.78649999999999998</v>
      </c>
      <c r="H7" s="19">
        <v>1.4239999999999999</v>
      </c>
      <c r="I7" s="19">
        <v>0.182</v>
      </c>
      <c r="J7" s="32">
        <v>123</v>
      </c>
    </row>
    <row r="8" spans="1:10" x14ac:dyDescent="0.25">
      <c r="A8" s="8">
        <v>38488</v>
      </c>
      <c r="B8" s="22">
        <v>241336</v>
      </c>
      <c r="C8" s="9">
        <v>1</v>
      </c>
      <c r="D8" s="20">
        <v>0.51394944881889748</v>
      </c>
      <c r="E8" s="19">
        <v>7.069</v>
      </c>
      <c r="F8" s="19">
        <v>7.7409999999999997</v>
      </c>
      <c r="G8" s="19">
        <v>0.70300000000000007</v>
      </c>
      <c r="H8" s="19">
        <v>0.9</v>
      </c>
      <c r="I8" s="19">
        <v>0.187</v>
      </c>
      <c r="J8" s="32">
        <v>136</v>
      </c>
    </row>
    <row r="9" spans="1:10" x14ac:dyDescent="0.25">
      <c r="A9" s="8">
        <v>38520</v>
      </c>
      <c r="B9" s="22">
        <v>241341</v>
      </c>
      <c r="C9" s="9">
        <v>1</v>
      </c>
      <c r="D9" s="20">
        <v>2.4193083870967738</v>
      </c>
      <c r="E9" s="19">
        <v>5.6224999999999996</v>
      </c>
      <c r="F9" s="19">
        <v>5.5720000000000001</v>
      </c>
      <c r="G9" s="19">
        <v>0.76249999999999996</v>
      </c>
      <c r="H9" s="19">
        <v>1.4550000000000001</v>
      </c>
      <c r="I9" s="19">
        <v>0.23749999999999999</v>
      </c>
      <c r="J9" s="32">
        <v>168</v>
      </c>
    </row>
    <row r="10" spans="1:10" x14ac:dyDescent="0.25">
      <c r="A10" s="8">
        <v>38548</v>
      </c>
      <c r="B10" s="22">
        <v>241346</v>
      </c>
      <c r="C10" s="9">
        <v>1</v>
      </c>
      <c r="D10" s="20">
        <v>6.2167376344086023</v>
      </c>
      <c r="E10" s="19">
        <v>1.36</v>
      </c>
      <c r="F10" s="19">
        <v>1.3005</v>
      </c>
      <c r="G10" s="19">
        <v>0.51950000000000007</v>
      </c>
      <c r="H10" s="19">
        <v>1.2424999999999999</v>
      </c>
      <c r="I10" s="19">
        <v>0.16250000000000001</v>
      </c>
      <c r="J10" s="32">
        <v>196</v>
      </c>
    </row>
    <row r="11" spans="1:10" x14ac:dyDescent="0.25">
      <c r="A11" s="8">
        <v>38576</v>
      </c>
      <c r="B11" s="22">
        <v>241351</v>
      </c>
      <c r="C11" s="9">
        <v>1</v>
      </c>
      <c r="D11" s="20">
        <v>1.6639587096774193</v>
      </c>
      <c r="E11" s="19">
        <v>2.6480000000000001</v>
      </c>
      <c r="F11" s="19">
        <v>2.5685000000000002</v>
      </c>
      <c r="G11" s="19">
        <v>1.4025000000000001</v>
      </c>
      <c r="H11" s="19">
        <v>3.6894999999999998</v>
      </c>
      <c r="I11" s="19">
        <v>0.18099999999999999</v>
      </c>
      <c r="J11" s="32">
        <v>225</v>
      </c>
    </row>
    <row r="12" spans="1:10" x14ac:dyDescent="0.25">
      <c r="A12" s="8">
        <v>38611</v>
      </c>
      <c r="B12" s="22">
        <v>241356</v>
      </c>
      <c r="C12" s="9">
        <v>1</v>
      </c>
      <c r="D12" s="20">
        <v>3.7121526881720421</v>
      </c>
      <c r="E12" s="19">
        <v>5.2789999999999999</v>
      </c>
      <c r="F12" s="19">
        <v>5.1440000000000001</v>
      </c>
      <c r="G12" s="19">
        <v>0.66049999999999998</v>
      </c>
      <c r="H12" s="19">
        <v>0.87949999999999995</v>
      </c>
      <c r="I12" s="19">
        <v>0.39100000000000001</v>
      </c>
      <c r="J12" s="32">
        <v>259</v>
      </c>
    </row>
    <row r="13" spans="1:10" x14ac:dyDescent="0.25">
      <c r="A13" s="8">
        <v>38638</v>
      </c>
      <c r="B13" s="22">
        <v>241361</v>
      </c>
      <c r="C13" s="9">
        <v>1</v>
      </c>
      <c r="D13" s="20">
        <v>3.8463268817204295</v>
      </c>
      <c r="E13" s="19">
        <v>4.1434999999999995</v>
      </c>
      <c r="F13" s="19">
        <v>3.9954999999999998</v>
      </c>
      <c r="G13" s="19">
        <v>0.67799999999999994</v>
      </c>
      <c r="H13" s="19">
        <v>0.72299999999999998</v>
      </c>
      <c r="I13" s="19">
        <v>0.36599999999999999</v>
      </c>
      <c r="J13" s="32">
        <v>286</v>
      </c>
    </row>
    <row r="14" spans="1:10" x14ac:dyDescent="0.25">
      <c r="A14" s="8">
        <v>38670</v>
      </c>
      <c r="B14" s="22">
        <v>241366</v>
      </c>
      <c r="C14" s="9">
        <v>1</v>
      </c>
      <c r="D14" s="20">
        <v>0.40168258064516121</v>
      </c>
      <c r="E14" s="19">
        <v>9.484</v>
      </c>
      <c r="F14" s="19">
        <v>8.4460000000000015</v>
      </c>
      <c r="G14" s="19">
        <v>0.85799999999999998</v>
      </c>
      <c r="H14" s="19">
        <v>1.3545</v>
      </c>
      <c r="I14" s="19">
        <v>0.20949999999999999</v>
      </c>
      <c r="J14" s="32">
        <v>318</v>
      </c>
    </row>
    <row r="15" spans="1:10" x14ac:dyDescent="0.25">
      <c r="A15" s="8">
        <v>38701</v>
      </c>
      <c r="B15" s="22">
        <v>241371</v>
      </c>
      <c r="C15" s="9">
        <v>1</v>
      </c>
      <c r="D15" s="20">
        <v>0.33867354838709679</v>
      </c>
      <c r="E15" s="44">
        <v>9.8309999999999995</v>
      </c>
      <c r="F15" s="44">
        <v>10.6065</v>
      </c>
      <c r="G15" s="19">
        <v>1.1539999999999999</v>
      </c>
      <c r="H15" s="19">
        <v>0.53400000000000003</v>
      </c>
      <c r="I15" s="44">
        <v>0.20949999999999999</v>
      </c>
      <c r="J15" s="34">
        <v>349</v>
      </c>
    </row>
    <row r="16" spans="1:10" x14ac:dyDescent="0.25">
      <c r="A16" s="22"/>
      <c r="B16" s="22"/>
      <c r="C16" s="9"/>
      <c r="D16" s="20"/>
      <c r="E16" s="19"/>
      <c r="F16" s="19"/>
      <c r="G16" s="19"/>
      <c r="H16" s="19"/>
      <c r="I16" s="19"/>
      <c r="J16" s="34"/>
    </row>
    <row r="17" spans="1:35" x14ac:dyDescent="0.25">
      <c r="A17" s="22"/>
      <c r="B17" s="22"/>
      <c r="C17" s="9"/>
      <c r="D17" s="20"/>
      <c r="E17" s="19"/>
      <c r="F17" s="19"/>
      <c r="G17" s="19"/>
      <c r="H17" s="19"/>
      <c r="I17" s="19"/>
      <c r="J17" s="34"/>
    </row>
    <row r="18" spans="1:35" x14ac:dyDescent="0.25">
      <c r="A18" s="22"/>
      <c r="B18" s="22"/>
      <c r="C18" s="9"/>
      <c r="D18" s="20"/>
      <c r="E18" s="19"/>
      <c r="F18" s="19"/>
      <c r="G18" s="19"/>
      <c r="H18" s="19"/>
      <c r="I18" s="19"/>
      <c r="J18" s="34"/>
    </row>
    <row r="19" spans="1:35" x14ac:dyDescent="0.25">
      <c r="A19" s="36"/>
      <c r="B19" s="22"/>
      <c r="C19" s="9"/>
      <c r="D19" s="20"/>
      <c r="E19" s="19"/>
      <c r="F19" s="19"/>
      <c r="G19" s="19"/>
      <c r="H19" s="19"/>
      <c r="I19" s="19"/>
      <c r="J19" s="32"/>
    </row>
    <row r="20" spans="1:35" x14ac:dyDescent="0.25">
      <c r="A20" s="36"/>
      <c r="B20" s="22"/>
      <c r="C20" s="9"/>
      <c r="D20" s="20"/>
      <c r="E20" s="19"/>
      <c r="F20" s="19"/>
      <c r="G20" s="19"/>
      <c r="H20" s="19"/>
      <c r="I20" s="19"/>
      <c r="J20" s="32"/>
    </row>
    <row r="21" spans="1:35" x14ac:dyDescent="0.25">
      <c r="A21" s="36">
        <v>37999</v>
      </c>
      <c r="B21" s="22">
        <v>142759</v>
      </c>
      <c r="C21" s="9" t="s">
        <v>21</v>
      </c>
      <c r="D21" s="20">
        <v>241316</v>
      </c>
      <c r="E21" s="19">
        <v>1</v>
      </c>
      <c r="F21" s="19">
        <v>0.25139473684210528</v>
      </c>
      <c r="G21" s="19">
        <v>0.15852434210526314</v>
      </c>
      <c r="H21" s="19">
        <v>22.137102255639096</v>
      </c>
      <c r="I21" s="19">
        <v>15.057107424812029</v>
      </c>
      <c r="J21" s="32">
        <v>11.874809962406015</v>
      </c>
      <c r="K21">
        <v>7.5317963345864651</v>
      </c>
      <c r="L21">
        <v>13</v>
      </c>
      <c r="M21" t="s">
        <v>54</v>
      </c>
      <c r="N21" t="s">
        <v>54</v>
      </c>
      <c r="O21" t="s">
        <v>54</v>
      </c>
      <c r="P21">
        <v>8.9885000000000002</v>
      </c>
      <c r="Q21">
        <v>9.1014999999999997</v>
      </c>
      <c r="R21">
        <v>1.0409999999999999</v>
      </c>
      <c r="S21">
        <v>0.35649999999999998</v>
      </c>
      <c r="T21">
        <v>0.13500000000000001</v>
      </c>
      <c r="U21">
        <v>5.5</v>
      </c>
      <c r="V21">
        <v>49.436750000000004</v>
      </c>
      <c r="W21">
        <v>50.058250000000001</v>
      </c>
      <c r="X21">
        <v>5.7254999999999994</v>
      </c>
      <c r="Y21">
        <v>818.7627500000001</v>
      </c>
      <c r="Z21">
        <v>834.18675000000007</v>
      </c>
      <c r="AA21">
        <v>95.25200000000001</v>
      </c>
      <c r="AB21">
        <v>5.5</v>
      </c>
      <c r="AC21">
        <v>49.436750000000004</v>
      </c>
      <c r="AD21">
        <v>50.058250000000001</v>
      </c>
      <c r="AE21">
        <v>5.7254999999999994</v>
      </c>
      <c r="AF21">
        <v>429.08525000000009</v>
      </c>
      <c r="AG21">
        <v>438.40050000000002</v>
      </c>
      <c r="AH21">
        <v>49.757000000000005</v>
      </c>
      <c r="AI21">
        <f>(Y21-AF21)</f>
        <v>389.67750000000001</v>
      </c>
    </row>
    <row r="22" spans="1:35" x14ac:dyDescent="0.25">
      <c r="A22" s="8">
        <v>38397</v>
      </c>
      <c r="B22" s="22">
        <v>103506</v>
      </c>
      <c r="C22" s="9" t="s">
        <v>21</v>
      </c>
      <c r="D22" s="20">
        <v>241321</v>
      </c>
      <c r="E22" s="19">
        <v>1</v>
      </c>
      <c r="F22" s="19">
        <v>0.31963045112781946</v>
      </c>
      <c r="G22" s="19">
        <v>0.20794398496240607</v>
      </c>
      <c r="H22" s="19">
        <v>23.397667293233077</v>
      </c>
      <c r="I22" s="19">
        <v>20.534867340225563</v>
      </c>
      <c r="J22" s="32">
        <v>12.812153195488721</v>
      </c>
      <c r="K22">
        <v>10.727149060150374</v>
      </c>
      <c r="L22">
        <v>45</v>
      </c>
      <c r="M22">
        <v>99.5145600728506</v>
      </c>
      <c r="N22">
        <v>7.665</v>
      </c>
      <c r="O22">
        <v>342</v>
      </c>
      <c r="P22">
        <v>8.7814999999999994</v>
      </c>
      <c r="Q22">
        <v>9.8475000000000001</v>
      </c>
      <c r="R22">
        <v>0.96599999999999997</v>
      </c>
      <c r="S22">
        <v>0.94599999999999995</v>
      </c>
      <c r="T22">
        <v>0.1525</v>
      </c>
      <c r="U22">
        <v>5.5</v>
      </c>
      <c r="V22">
        <v>48.298249999999996</v>
      </c>
      <c r="W22">
        <v>54.161250000000003</v>
      </c>
      <c r="X22">
        <v>5.3129999999999997</v>
      </c>
      <c r="Y22">
        <v>826.66800000000001</v>
      </c>
      <c r="Z22">
        <v>877.89474999999993</v>
      </c>
      <c r="AA22">
        <v>97.996250000000003</v>
      </c>
      <c r="AB22">
        <v>5.5</v>
      </c>
      <c r="AC22">
        <v>48.298249999999996</v>
      </c>
      <c r="AD22">
        <v>54.161250000000003</v>
      </c>
      <c r="AE22">
        <v>5.3129999999999997</v>
      </c>
      <c r="AF22">
        <v>438.94799999999998</v>
      </c>
      <c r="AG22">
        <v>476.05599999999998</v>
      </c>
      <c r="AH22">
        <v>51.488750000000003</v>
      </c>
      <c r="AI22">
        <f t="shared" ref="AI22:AI31" si="0">(Y22-AF22)</f>
        <v>387.72</v>
      </c>
    </row>
    <row r="23" spans="1:35" x14ac:dyDescent="0.25">
      <c r="A23" s="8">
        <v>38426</v>
      </c>
      <c r="B23" s="22">
        <v>102640</v>
      </c>
      <c r="C23" s="9" t="s">
        <v>21</v>
      </c>
      <c r="D23" s="20">
        <v>241326</v>
      </c>
      <c r="E23" s="19">
        <v>1</v>
      </c>
      <c r="F23" s="19">
        <v>0.17910359580052493</v>
      </c>
      <c r="G23" s="19">
        <v>0.17692320419947516</v>
      </c>
      <c r="H23" s="19">
        <v>16.577789891732284</v>
      </c>
      <c r="I23" s="19">
        <v>17.228685454101054</v>
      </c>
      <c r="J23" s="32">
        <v>9.1751657283464567</v>
      </c>
      <c r="K23">
        <v>7.1081155549868793</v>
      </c>
      <c r="L23">
        <v>74</v>
      </c>
      <c r="M23">
        <v>96.591784466000561</v>
      </c>
      <c r="N23">
        <v>7.6070000000000002</v>
      </c>
      <c r="O23">
        <v>340</v>
      </c>
      <c r="P23">
        <v>7.42</v>
      </c>
      <c r="Q23">
        <v>8.5240000000000009</v>
      </c>
      <c r="R23">
        <v>0.8085</v>
      </c>
      <c r="S23">
        <v>0.83299999999999996</v>
      </c>
      <c r="T23">
        <v>0.11699999999999999</v>
      </c>
      <c r="U23">
        <v>5.5</v>
      </c>
      <c r="V23">
        <v>40.81</v>
      </c>
      <c r="W23">
        <v>46.882000000000005</v>
      </c>
      <c r="X23">
        <v>4.4467499999999998</v>
      </c>
      <c r="Y23">
        <v>766.76350000000002</v>
      </c>
      <c r="Z23">
        <v>868.59749999999997</v>
      </c>
      <c r="AA23">
        <v>74.119249999999994</v>
      </c>
      <c r="AB23">
        <v>5.5</v>
      </c>
      <c r="AC23">
        <v>40.81</v>
      </c>
      <c r="AD23">
        <v>46.882000000000005</v>
      </c>
      <c r="AE23">
        <v>4.4467499999999998</v>
      </c>
      <c r="AF23">
        <v>404.40100000000001</v>
      </c>
      <c r="AG23">
        <v>465.29624999999999</v>
      </c>
      <c r="AH23">
        <v>39.109250000000003</v>
      </c>
      <c r="AI23">
        <f t="shared" si="0"/>
        <v>362.36250000000001</v>
      </c>
    </row>
    <row r="24" spans="1:35" x14ac:dyDescent="0.25">
      <c r="A24" s="8">
        <v>38475</v>
      </c>
      <c r="B24" s="22">
        <v>101112</v>
      </c>
      <c r="C24" s="9" t="s">
        <v>21</v>
      </c>
      <c r="D24" s="20">
        <v>241331</v>
      </c>
      <c r="E24" s="19">
        <v>1</v>
      </c>
      <c r="F24" s="19">
        <v>0.3776749737532808</v>
      </c>
      <c r="G24" s="19">
        <v>0.24537192624671919</v>
      </c>
      <c r="H24" s="19">
        <v>20.719560544619423</v>
      </c>
      <c r="I24" s="19">
        <v>18.277736097047246</v>
      </c>
      <c r="J24" s="32">
        <v>12.659898733595799</v>
      </c>
      <c r="K24">
        <v>8.2022827830708671</v>
      </c>
      <c r="L24">
        <v>123</v>
      </c>
      <c r="M24">
        <v>91.947024003966646</v>
      </c>
      <c r="N24">
        <v>6.8369999999999997</v>
      </c>
      <c r="O24">
        <v>305</v>
      </c>
      <c r="P24">
        <v>8.3584999999999994</v>
      </c>
      <c r="Q24">
        <v>1.4915</v>
      </c>
      <c r="R24">
        <v>0.78649999999999998</v>
      </c>
      <c r="S24">
        <v>1.4239999999999999</v>
      </c>
      <c r="T24">
        <v>0.182</v>
      </c>
      <c r="U24">
        <v>5.5</v>
      </c>
      <c r="V24">
        <v>45.97175</v>
      </c>
      <c r="W24">
        <v>8.2032500000000006</v>
      </c>
      <c r="X24">
        <v>4.3257500000000002</v>
      </c>
      <c r="Y24">
        <v>777.94550000000004</v>
      </c>
      <c r="Z24">
        <v>503.91225000000003</v>
      </c>
      <c r="AA24">
        <v>72.510500000000008</v>
      </c>
      <c r="AB24">
        <v>5.5</v>
      </c>
      <c r="AC24">
        <v>45.97175</v>
      </c>
      <c r="AD24">
        <v>8.2032500000000006</v>
      </c>
      <c r="AE24">
        <v>4.3257500000000002</v>
      </c>
      <c r="AF24">
        <v>409.12549999999999</v>
      </c>
      <c r="AG24">
        <v>152.81100000000001</v>
      </c>
      <c r="AH24">
        <v>37.9955</v>
      </c>
      <c r="AI24">
        <f t="shared" si="0"/>
        <v>368.82000000000005</v>
      </c>
    </row>
    <row r="25" spans="1:35" x14ac:dyDescent="0.25">
      <c r="A25" s="8">
        <v>38488</v>
      </c>
      <c r="B25" s="22">
        <v>131442</v>
      </c>
      <c r="C25" s="9" t="s">
        <v>21</v>
      </c>
      <c r="D25" s="20">
        <v>241336</v>
      </c>
      <c r="E25" s="19">
        <v>1</v>
      </c>
      <c r="F25" s="19">
        <v>0.51394944881889748</v>
      </c>
      <c r="G25" s="19">
        <v>0.18821451784776921</v>
      </c>
      <c r="H25" s="19">
        <v>18.962198487532806</v>
      </c>
      <c r="I25" s="19">
        <v>11.629564135104989</v>
      </c>
      <c r="J25" s="32">
        <v>13.65543895997375</v>
      </c>
      <c r="K25">
        <v>6.3138401463254619</v>
      </c>
      <c r="L25">
        <v>136</v>
      </c>
      <c r="M25" t="s">
        <v>54</v>
      </c>
      <c r="N25" t="s">
        <v>54</v>
      </c>
      <c r="O25" t="s">
        <v>54</v>
      </c>
      <c r="P25">
        <v>7.069</v>
      </c>
      <c r="Q25">
        <v>7.7409999999999997</v>
      </c>
      <c r="R25">
        <v>0.70300000000000007</v>
      </c>
      <c r="S25">
        <v>0.9</v>
      </c>
      <c r="T25">
        <v>0.187</v>
      </c>
      <c r="U25">
        <v>5.5</v>
      </c>
      <c r="V25">
        <v>38.8795</v>
      </c>
      <c r="W25">
        <v>42.575499999999998</v>
      </c>
      <c r="X25">
        <v>3.8665000000000003</v>
      </c>
      <c r="Y25">
        <v>718.61199999999997</v>
      </c>
      <c r="Z25">
        <v>729.80899999999997</v>
      </c>
      <c r="AA25">
        <v>66.856750000000005</v>
      </c>
      <c r="AB25">
        <v>5.5</v>
      </c>
      <c r="AC25">
        <v>38.8795</v>
      </c>
      <c r="AD25">
        <v>42.575499999999998</v>
      </c>
      <c r="AE25">
        <v>3.8665000000000003</v>
      </c>
      <c r="AF25">
        <v>375.45325000000003</v>
      </c>
      <c r="AG25">
        <v>398.89025000000004</v>
      </c>
      <c r="AH25">
        <v>34.434249999999999</v>
      </c>
      <c r="AI25">
        <f t="shared" si="0"/>
        <v>343.15874999999994</v>
      </c>
    </row>
    <row r="26" spans="1:35" x14ac:dyDescent="0.25">
      <c r="A26" s="8">
        <v>38520</v>
      </c>
      <c r="B26" s="22">
        <v>131340</v>
      </c>
      <c r="C26" s="9" t="s">
        <v>21</v>
      </c>
      <c r="D26" s="20">
        <v>241341</v>
      </c>
      <c r="E26" s="20">
        <v>1</v>
      </c>
      <c r="F26" s="20">
        <v>2.4193083870967738</v>
      </c>
      <c r="G26" s="20">
        <v>0.87927081290322651</v>
      </c>
      <c r="H26" s="20">
        <v>117.23245935483868</v>
      </c>
      <c r="I26" s="20">
        <v>54.368318245161319</v>
      </c>
      <c r="J26" s="32">
        <v>81.763865806451591</v>
      </c>
      <c r="K26">
        <v>32.417199793548406</v>
      </c>
      <c r="L26">
        <v>168</v>
      </c>
      <c r="M26" t="s">
        <v>54</v>
      </c>
      <c r="N26" t="s">
        <v>54</v>
      </c>
      <c r="O26" t="s">
        <v>54</v>
      </c>
      <c r="P26">
        <v>5.6224999999999996</v>
      </c>
      <c r="Q26">
        <v>5.5720000000000001</v>
      </c>
      <c r="R26">
        <v>0.76249999999999996</v>
      </c>
      <c r="S26">
        <v>1.4550000000000001</v>
      </c>
      <c r="T26">
        <v>0.23749999999999999</v>
      </c>
      <c r="U26">
        <v>5.5</v>
      </c>
      <c r="V26">
        <v>30.923749999999998</v>
      </c>
      <c r="W26">
        <v>30.646000000000001</v>
      </c>
      <c r="X26">
        <v>4.1937499999999996</v>
      </c>
      <c r="Y26">
        <v>501.88300000000004</v>
      </c>
      <c r="Z26">
        <v>474.59375</v>
      </c>
      <c r="AA26">
        <v>65.477249999999998</v>
      </c>
      <c r="AB26">
        <v>5.5</v>
      </c>
      <c r="AC26">
        <v>30.923749999999998</v>
      </c>
      <c r="AD26">
        <v>30.646000000000001</v>
      </c>
      <c r="AE26">
        <v>4.1937499999999996</v>
      </c>
      <c r="AF26">
        <v>261.16675000000004</v>
      </c>
      <c r="AG26">
        <v>260.37124999999997</v>
      </c>
      <c r="AH26">
        <v>33.651000000000003</v>
      </c>
      <c r="AI26">
        <f t="shared" si="0"/>
        <v>240.71625</v>
      </c>
    </row>
    <row r="27" spans="1:35" x14ac:dyDescent="0.25">
      <c r="A27" s="8">
        <v>38548</v>
      </c>
      <c r="B27" s="22">
        <v>133343</v>
      </c>
      <c r="C27" s="9" t="s">
        <v>21</v>
      </c>
      <c r="D27" s="20">
        <v>241346</v>
      </c>
      <c r="E27" s="20">
        <v>1</v>
      </c>
      <c r="F27" s="20">
        <v>6.2167376344086023</v>
      </c>
      <c r="G27" s="20">
        <v>0.88197169892473148</v>
      </c>
      <c r="H27" s="20">
        <v>235.37813870967744</v>
      </c>
      <c r="I27" s="20">
        <v>53.779298623655933</v>
      </c>
      <c r="J27" s="32">
        <v>176.23780322580646</v>
      </c>
      <c r="K27">
        <v>36.252078107526891</v>
      </c>
      <c r="L27">
        <v>196</v>
      </c>
      <c r="M27" t="s">
        <v>54</v>
      </c>
      <c r="N27" t="s">
        <v>54</v>
      </c>
      <c r="O27" t="s">
        <v>54</v>
      </c>
      <c r="P27">
        <v>1.36</v>
      </c>
      <c r="Q27">
        <v>1.3005</v>
      </c>
      <c r="R27">
        <v>0.51950000000000007</v>
      </c>
      <c r="S27">
        <v>1.2424999999999999</v>
      </c>
      <c r="T27">
        <v>0.16250000000000001</v>
      </c>
      <c r="U27">
        <v>5.5</v>
      </c>
      <c r="V27">
        <v>7.48</v>
      </c>
      <c r="W27">
        <v>7.1527500000000002</v>
      </c>
      <c r="X27">
        <v>2.8572500000000005</v>
      </c>
      <c r="Y27">
        <v>391.17574999999999</v>
      </c>
      <c r="Z27">
        <v>305.02724999999998</v>
      </c>
      <c r="AA27">
        <v>63.8645</v>
      </c>
      <c r="AB27">
        <v>5.5</v>
      </c>
      <c r="AC27">
        <v>7.48</v>
      </c>
      <c r="AD27">
        <v>7.1527500000000002</v>
      </c>
      <c r="AE27">
        <v>2.8572500000000005</v>
      </c>
      <c r="AF27">
        <v>147.74825000000001</v>
      </c>
      <c r="AG27">
        <v>116.49975000000001</v>
      </c>
      <c r="AH27">
        <v>30.047000000000001</v>
      </c>
      <c r="AI27">
        <f t="shared" si="0"/>
        <v>243.42749999999998</v>
      </c>
    </row>
    <row r="28" spans="1:35" x14ac:dyDescent="0.25">
      <c r="A28" s="8">
        <v>38576</v>
      </c>
      <c r="B28">
        <v>125940</v>
      </c>
      <c r="C28" t="s">
        <v>21</v>
      </c>
      <c r="D28">
        <v>241351</v>
      </c>
      <c r="E28">
        <v>1</v>
      </c>
      <c r="F28">
        <v>1.6639587096774193</v>
      </c>
      <c r="G28">
        <v>0.41292449032258099</v>
      </c>
      <c r="H28">
        <v>46.797917419354846</v>
      </c>
      <c r="I28">
        <v>33.170485780645166</v>
      </c>
      <c r="J28">
        <v>34.198730322580651</v>
      </c>
      <c r="K28">
        <v>19.155448877419357</v>
      </c>
      <c r="L28">
        <v>225</v>
      </c>
      <c r="M28">
        <v>100.64929218833828</v>
      </c>
      <c r="N28">
        <v>6.4489999999999998</v>
      </c>
      <c r="O28">
        <v>288</v>
      </c>
      <c r="P28">
        <v>2.6480000000000001</v>
      </c>
      <c r="Q28">
        <v>2.5685000000000002</v>
      </c>
      <c r="R28">
        <v>1.4025000000000001</v>
      </c>
      <c r="S28">
        <v>3.6894999999999998</v>
      </c>
      <c r="T28">
        <v>0.18099999999999999</v>
      </c>
      <c r="U28">
        <v>5.5</v>
      </c>
      <c r="V28">
        <v>14.564</v>
      </c>
      <c r="W28">
        <v>14.126750000000001</v>
      </c>
      <c r="X28">
        <v>7.7137500000000001</v>
      </c>
      <c r="Y28">
        <v>432.29549999999995</v>
      </c>
      <c r="Z28">
        <v>364.596</v>
      </c>
      <c r="AA28">
        <v>72.669499999999999</v>
      </c>
      <c r="AB28">
        <v>5.5</v>
      </c>
      <c r="AC28">
        <v>14.564</v>
      </c>
      <c r="AD28">
        <v>14.126750000000001</v>
      </c>
      <c r="AE28">
        <v>7.7137500000000001</v>
      </c>
      <c r="AF28">
        <v>160.2705</v>
      </c>
      <c r="AG28">
        <v>145.24350000000001</v>
      </c>
      <c r="AH28">
        <v>36.647000000000006</v>
      </c>
      <c r="AI28">
        <f t="shared" si="0"/>
        <v>272.02499999999998</v>
      </c>
    </row>
    <row r="29" spans="1:35" x14ac:dyDescent="0.25">
      <c r="A29" s="8">
        <v>38611</v>
      </c>
      <c r="B29">
        <v>132625</v>
      </c>
      <c r="C29" t="s">
        <v>21</v>
      </c>
      <c r="D29">
        <v>241356</v>
      </c>
      <c r="E29">
        <v>1</v>
      </c>
      <c r="F29">
        <v>3.7121526881720421</v>
      </c>
      <c r="G29">
        <v>0.72454064516129135</v>
      </c>
      <c r="H29" s="20">
        <v>145.85593655913976</v>
      </c>
      <c r="I29" s="19">
        <v>51.88603677419357</v>
      </c>
      <c r="J29" s="31">
        <v>98.071859139784934</v>
      </c>
      <c r="K29" s="19">
        <v>27.5900501935484</v>
      </c>
      <c r="L29">
        <v>259</v>
      </c>
      <c r="M29">
        <v>97.318324436900483</v>
      </c>
      <c r="N29">
        <v>6.0949999999999998</v>
      </c>
      <c r="O29">
        <v>272</v>
      </c>
      <c r="U29">
        <v>5.5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5.5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0</v>
      </c>
    </row>
    <row r="30" spans="1:35" x14ac:dyDescent="0.25">
      <c r="A30" s="8">
        <v>38638</v>
      </c>
      <c r="B30">
        <v>131139</v>
      </c>
      <c r="C30" t="s">
        <v>21</v>
      </c>
      <c r="D30">
        <v>241361</v>
      </c>
      <c r="E30">
        <v>1</v>
      </c>
      <c r="F30">
        <v>3.8463268817204295</v>
      </c>
      <c r="G30">
        <v>0.81220111827957042</v>
      </c>
      <c r="H30">
        <v>272.20701290322575</v>
      </c>
      <c r="I30">
        <v>84.626853763440891</v>
      </c>
      <c r="J30">
        <v>182.34272903225806</v>
      </c>
      <c r="K30">
        <v>38.826433634408616</v>
      </c>
      <c r="L30">
        <v>286</v>
      </c>
      <c r="M30" t="s">
        <v>54</v>
      </c>
      <c r="N30" t="s">
        <v>54</v>
      </c>
      <c r="O30" t="s">
        <v>54</v>
      </c>
      <c r="U30">
        <v>5.5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0</v>
      </c>
    </row>
    <row r="31" spans="1:35" x14ac:dyDescent="0.25">
      <c r="A31" s="8">
        <v>38670</v>
      </c>
      <c r="B31">
        <v>140553</v>
      </c>
      <c r="C31" t="s">
        <v>21</v>
      </c>
      <c r="D31">
        <v>241366</v>
      </c>
      <c r="E31">
        <v>1</v>
      </c>
      <c r="F31">
        <v>0.40168258064516121</v>
      </c>
      <c r="G31">
        <v>0.22336701935483891</v>
      </c>
      <c r="H31">
        <v>25.646645161290326</v>
      </c>
      <c r="I31">
        <v>22.792257238709677</v>
      </c>
      <c r="J31">
        <v>14.039200000000003</v>
      </c>
      <c r="K31">
        <v>11.546326399999998</v>
      </c>
      <c r="L31">
        <v>318</v>
      </c>
      <c r="M31">
        <v>86.563077142495601</v>
      </c>
      <c r="N31">
        <v>5.5759999999999996</v>
      </c>
      <c r="O31">
        <v>249</v>
      </c>
      <c r="U31">
        <v>5.5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si="0"/>
        <v>0</v>
      </c>
    </row>
    <row r="32" spans="1:35" x14ac:dyDescent="0.25">
      <c r="A32" s="36" t="s">
        <v>4</v>
      </c>
      <c r="B32" s="22" t="s">
        <v>39</v>
      </c>
      <c r="C32" s="9" t="s">
        <v>40</v>
      </c>
      <c r="D32" s="20" t="s">
        <v>5</v>
      </c>
      <c r="E32" s="19" t="s">
        <v>0</v>
      </c>
      <c r="F32" s="19" t="s">
        <v>6</v>
      </c>
      <c r="G32" s="19" t="s">
        <v>7</v>
      </c>
      <c r="H32" s="19" t="s">
        <v>3</v>
      </c>
      <c r="I32" s="19" t="s">
        <v>7</v>
      </c>
      <c r="J32" s="32" t="s">
        <v>3</v>
      </c>
      <c r="K32" t="s">
        <v>7</v>
      </c>
      <c r="L32" t="s">
        <v>8</v>
      </c>
      <c r="M32" t="s">
        <v>53</v>
      </c>
      <c r="N32" t="s">
        <v>45</v>
      </c>
      <c r="O32" t="s">
        <v>38</v>
      </c>
      <c r="P32" t="s">
        <v>43</v>
      </c>
      <c r="Q32" t="s">
        <v>50</v>
      </c>
      <c r="R32" t="s">
        <v>55</v>
      </c>
      <c r="S32" t="s">
        <v>42</v>
      </c>
      <c r="T32" t="s">
        <v>44</v>
      </c>
      <c r="V32" t="s">
        <v>33</v>
      </c>
      <c r="W32" t="s">
        <v>34</v>
      </c>
      <c r="X32" t="s">
        <v>35</v>
      </c>
      <c r="Y32" t="s">
        <v>33</v>
      </c>
      <c r="Z32" t="s">
        <v>34</v>
      </c>
      <c r="AA32" t="s">
        <v>35</v>
      </c>
      <c r="AC32" t="s">
        <v>33</v>
      </c>
      <c r="AD32" t="s">
        <v>34</v>
      </c>
      <c r="AE32" t="s">
        <v>35</v>
      </c>
      <c r="AF32" t="s">
        <v>33</v>
      </c>
      <c r="AG32" t="s">
        <v>34</v>
      </c>
      <c r="AH32" t="s">
        <v>35</v>
      </c>
    </row>
    <row r="33" spans="1:33" x14ac:dyDescent="0.25">
      <c r="A33" s="36" t="s">
        <v>49</v>
      </c>
      <c r="B33" s="22"/>
      <c r="C33" s="9"/>
      <c r="D33" s="20"/>
      <c r="E33" s="19"/>
      <c r="F33" s="19"/>
      <c r="G33" s="19"/>
      <c r="H33" s="19"/>
      <c r="I33" s="19"/>
      <c r="J33" s="32"/>
      <c r="M33" t="s">
        <v>36</v>
      </c>
      <c r="U33" t="s">
        <v>24</v>
      </c>
      <c r="W33" t="s">
        <v>25</v>
      </c>
      <c r="AB33" t="s">
        <v>24</v>
      </c>
      <c r="AD33" t="s">
        <v>25</v>
      </c>
    </row>
    <row r="34" spans="1:33" x14ac:dyDescent="0.25">
      <c r="A34" s="36" t="s">
        <v>56</v>
      </c>
      <c r="B34" s="22"/>
      <c r="C34" s="9"/>
      <c r="D34" s="20"/>
      <c r="E34" s="19"/>
      <c r="F34" s="19"/>
      <c r="G34" s="19"/>
      <c r="H34" s="19"/>
      <c r="I34" s="19"/>
      <c r="J34" s="32"/>
      <c r="U34" t="s">
        <v>23</v>
      </c>
      <c r="AB34" t="s">
        <v>23</v>
      </c>
    </row>
    <row r="35" spans="1:33" x14ac:dyDescent="0.25">
      <c r="A35" s="36" t="s">
        <v>20</v>
      </c>
      <c r="B35" s="22"/>
      <c r="C35" s="9"/>
      <c r="D35" s="20"/>
      <c r="E35" s="19"/>
      <c r="F35" s="19"/>
      <c r="G35" s="19"/>
      <c r="H35" s="19"/>
      <c r="I35" s="19"/>
      <c r="J35" s="32"/>
      <c r="M35" t="s">
        <v>46</v>
      </c>
      <c r="Q35" t="s">
        <v>26</v>
      </c>
      <c r="U35" t="s">
        <v>27</v>
      </c>
      <c r="W35" t="s">
        <v>28</v>
      </c>
      <c r="Z35" t="s">
        <v>25</v>
      </c>
      <c r="AB35" t="s">
        <v>27</v>
      </c>
      <c r="AD35" t="s">
        <v>28</v>
      </c>
      <c r="AG35" t="s">
        <v>29</v>
      </c>
    </row>
    <row r="36" spans="1:33" x14ac:dyDescent="0.25">
      <c r="A36" s="36" t="s">
        <v>41</v>
      </c>
      <c r="B36" s="22"/>
      <c r="C36" s="9"/>
      <c r="D36" s="20" t="s">
        <v>47</v>
      </c>
      <c r="E36" s="19"/>
      <c r="F36" s="19"/>
      <c r="G36" s="19"/>
      <c r="H36" s="19" t="s">
        <v>18</v>
      </c>
      <c r="I36" s="19"/>
      <c r="J36" s="32" t="s">
        <v>19</v>
      </c>
      <c r="M36" t="s">
        <v>37</v>
      </c>
      <c r="N36" t="s">
        <v>37</v>
      </c>
      <c r="O36" t="s">
        <v>37</v>
      </c>
      <c r="P36" t="s">
        <v>30</v>
      </c>
      <c r="Q36" t="s">
        <v>30</v>
      </c>
      <c r="R36" t="s">
        <v>30</v>
      </c>
      <c r="S36" t="s">
        <v>30</v>
      </c>
      <c r="T36" t="s">
        <v>30</v>
      </c>
      <c r="U36" t="s">
        <v>28</v>
      </c>
      <c r="W36" t="s">
        <v>31</v>
      </c>
      <c r="Z36" t="s">
        <v>32</v>
      </c>
      <c r="AB36" t="s">
        <v>28</v>
      </c>
      <c r="AD36" t="s">
        <v>31</v>
      </c>
      <c r="AG36" t="s">
        <v>32</v>
      </c>
    </row>
    <row r="37" spans="1:33" x14ac:dyDescent="0.25">
      <c r="A37" s="36"/>
      <c r="B37" s="22"/>
      <c r="C37" s="9"/>
      <c r="D37" s="20">
        <v>241317</v>
      </c>
      <c r="E37" s="19">
        <v>10</v>
      </c>
      <c r="F37" s="19">
        <v>0.24062067669172935</v>
      </c>
      <c r="G37" s="19">
        <v>0.155090977443609</v>
      </c>
      <c r="H37" s="19"/>
      <c r="I37" s="19"/>
      <c r="J37" s="32"/>
      <c r="P37">
        <v>8.7680000000000007</v>
      </c>
      <c r="Q37">
        <v>8.4780000000000015</v>
      </c>
      <c r="R37">
        <v>0.99199999999999999</v>
      </c>
      <c r="S37">
        <v>0.23699999999999999</v>
      </c>
      <c r="T37">
        <v>0.1255</v>
      </c>
      <c r="U37">
        <v>12</v>
      </c>
      <c r="V37">
        <v>105.21600000000001</v>
      </c>
      <c r="W37">
        <v>101.73600000000002</v>
      </c>
      <c r="X37">
        <v>11.904</v>
      </c>
      <c r="AB37">
        <v>12</v>
      </c>
      <c r="AC37">
        <v>105.21600000000001</v>
      </c>
      <c r="AD37">
        <v>101.73600000000002</v>
      </c>
      <c r="AE37">
        <v>11.904</v>
      </c>
    </row>
    <row r="38" spans="1:33" x14ac:dyDescent="0.25">
      <c r="A38" s="36"/>
      <c r="B38" s="22"/>
      <c r="C38" s="9"/>
      <c r="D38" s="20">
        <v>241318</v>
      </c>
      <c r="E38" s="19">
        <v>25</v>
      </c>
      <c r="F38" s="19">
        <v>0.22984661654135341</v>
      </c>
      <c r="G38" s="19">
        <v>0.15165761278195486</v>
      </c>
      <c r="H38" s="19"/>
      <c r="I38" s="19"/>
      <c r="J38" s="32"/>
      <c r="P38">
        <v>8.3960000000000008</v>
      </c>
      <c r="Q38">
        <v>8.75</v>
      </c>
      <c r="R38">
        <v>0.96950000000000003</v>
      </c>
      <c r="S38">
        <v>0.1895</v>
      </c>
      <c r="T38">
        <v>0.124</v>
      </c>
      <c r="U38">
        <v>20</v>
      </c>
      <c r="V38">
        <v>167.92</v>
      </c>
      <c r="W38">
        <v>175</v>
      </c>
      <c r="X38">
        <v>19.39</v>
      </c>
      <c r="AB38">
        <v>20</v>
      </c>
      <c r="AC38">
        <v>167.92</v>
      </c>
      <c r="AD38">
        <v>175</v>
      </c>
      <c r="AE38">
        <v>19.39</v>
      </c>
    </row>
    <row r="39" spans="1:33" x14ac:dyDescent="0.25">
      <c r="A39" s="36"/>
      <c r="B39" s="22"/>
      <c r="C39" s="9"/>
      <c r="D39" s="20">
        <v>241319</v>
      </c>
      <c r="E39" s="19">
        <v>50</v>
      </c>
      <c r="F39" s="19">
        <v>0.24062067669172935</v>
      </c>
      <c r="G39" s="19">
        <v>0.14125347744360897</v>
      </c>
      <c r="H39" s="19"/>
      <c r="I39" s="19"/>
      <c r="J39" s="32"/>
      <c r="P39">
        <v>8.5210000000000008</v>
      </c>
      <c r="Q39">
        <v>8.9284999999999997</v>
      </c>
      <c r="R39">
        <v>1.0190000000000001</v>
      </c>
      <c r="S39">
        <v>0.44450000000000001</v>
      </c>
      <c r="T39">
        <v>0.128</v>
      </c>
      <c r="U39">
        <v>35</v>
      </c>
      <c r="V39">
        <v>298.23500000000001</v>
      </c>
      <c r="W39">
        <v>312.4975</v>
      </c>
      <c r="X39">
        <v>35.664999999999999</v>
      </c>
      <c r="AB39">
        <v>12.5</v>
      </c>
      <c r="AC39">
        <v>106.5125</v>
      </c>
      <c r="AD39">
        <v>111.60625</v>
      </c>
      <c r="AE39">
        <v>12.737500000000001</v>
      </c>
    </row>
    <row r="40" spans="1:33" x14ac:dyDescent="0.25">
      <c r="A40" s="8"/>
      <c r="B40" s="22"/>
      <c r="C40" s="9"/>
      <c r="D40" s="20">
        <v>241320</v>
      </c>
      <c r="E40" s="19">
        <v>95</v>
      </c>
      <c r="F40" s="19">
        <v>0.21548120300751875</v>
      </c>
      <c r="G40" s="19">
        <v>0.19320479323308279</v>
      </c>
      <c r="H40" s="19"/>
      <c r="I40" s="19"/>
      <c r="J40" s="32"/>
      <c r="P40">
        <v>8.798</v>
      </c>
      <c r="Q40">
        <v>8.661999999999999</v>
      </c>
      <c r="R40">
        <v>1.0029999999999999</v>
      </c>
      <c r="S40">
        <v>0.23</v>
      </c>
      <c r="T40">
        <v>0.13100000000000001</v>
      </c>
      <c r="U40">
        <v>22.5</v>
      </c>
      <c r="V40">
        <v>197.95500000000001</v>
      </c>
      <c r="W40">
        <v>194.89500000000001</v>
      </c>
      <c r="X40">
        <v>22.567499999999999</v>
      </c>
    </row>
    <row r="41" spans="1:33" x14ac:dyDescent="0.25">
      <c r="A41" s="8"/>
      <c r="B41" s="22"/>
      <c r="C41" s="9"/>
      <c r="D41" s="20">
        <v>241322</v>
      </c>
      <c r="E41" s="19">
        <v>10</v>
      </c>
      <c r="F41" s="19">
        <v>0.26576015037593981</v>
      </c>
      <c r="G41" s="19">
        <v>0.20922716165413532</v>
      </c>
      <c r="H41" s="19"/>
      <c r="I41" s="19"/>
      <c r="J41" s="32"/>
      <c r="P41">
        <v>8.7405000000000008</v>
      </c>
      <c r="Q41">
        <v>9.5555000000000003</v>
      </c>
      <c r="R41">
        <v>1.0335000000000001</v>
      </c>
      <c r="S41">
        <v>0.377</v>
      </c>
      <c r="T41">
        <v>0.14899999999999999</v>
      </c>
      <c r="U41">
        <v>12</v>
      </c>
      <c r="V41">
        <v>104.88600000000001</v>
      </c>
      <c r="W41">
        <v>114.666</v>
      </c>
      <c r="X41">
        <v>12.402000000000001</v>
      </c>
      <c r="AB41">
        <v>12</v>
      </c>
      <c r="AC41">
        <v>104.88600000000001</v>
      </c>
      <c r="AD41">
        <v>114.666</v>
      </c>
      <c r="AE41">
        <v>12.402000000000001</v>
      </c>
    </row>
    <row r="42" spans="1:33" x14ac:dyDescent="0.25">
      <c r="A42" s="8"/>
      <c r="B42" s="22"/>
      <c r="C42" s="9"/>
      <c r="D42" s="20">
        <v>241323</v>
      </c>
      <c r="E42" s="19">
        <v>25</v>
      </c>
      <c r="F42" s="19">
        <v>0.24062067669172935</v>
      </c>
      <c r="G42" s="19">
        <v>0.22427847744360899</v>
      </c>
      <c r="H42" s="19"/>
      <c r="I42" s="19"/>
      <c r="J42" s="32"/>
      <c r="P42">
        <v>8.8285</v>
      </c>
      <c r="Q42">
        <v>9.4379999999999988</v>
      </c>
      <c r="R42">
        <v>1.0390000000000001</v>
      </c>
      <c r="S42">
        <v>0.30049999999999999</v>
      </c>
      <c r="T42">
        <v>0.14699999999999999</v>
      </c>
      <c r="U42">
        <v>20</v>
      </c>
      <c r="V42">
        <v>176.57</v>
      </c>
      <c r="W42">
        <v>188.76</v>
      </c>
      <c r="X42">
        <v>20.78</v>
      </c>
      <c r="AB42">
        <v>20</v>
      </c>
      <c r="AC42">
        <v>176.57</v>
      </c>
      <c r="AD42">
        <v>188.76</v>
      </c>
      <c r="AE42">
        <v>20.78</v>
      </c>
    </row>
    <row r="43" spans="1:33" x14ac:dyDescent="0.25">
      <c r="A43" s="8"/>
      <c r="B43" s="22"/>
      <c r="C43" s="9"/>
      <c r="D43" s="20">
        <v>241324</v>
      </c>
      <c r="E43" s="19">
        <v>50</v>
      </c>
      <c r="F43" s="19">
        <v>0.24421203007518799</v>
      </c>
      <c r="G43" s="19">
        <v>0.20697293233082706</v>
      </c>
      <c r="H43" s="19"/>
      <c r="I43" s="19"/>
      <c r="J43" s="32"/>
      <c r="P43">
        <v>8.7355</v>
      </c>
      <c r="Q43">
        <v>9.4774999999999991</v>
      </c>
      <c r="R43">
        <v>1.0394999999999999</v>
      </c>
      <c r="S43">
        <v>0.34899999999999998</v>
      </c>
      <c r="T43">
        <v>0.13850000000000001</v>
      </c>
      <c r="U43">
        <v>35</v>
      </c>
      <c r="V43">
        <v>305.74250000000001</v>
      </c>
      <c r="W43">
        <v>331.71249999999998</v>
      </c>
      <c r="X43">
        <v>36.3825</v>
      </c>
      <c r="AB43">
        <v>12.5</v>
      </c>
      <c r="AC43">
        <v>109.19374999999999</v>
      </c>
      <c r="AD43">
        <v>118.46875</v>
      </c>
      <c r="AE43">
        <v>12.99375</v>
      </c>
    </row>
    <row r="44" spans="1:33" x14ac:dyDescent="0.25">
      <c r="A44" s="8"/>
      <c r="B44" s="22"/>
      <c r="C44" s="9"/>
      <c r="D44" s="20">
        <v>241325</v>
      </c>
      <c r="E44" s="19">
        <v>95</v>
      </c>
      <c r="F44" s="19">
        <v>0.22625526315789471</v>
      </c>
      <c r="G44" s="19">
        <v>0.22892565789473684</v>
      </c>
      <c r="H44" s="19"/>
      <c r="I44" s="19"/>
      <c r="J44" s="32"/>
      <c r="P44">
        <v>8.4965000000000011</v>
      </c>
      <c r="Q44">
        <v>8.3819999999999997</v>
      </c>
      <c r="R44">
        <v>1.0275000000000001</v>
      </c>
      <c r="S44">
        <v>0.32099999999999995</v>
      </c>
      <c r="T44">
        <v>0.1195</v>
      </c>
      <c r="U44">
        <v>22.5</v>
      </c>
      <c r="V44">
        <v>191.17124999999999</v>
      </c>
      <c r="W44">
        <v>188.595</v>
      </c>
      <c r="X44">
        <v>23.118749999999999</v>
      </c>
    </row>
    <row r="45" spans="1:33" x14ac:dyDescent="0.25">
      <c r="A45" s="8"/>
      <c r="B45" s="22"/>
      <c r="C45" s="9"/>
      <c r="D45" s="20">
        <v>241327</v>
      </c>
      <c r="E45" s="19">
        <v>10</v>
      </c>
      <c r="F45" s="19">
        <v>0.18689070866141733</v>
      </c>
      <c r="G45" s="19">
        <v>0.13946719133858274</v>
      </c>
      <c r="H45" s="19"/>
      <c r="I45" s="19"/>
      <c r="J45" s="32"/>
      <c r="P45">
        <v>8.4304999999999986</v>
      </c>
      <c r="Q45">
        <v>9.8389999999999986</v>
      </c>
      <c r="R45">
        <v>0.76</v>
      </c>
      <c r="S45">
        <v>0.61250000000000004</v>
      </c>
      <c r="T45">
        <v>0.1305</v>
      </c>
      <c r="U45">
        <v>12</v>
      </c>
      <c r="V45">
        <v>101.16599999999998</v>
      </c>
      <c r="W45">
        <v>118.06799999999998</v>
      </c>
      <c r="X45">
        <v>9.1199999999999992</v>
      </c>
      <c r="AB45">
        <v>12</v>
      </c>
      <c r="AC45">
        <v>101.16599999999998</v>
      </c>
      <c r="AD45">
        <v>118.06799999999998</v>
      </c>
      <c r="AE45">
        <v>9.1199999999999992</v>
      </c>
    </row>
    <row r="46" spans="1:33" x14ac:dyDescent="0.25">
      <c r="A46" s="8"/>
      <c r="B46" s="22"/>
      <c r="C46" s="9"/>
      <c r="D46" s="20">
        <v>241328</v>
      </c>
      <c r="E46" s="19">
        <v>25</v>
      </c>
      <c r="F46" s="19">
        <v>0.18299715223097113</v>
      </c>
      <c r="G46" s="19">
        <v>0.13347111443569556</v>
      </c>
      <c r="H46" s="19"/>
      <c r="I46" s="19"/>
      <c r="J46" s="32"/>
      <c r="P46">
        <v>7.9974999999999996</v>
      </c>
      <c r="Q46">
        <v>9.2620000000000005</v>
      </c>
      <c r="R46">
        <v>0.80400000000000005</v>
      </c>
      <c r="S46">
        <v>0.75649999999999995</v>
      </c>
      <c r="T46">
        <v>0.13</v>
      </c>
      <c r="U46">
        <v>20</v>
      </c>
      <c r="V46">
        <v>159.94999999999999</v>
      </c>
      <c r="W46">
        <v>185.24</v>
      </c>
      <c r="X46">
        <v>16.079999999999998</v>
      </c>
      <c r="AB46">
        <v>20</v>
      </c>
      <c r="AC46">
        <v>159.94999999999999</v>
      </c>
      <c r="AD46">
        <v>185.24</v>
      </c>
      <c r="AE46">
        <v>16.079999999999998</v>
      </c>
    </row>
    <row r="47" spans="1:33" x14ac:dyDescent="0.25">
      <c r="A47" s="8"/>
      <c r="B47" s="22"/>
      <c r="C47" s="9"/>
      <c r="D47" s="20">
        <v>241329</v>
      </c>
      <c r="E47" s="19">
        <v>50</v>
      </c>
      <c r="F47" s="19">
        <v>0.18299715223097113</v>
      </c>
      <c r="G47" s="19">
        <v>0.14336074776902891</v>
      </c>
      <c r="H47" s="19"/>
      <c r="I47" s="19"/>
      <c r="J47" s="32"/>
      <c r="P47">
        <v>8.1980000000000004</v>
      </c>
      <c r="Q47">
        <v>9.2085000000000008</v>
      </c>
      <c r="R47">
        <v>0.75700000000000001</v>
      </c>
      <c r="S47">
        <v>0.79299999999999993</v>
      </c>
      <c r="T47">
        <v>0.13650000000000001</v>
      </c>
      <c r="U47">
        <v>35</v>
      </c>
      <c r="V47">
        <v>286.93</v>
      </c>
      <c r="W47">
        <v>322.29750000000001</v>
      </c>
      <c r="X47">
        <v>26.495000000000001</v>
      </c>
      <c r="AB47">
        <v>12.5</v>
      </c>
      <c r="AC47">
        <v>102.47499999999999</v>
      </c>
      <c r="AD47">
        <v>115.10625</v>
      </c>
      <c r="AE47">
        <v>9.4625000000000004</v>
      </c>
    </row>
    <row r="48" spans="1:33" x14ac:dyDescent="0.25">
      <c r="A48" s="8"/>
      <c r="B48" s="22"/>
      <c r="C48" s="9"/>
      <c r="D48" s="20">
        <v>241330</v>
      </c>
      <c r="E48" s="19">
        <v>95</v>
      </c>
      <c r="F48" s="19">
        <v>0.14600836614173229</v>
      </c>
      <c r="G48" s="19">
        <v>0.3064423588582677</v>
      </c>
      <c r="H48" s="19"/>
      <c r="I48" s="19"/>
      <c r="J48" s="32"/>
      <c r="P48">
        <v>7.907</v>
      </c>
      <c r="Q48">
        <v>8.7160000000000011</v>
      </c>
      <c r="R48">
        <v>0.79899999999999993</v>
      </c>
      <c r="S48">
        <v>0.64450000000000007</v>
      </c>
      <c r="T48">
        <v>0.1285</v>
      </c>
      <c r="U48">
        <v>22.5</v>
      </c>
      <c r="V48">
        <v>177.9075</v>
      </c>
      <c r="W48">
        <v>196.11</v>
      </c>
      <c r="X48">
        <v>17.977499999999999</v>
      </c>
    </row>
    <row r="49" spans="1:31" x14ac:dyDescent="0.25">
      <c r="A49" s="8"/>
      <c r="B49" s="22"/>
      <c r="C49" s="9"/>
      <c r="D49" s="20">
        <v>241332</v>
      </c>
      <c r="E49" s="19">
        <v>10</v>
      </c>
      <c r="F49" s="19">
        <v>0.30759095800524938</v>
      </c>
      <c r="G49" s="19">
        <v>0.12755290866141736</v>
      </c>
      <c r="H49" s="19"/>
      <c r="I49" s="19"/>
      <c r="J49" s="32"/>
      <c r="P49">
        <v>8.2899999999999991</v>
      </c>
      <c r="Q49">
        <v>1.4845000000000002</v>
      </c>
      <c r="R49">
        <v>0.77300000000000002</v>
      </c>
      <c r="S49">
        <v>0.5635</v>
      </c>
      <c r="T49">
        <v>0.17</v>
      </c>
      <c r="U49">
        <v>12</v>
      </c>
      <c r="V49">
        <v>99.48</v>
      </c>
      <c r="W49">
        <v>17.814</v>
      </c>
      <c r="X49">
        <v>9.2759999999999998</v>
      </c>
      <c r="AB49">
        <v>12</v>
      </c>
      <c r="AC49">
        <v>99.48</v>
      </c>
      <c r="AD49">
        <v>17.814</v>
      </c>
      <c r="AE49">
        <v>9.2759999999999998</v>
      </c>
    </row>
    <row r="50" spans="1:31" x14ac:dyDescent="0.25">
      <c r="A50" s="8"/>
      <c r="B50" s="22"/>
      <c r="C50" s="9"/>
      <c r="D50" s="20">
        <v>241333</v>
      </c>
      <c r="E50" s="19">
        <v>25</v>
      </c>
      <c r="F50" s="19">
        <v>0.23750694225721783</v>
      </c>
      <c r="G50" s="19">
        <v>0.13829912440944883</v>
      </c>
      <c r="H50" s="19"/>
      <c r="I50" s="19"/>
      <c r="J50" s="32"/>
      <c r="P50">
        <v>8.2315000000000005</v>
      </c>
      <c r="Q50">
        <v>1.4775</v>
      </c>
      <c r="R50">
        <v>0.76249999999999996</v>
      </c>
      <c r="S50">
        <v>0.63800000000000001</v>
      </c>
      <c r="T50">
        <v>0.16899999999999998</v>
      </c>
      <c r="U50">
        <v>20</v>
      </c>
      <c r="V50">
        <v>164.63</v>
      </c>
      <c r="W50">
        <v>29.55</v>
      </c>
      <c r="X50">
        <v>15.25</v>
      </c>
      <c r="AB50">
        <v>20</v>
      </c>
      <c r="AC50">
        <v>164.63</v>
      </c>
      <c r="AD50">
        <v>29.55</v>
      </c>
      <c r="AE50">
        <v>15.25</v>
      </c>
    </row>
    <row r="51" spans="1:31" x14ac:dyDescent="0.25">
      <c r="A51" s="8"/>
      <c r="B51" s="22"/>
      <c r="C51" s="9"/>
      <c r="D51" s="20">
        <v>241334</v>
      </c>
      <c r="E51" s="19">
        <v>50</v>
      </c>
      <c r="F51" s="19">
        <v>0.17131648293963256</v>
      </c>
      <c r="G51" s="19">
        <v>0.2044895837270341</v>
      </c>
      <c r="H51" s="19"/>
      <c r="I51" s="19"/>
      <c r="J51" s="32"/>
      <c r="P51">
        <v>7.9235000000000007</v>
      </c>
      <c r="Q51">
        <v>7.7795000000000005</v>
      </c>
      <c r="R51">
        <v>0.73150000000000004</v>
      </c>
      <c r="S51">
        <v>0.309</v>
      </c>
      <c r="T51">
        <v>0.13950000000000001</v>
      </c>
      <c r="U51">
        <v>35</v>
      </c>
      <c r="V51">
        <v>277.32249999999999</v>
      </c>
      <c r="W51">
        <v>272.28250000000003</v>
      </c>
      <c r="X51">
        <v>25.602499999999999</v>
      </c>
      <c r="AB51">
        <v>12.5</v>
      </c>
      <c r="AC51">
        <v>99.043750000000003</v>
      </c>
      <c r="AD51">
        <v>97.243750000000006</v>
      </c>
      <c r="AE51">
        <v>9.1437500000000007</v>
      </c>
    </row>
    <row r="52" spans="1:31" x14ac:dyDescent="0.25">
      <c r="A52" s="8"/>
      <c r="B52" s="22"/>
      <c r="C52" s="9"/>
      <c r="D52" s="20">
        <v>241335</v>
      </c>
      <c r="E52" s="19">
        <v>95</v>
      </c>
      <c r="F52" s="19">
        <v>0.18689070866141733</v>
      </c>
      <c r="G52" s="19">
        <v>0.24330834133858281</v>
      </c>
      <c r="H52" s="19"/>
      <c r="I52" s="19"/>
      <c r="J52" s="32"/>
      <c r="P52">
        <v>8.4685000000000006</v>
      </c>
      <c r="Q52">
        <v>7.8250000000000002</v>
      </c>
      <c r="R52">
        <v>0.80249999999999999</v>
      </c>
      <c r="S52">
        <v>0.41649999999999998</v>
      </c>
      <c r="T52">
        <v>0.13950000000000001</v>
      </c>
      <c r="U52">
        <v>22.5</v>
      </c>
      <c r="V52">
        <v>190.54124999999999</v>
      </c>
      <c r="W52">
        <v>176.0625</v>
      </c>
      <c r="X52">
        <v>18.056249999999999</v>
      </c>
    </row>
    <row r="53" spans="1:31" x14ac:dyDescent="0.25">
      <c r="A53" s="8"/>
      <c r="B53" s="22"/>
      <c r="C53" s="9"/>
      <c r="D53" s="20">
        <v>241337</v>
      </c>
      <c r="E53" s="20">
        <v>10</v>
      </c>
      <c r="F53" s="20">
        <v>0.3776749737532808</v>
      </c>
      <c r="G53" s="20">
        <v>0.20086857624671919</v>
      </c>
      <c r="H53" s="20"/>
      <c r="I53" s="20"/>
      <c r="J53" s="32"/>
      <c r="P53">
        <v>7.1375000000000002</v>
      </c>
      <c r="Q53">
        <v>7.8405000000000005</v>
      </c>
      <c r="R53">
        <v>0.64200000000000002</v>
      </c>
      <c r="S53">
        <v>0.67449999999999999</v>
      </c>
      <c r="T53">
        <v>0.17949999999999999</v>
      </c>
      <c r="U53">
        <v>12</v>
      </c>
      <c r="V53">
        <v>85.65</v>
      </c>
      <c r="W53">
        <v>94.086000000000013</v>
      </c>
      <c r="X53">
        <v>7.7040000000000006</v>
      </c>
      <c r="AB53">
        <v>12</v>
      </c>
      <c r="AC53">
        <v>85.65</v>
      </c>
      <c r="AD53">
        <v>94.086000000000013</v>
      </c>
      <c r="AE53">
        <v>7.7040000000000006</v>
      </c>
    </row>
    <row r="54" spans="1:31" x14ac:dyDescent="0.25">
      <c r="A54" s="8"/>
      <c r="B54" s="22"/>
      <c r="C54" s="9"/>
      <c r="D54" s="20">
        <v>241338</v>
      </c>
      <c r="E54" s="20">
        <v>25</v>
      </c>
      <c r="F54" s="20">
        <v>0.26086828083989499</v>
      </c>
      <c r="G54" s="20">
        <v>0.13966186916010503</v>
      </c>
      <c r="H54" s="20"/>
      <c r="I54" s="20"/>
      <c r="J54" s="32"/>
      <c r="P54">
        <v>7.5789999999999997</v>
      </c>
      <c r="Q54">
        <v>8.0004999999999988</v>
      </c>
      <c r="R54">
        <v>0.71350000000000002</v>
      </c>
      <c r="S54">
        <v>0.67549999999999999</v>
      </c>
      <c r="T54">
        <v>0.1875</v>
      </c>
      <c r="U54">
        <v>20</v>
      </c>
      <c r="V54">
        <v>151.58000000000001</v>
      </c>
      <c r="W54">
        <v>160.01</v>
      </c>
      <c r="X54">
        <v>14.27</v>
      </c>
      <c r="AB54">
        <v>20</v>
      </c>
      <c r="AC54">
        <v>151.58000000000001</v>
      </c>
      <c r="AD54">
        <v>160.01</v>
      </c>
      <c r="AE54">
        <v>14.27</v>
      </c>
    </row>
    <row r="55" spans="1:31" x14ac:dyDescent="0.25">
      <c r="A55" s="8"/>
      <c r="B55" s="22"/>
      <c r="C55" s="9"/>
      <c r="D55" s="20">
        <v>241339</v>
      </c>
      <c r="E55" s="20">
        <v>50</v>
      </c>
      <c r="F55" s="20">
        <v>8.6340135170603682E-2</v>
      </c>
      <c r="G55" s="20">
        <v>6.0000000000000001E-3</v>
      </c>
      <c r="H55" s="20"/>
      <c r="I55" s="20"/>
      <c r="J55" s="32"/>
      <c r="P55">
        <v>7.9474999999999998</v>
      </c>
      <c r="Q55">
        <v>8.1775000000000002</v>
      </c>
      <c r="R55">
        <v>0.6875</v>
      </c>
      <c r="S55">
        <v>0.73699999999999999</v>
      </c>
      <c r="T55">
        <v>0.20100000000000001</v>
      </c>
      <c r="U55">
        <v>35</v>
      </c>
      <c r="V55">
        <v>278.16250000000002</v>
      </c>
      <c r="W55">
        <v>286.21249999999998</v>
      </c>
      <c r="X55">
        <v>24.0625</v>
      </c>
      <c r="AB55">
        <v>12.5</v>
      </c>
      <c r="AC55">
        <v>99.34375</v>
      </c>
      <c r="AD55">
        <v>102.21875</v>
      </c>
      <c r="AE55">
        <v>8.59375</v>
      </c>
    </row>
    <row r="56" spans="1:31" x14ac:dyDescent="0.25">
      <c r="A56" s="8"/>
      <c r="B56" s="22"/>
      <c r="C56" s="9"/>
      <c r="D56" s="20">
        <v>241340</v>
      </c>
      <c r="E56" s="20">
        <v>95</v>
      </c>
      <c r="F56" s="20">
        <v>0.14951584383202099</v>
      </c>
      <c r="G56" s="20">
        <v>0.23025439950131235</v>
      </c>
      <c r="H56" s="20"/>
      <c r="I56" s="20"/>
      <c r="J56" s="32"/>
      <c r="P56">
        <v>7.3040000000000003</v>
      </c>
      <c r="Q56">
        <v>6.53</v>
      </c>
      <c r="R56">
        <v>0.75350000000000006</v>
      </c>
      <c r="S56">
        <v>0.91349999999999998</v>
      </c>
      <c r="T56">
        <v>0.16149999999999998</v>
      </c>
      <c r="U56">
        <v>22.5</v>
      </c>
      <c r="V56">
        <v>164.34</v>
      </c>
      <c r="W56">
        <v>146.92500000000001</v>
      </c>
      <c r="X56">
        <v>16.953749999999999</v>
      </c>
    </row>
    <row r="57" spans="1:31" x14ac:dyDescent="0.25">
      <c r="A57" s="8"/>
      <c r="B57" s="22"/>
      <c r="C57" s="9"/>
      <c r="D57" s="20">
        <v>241342</v>
      </c>
      <c r="E57" s="20">
        <v>10</v>
      </c>
      <c r="F57" s="20">
        <v>1.8391122580645158</v>
      </c>
      <c r="G57" s="20">
        <v>0.67215174193548444</v>
      </c>
      <c r="H57" s="20"/>
      <c r="I57" s="20"/>
      <c r="J57" s="32"/>
      <c r="P57">
        <v>4.8439999999999994</v>
      </c>
      <c r="Q57">
        <v>4.8895</v>
      </c>
      <c r="R57">
        <v>0.63300000000000001</v>
      </c>
      <c r="S57">
        <v>0.77699999999999991</v>
      </c>
      <c r="T57">
        <v>0.20200000000000001</v>
      </c>
      <c r="U57">
        <v>12</v>
      </c>
      <c r="V57">
        <v>58.127999999999993</v>
      </c>
      <c r="W57">
        <v>58.673999999999999</v>
      </c>
      <c r="X57">
        <v>7.5960000000000001</v>
      </c>
      <c r="AB57">
        <v>12</v>
      </c>
      <c r="AC57">
        <v>58.127999999999993</v>
      </c>
      <c r="AD57">
        <v>58.673999999999999</v>
      </c>
      <c r="AE57">
        <v>7.5960000000000001</v>
      </c>
    </row>
    <row r="58" spans="1:31" x14ac:dyDescent="0.25">
      <c r="A58" s="8"/>
      <c r="B58" s="22"/>
      <c r="C58" s="9"/>
      <c r="D58" s="20">
        <v>241343</v>
      </c>
      <c r="E58" s="20">
        <v>25</v>
      </c>
      <c r="F58" s="20">
        <v>1.5873290322580644</v>
      </c>
      <c r="G58" s="20">
        <v>0.6388725677419359</v>
      </c>
      <c r="H58" s="20"/>
      <c r="I58" s="20"/>
      <c r="J58" s="32"/>
      <c r="P58">
        <v>5.2220000000000004</v>
      </c>
      <c r="Q58">
        <v>5.3409999999999993</v>
      </c>
      <c r="R58">
        <v>0.66149999999999998</v>
      </c>
      <c r="S58">
        <v>0.50649999999999995</v>
      </c>
      <c r="T58">
        <v>0.2225</v>
      </c>
      <c r="U58">
        <v>20</v>
      </c>
      <c r="V58">
        <v>104.44</v>
      </c>
      <c r="W58">
        <v>106.82</v>
      </c>
      <c r="X58">
        <v>13.23</v>
      </c>
      <c r="AB58">
        <v>20</v>
      </c>
      <c r="AC58">
        <v>104.44</v>
      </c>
      <c r="AD58">
        <v>106.82</v>
      </c>
      <c r="AE58">
        <v>13.23</v>
      </c>
    </row>
    <row r="59" spans="1:31" x14ac:dyDescent="0.25">
      <c r="A59" s="8"/>
      <c r="B59" s="22"/>
      <c r="C59" s="9"/>
      <c r="D59" s="20">
        <v>241344</v>
      </c>
      <c r="E59" s="20">
        <v>50</v>
      </c>
      <c r="F59" s="20">
        <v>1.1713393548387094</v>
      </c>
      <c r="G59" s="20">
        <v>0.53903504516129053</v>
      </c>
      <c r="H59" s="20"/>
      <c r="I59" s="20"/>
      <c r="J59" s="32"/>
      <c r="P59">
        <v>5.4139999999999997</v>
      </c>
      <c r="Q59">
        <v>5.1384999999999996</v>
      </c>
      <c r="R59">
        <v>0.6905</v>
      </c>
      <c r="S59">
        <v>0.72499999999999998</v>
      </c>
      <c r="T59">
        <v>0.23949999999999999</v>
      </c>
      <c r="U59">
        <v>35</v>
      </c>
      <c r="V59">
        <v>189.49</v>
      </c>
      <c r="W59">
        <v>179.8475</v>
      </c>
      <c r="X59">
        <v>24.1675</v>
      </c>
      <c r="AB59">
        <v>12.5</v>
      </c>
      <c r="AC59">
        <v>67.674999999999997</v>
      </c>
      <c r="AD59">
        <v>64.231250000000003</v>
      </c>
      <c r="AE59">
        <v>8.6312499999999996</v>
      </c>
    </row>
    <row r="60" spans="1:31" x14ac:dyDescent="0.25">
      <c r="A60" s="8"/>
      <c r="B60" s="22"/>
      <c r="C60" s="9"/>
      <c r="D60" s="20">
        <v>241345</v>
      </c>
      <c r="E60" s="20">
        <v>95</v>
      </c>
      <c r="F60" s="20">
        <v>0.40504258064516135</v>
      </c>
      <c r="G60" s="20">
        <v>0.43657021935483886</v>
      </c>
      <c r="H60" s="20"/>
      <c r="I60" s="20"/>
      <c r="J60" s="32"/>
      <c r="P60">
        <v>5.2844999999999995</v>
      </c>
      <c r="Q60">
        <v>4.3825000000000003</v>
      </c>
      <c r="R60">
        <v>0.72399999999999998</v>
      </c>
      <c r="S60">
        <v>0.9325</v>
      </c>
      <c r="T60">
        <v>0.2455</v>
      </c>
      <c r="U60">
        <v>22.5</v>
      </c>
      <c r="V60">
        <v>118.90125</v>
      </c>
      <c r="W60">
        <v>98.606250000000003</v>
      </c>
      <c r="X60">
        <v>16.29</v>
      </c>
    </row>
    <row r="61" spans="1:31" x14ac:dyDescent="0.25">
      <c r="A61" s="8"/>
      <c r="B61" s="22"/>
      <c r="C61" s="9"/>
      <c r="D61" s="20">
        <v>241347</v>
      </c>
      <c r="E61" s="20">
        <v>10</v>
      </c>
      <c r="F61" s="20">
        <v>4.8302709677419351</v>
      </c>
      <c r="G61" s="20">
        <v>0.99288903225806446</v>
      </c>
      <c r="H61" s="20"/>
      <c r="I61" s="20"/>
      <c r="J61" s="32"/>
      <c r="P61">
        <v>2.3985000000000003</v>
      </c>
      <c r="Q61">
        <v>1.946</v>
      </c>
      <c r="R61">
        <v>0.5555000000000001</v>
      </c>
      <c r="S61">
        <v>0.64900000000000002</v>
      </c>
      <c r="T61">
        <v>0.1905</v>
      </c>
      <c r="U61">
        <v>12</v>
      </c>
      <c r="V61">
        <v>28.782000000000004</v>
      </c>
      <c r="W61">
        <v>23.352</v>
      </c>
      <c r="X61">
        <v>6.6660000000000013</v>
      </c>
      <c r="AB61">
        <v>12</v>
      </c>
      <c r="AC61">
        <v>28.782000000000004</v>
      </c>
      <c r="AD61">
        <v>23.352</v>
      </c>
      <c r="AE61">
        <v>6.6660000000000013</v>
      </c>
    </row>
    <row r="62" spans="1:31" x14ac:dyDescent="0.25">
      <c r="A62" s="8"/>
      <c r="B62" s="22"/>
      <c r="C62" s="9"/>
      <c r="D62" s="20">
        <v>241348</v>
      </c>
      <c r="E62" s="20">
        <v>25</v>
      </c>
      <c r="F62" s="20">
        <v>2.8623827956989243</v>
      </c>
      <c r="G62" s="20">
        <v>0.68697187096774215</v>
      </c>
      <c r="H62" s="20"/>
      <c r="I62" s="20"/>
      <c r="J62" s="32"/>
      <c r="P62">
        <v>3.1390000000000002</v>
      </c>
      <c r="Q62">
        <v>2.4085000000000001</v>
      </c>
      <c r="R62">
        <v>0.60650000000000004</v>
      </c>
      <c r="S62">
        <v>1.0589999999999999</v>
      </c>
      <c r="T62">
        <v>0.19600000000000001</v>
      </c>
      <c r="U62">
        <v>20</v>
      </c>
      <c r="V62">
        <v>62.78</v>
      </c>
      <c r="W62">
        <v>48.17</v>
      </c>
      <c r="X62">
        <v>12.13</v>
      </c>
      <c r="AB62">
        <v>20</v>
      </c>
      <c r="AC62">
        <v>62.78</v>
      </c>
      <c r="AD62">
        <v>48.17</v>
      </c>
      <c r="AE62">
        <v>12.13</v>
      </c>
    </row>
    <row r="63" spans="1:31" x14ac:dyDescent="0.25">
      <c r="D63">
        <v>241349</v>
      </c>
      <c r="E63">
        <v>50</v>
      </c>
      <c r="F63">
        <v>2.1467870967741933</v>
      </c>
      <c r="G63">
        <v>0.45977023655914007</v>
      </c>
      <c r="J63" s="32"/>
      <c r="P63">
        <v>3.8965000000000001</v>
      </c>
      <c r="Q63">
        <v>3.0259999999999998</v>
      </c>
      <c r="R63">
        <v>0.67149999999999999</v>
      </c>
      <c r="S63">
        <v>0.97849999999999993</v>
      </c>
      <c r="T63">
        <v>0.20599999999999999</v>
      </c>
      <c r="U63">
        <v>35</v>
      </c>
      <c r="V63">
        <v>136.3775</v>
      </c>
      <c r="W63">
        <v>105.91</v>
      </c>
      <c r="X63">
        <v>23.502500000000001</v>
      </c>
      <c r="AB63">
        <v>12.5</v>
      </c>
      <c r="AC63">
        <v>48.706249999999997</v>
      </c>
      <c r="AD63">
        <v>37.825000000000003</v>
      </c>
      <c r="AE63">
        <v>8.3937500000000007</v>
      </c>
    </row>
    <row r="64" spans="1:31" x14ac:dyDescent="0.25">
      <c r="D64">
        <v>241350</v>
      </c>
      <c r="E64">
        <v>95</v>
      </c>
      <c r="F64">
        <v>0.48167225806451613</v>
      </c>
      <c r="G64">
        <v>0.31921734193548401</v>
      </c>
      <c r="P64">
        <v>6.9225000000000003</v>
      </c>
      <c r="Q64">
        <v>5.3529999999999998</v>
      </c>
      <c r="R64">
        <v>0.83150000000000002</v>
      </c>
      <c r="S64">
        <v>0.39800000000000002</v>
      </c>
      <c r="T64">
        <v>0.184</v>
      </c>
      <c r="U64">
        <v>22.5</v>
      </c>
      <c r="V64">
        <v>155.75624999999999</v>
      </c>
      <c r="W64">
        <v>120.4425</v>
      </c>
      <c r="X64">
        <v>18.708749999999998</v>
      </c>
    </row>
    <row r="65" spans="4:31" x14ac:dyDescent="0.25">
      <c r="D65">
        <v>241352</v>
      </c>
      <c r="E65">
        <v>10</v>
      </c>
      <c r="F65">
        <v>0.86482064516129054</v>
      </c>
      <c r="G65">
        <v>0.38402415483870977</v>
      </c>
      <c r="P65">
        <v>2.6669999999999998</v>
      </c>
      <c r="Q65">
        <v>2.5114999999999998</v>
      </c>
      <c r="R65">
        <v>0.61099999999999999</v>
      </c>
      <c r="S65">
        <v>1.3654999999999999</v>
      </c>
      <c r="T65">
        <v>0.18</v>
      </c>
      <c r="U65">
        <v>12</v>
      </c>
      <c r="V65">
        <v>32.003999999999998</v>
      </c>
      <c r="W65">
        <v>30.137999999999998</v>
      </c>
      <c r="X65">
        <v>7.3319999999999999</v>
      </c>
      <c r="AB65">
        <v>12</v>
      </c>
      <c r="AC65">
        <v>32.003999999999998</v>
      </c>
      <c r="AD65">
        <v>30.137999999999998</v>
      </c>
      <c r="AE65">
        <v>7.3319999999999999</v>
      </c>
    </row>
    <row r="66" spans="4:31" x14ac:dyDescent="0.25">
      <c r="D66">
        <v>241353</v>
      </c>
      <c r="E66">
        <v>25</v>
      </c>
      <c r="F66">
        <v>0.45977806451612907</v>
      </c>
      <c r="G66">
        <v>0.39540913548387097</v>
      </c>
      <c r="P66">
        <v>3.2845</v>
      </c>
      <c r="Q66">
        <v>2.9304999999999999</v>
      </c>
      <c r="R66">
        <v>0.64850000000000008</v>
      </c>
      <c r="S66">
        <v>1.5735000000000001</v>
      </c>
      <c r="T66">
        <v>0.19</v>
      </c>
      <c r="U66">
        <v>20</v>
      </c>
      <c r="V66">
        <v>65.69</v>
      </c>
      <c r="W66">
        <v>58.61</v>
      </c>
      <c r="X66">
        <v>12.97</v>
      </c>
      <c r="AB66">
        <v>20</v>
      </c>
      <c r="AC66">
        <v>65.69</v>
      </c>
      <c r="AD66">
        <v>58.61</v>
      </c>
      <c r="AE66">
        <v>12.97</v>
      </c>
    </row>
    <row r="67" spans="4:31" x14ac:dyDescent="0.25">
      <c r="D67">
        <v>241354</v>
      </c>
      <c r="E67">
        <v>50</v>
      </c>
      <c r="F67">
        <v>0.43788387096774201</v>
      </c>
      <c r="G67">
        <v>0.3494313290322581</v>
      </c>
      <c r="P67">
        <v>3.8410000000000002</v>
      </c>
      <c r="Q67">
        <v>3.3895</v>
      </c>
      <c r="R67">
        <v>0.69049999999999989</v>
      </c>
      <c r="S67">
        <v>1.5369999999999999</v>
      </c>
      <c r="T67">
        <v>0.19950000000000001</v>
      </c>
      <c r="U67">
        <v>35</v>
      </c>
      <c r="V67">
        <v>134.435</v>
      </c>
      <c r="W67">
        <v>118.63249999999999</v>
      </c>
      <c r="X67">
        <v>24.1675</v>
      </c>
      <c r="AB67">
        <v>12.5</v>
      </c>
      <c r="AC67">
        <v>48.012500000000003</v>
      </c>
      <c r="AD67">
        <v>42.368749999999999</v>
      </c>
      <c r="AE67">
        <v>8.6312499999999996</v>
      </c>
    </row>
    <row r="68" spans="4:31" x14ac:dyDescent="0.25">
      <c r="D68">
        <v>241355</v>
      </c>
      <c r="E68">
        <v>95</v>
      </c>
      <c r="F68">
        <v>0.12208000000000001</v>
      </c>
      <c r="G68">
        <v>0.27345920000000001</v>
      </c>
      <c r="P68">
        <v>8.2489999999999988</v>
      </c>
      <c r="Q68">
        <v>6.3594999999999997</v>
      </c>
      <c r="R68">
        <v>0.91050000000000009</v>
      </c>
      <c r="S68">
        <v>0.73150000000000004</v>
      </c>
      <c r="T68">
        <v>0.2205</v>
      </c>
      <c r="U68">
        <v>22.5</v>
      </c>
      <c r="V68">
        <v>185.60249999999999</v>
      </c>
      <c r="W68">
        <v>143.08875</v>
      </c>
      <c r="X68">
        <v>20.486249999999998</v>
      </c>
    </row>
    <row r="69" spans="4:31" x14ac:dyDescent="0.25">
      <c r="D69">
        <v>241357</v>
      </c>
      <c r="E69">
        <v>10</v>
      </c>
      <c r="F69">
        <v>2.8176580645161287</v>
      </c>
      <c r="G69">
        <v>0.62077926881720424</v>
      </c>
      <c r="H69">
        <v>145.85593655913976</v>
      </c>
      <c r="I69">
        <v>51.88603677419357</v>
      </c>
      <c r="J69">
        <v>98.071859139784934</v>
      </c>
      <c r="K69">
        <v>27.5900501935484</v>
      </c>
      <c r="U69">
        <v>12</v>
      </c>
      <c r="V69">
        <v>0</v>
      </c>
      <c r="W69">
        <v>0</v>
      </c>
      <c r="X69">
        <v>0</v>
      </c>
      <c r="AB69">
        <v>12</v>
      </c>
      <c r="AC69">
        <v>0</v>
      </c>
      <c r="AD69">
        <v>0</v>
      </c>
      <c r="AE69">
        <v>0</v>
      </c>
    </row>
    <row r="70" spans="4:31" x14ac:dyDescent="0.25">
      <c r="D70">
        <v>241358</v>
      </c>
      <c r="E70">
        <v>25</v>
      </c>
      <c r="F70">
        <v>1.4121754838709677</v>
      </c>
      <c r="G70">
        <v>0.50181491612903251</v>
      </c>
      <c r="U70">
        <v>20</v>
      </c>
      <c r="V70">
        <v>0</v>
      </c>
      <c r="W70">
        <v>0</v>
      </c>
      <c r="X70">
        <v>0</v>
      </c>
      <c r="AB70">
        <v>20</v>
      </c>
      <c r="AC70">
        <v>0</v>
      </c>
      <c r="AD70">
        <v>0</v>
      </c>
      <c r="AE70">
        <v>0</v>
      </c>
    </row>
    <row r="71" spans="4:31" x14ac:dyDescent="0.25">
      <c r="D71">
        <v>241359</v>
      </c>
      <c r="E71">
        <v>50</v>
      </c>
      <c r="F71">
        <v>1.2479690322580645</v>
      </c>
      <c r="G71">
        <v>0.48955416774193566</v>
      </c>
      <c r="U71">
        <v>35</v>
      </c>
      <c r="V71">
        <v>0</v>
      </c>
      <c r="W71">
        <v>0</v>
      </c>
      <c r="X71">
        <v>0</v>
      </c>
      <c r="AB71">
        <v>12.5</v>
      </c>
      <c r="AC71">
        <v>0</v>
      </c>
      <c r="AD71">
        <v>0</v>
      </c>
      <c r="AE71">
        <v>0</v>
      </c>
    </row>
    <row r="72" spans="4:31" x14ac:dyDescent="0.25">
      <c r="D72">
        <v>241360</v>
      </c>
      <c r="E72">
        <v>95</v>
      </c>
      <c r="F72">
        <v>0.8757677419354839</v>
      </c>
      <c r="G72">
        <v>0.5902674580645163</v>
      </c>
      <c r="U72">
        <v>22.5</v>
      </c>
      <c r="V72">
        <v>0</v>
      </c>
      <c r="W72">
        <v>0</v>
      </c>
      <c r="X72">
        <v>0</v>
      </c>
    </row>
    <row r="73" spans="4:31" x14ac:dyDescent="0.25">
      <c r="D73">
        <v>241362</v>
      </c>
      <c r="E73">
        <v>10</v>
      </c>
      <c r="F73">
        <v>3.667427956989247</v>
      </c>
      <c r="G73">
        <v>0.65834804301075434</v>
      </c>
      <c r="U73">
        <v>12</v>
      </c>
      <c r="V73">
        <v>0</v>
      </c>
      <c r="W73">
        <v>0</v>
      </c>
      <c r="X73">
        <v>0</v>
      </c>
      <c r="AB73">
        <v>12</v>
      </c>
      <c r="AC73">
        <v>0</v>
      </c>
      <c r="AD73">
        <v>0</v>
      </c>
      <c r="AE73">
        <v>0</v>
      </c>
    </row>
    <row r="74" spans="4:31" x14ac:dyDescent="0.25">
      <c r="D74">
        <v>241363</v>
      </c>
      <c r="E74">
        <v>25</v>
      </c>
      <c r="F74">
        <v>3.6227032258064518</v>
      </c>
      <c r="G74">
        <v>0.64761410752688109</v>
      </c>
      <c r="U74">
        <v>20</v>
      </c>
      <c r="V74">
        <v>0</v>
      </c>
      <c r="W74">
        <v>0</v>
      </c>
      <c r="X74">
        <v>0</v>
      </c>
      <c r="AB74">
        <v>20</v>
      </c>
      <c r="AC74">
        <v>0</v>
      </c>
      <c r="AD74">
        <v>0</v>
      </c>
      <c r="AE74">
        <v>0</v>
      </c>
    </row>
    <row r="75" spans="4:31" x14ac:dyDescent="0.25">
      <c r="D75">
        <v>241364</v>
      </c>
      <c r="E75">
        <v>50</v>
      </c>
      <c r="F75">
        <v>3.5779784946236552</v>
      </c>
      <c r="G75">
        <v>1.0805495053763445</v>
      </c>
      <c r="U75">
        <v>35</v>
      </c>
      <c r="V75">
        <v>0</v>
      </c>
      <c r="W75">
        <v>0</v>
      </c>
      <c r="X75">
        <v>0</v>
      </c>
      <c r="AB75">
        <v>12.5</v>
      </c>
      <c r="AC75">
        <v>0</v>
      </c>
      <c r="AD75">
        <v>0</v>
      </c>
      <c r="AE75">
        <v>0</v>
      </c>
    </row>
    <row r="76" spans="4:31" x14ac:dyDescent="0.25">
      <c r="D76">
        <v>241365</v>
      </c>
      <c r="E76">
        <v>95</v>
      </c>
      <c r="F76">
        <v>0.41598967741935483</v>
      </c>
      <c r="G76">
        <v>0.9550247225806453</v>
      </c>
      <c r="U76">
        <v>22.5</v>
      </c>
      <c r="V76">
        <v>0</v>
      </c>
      <c r="W76">
        <v>0</v>
      </c>
      <c r="X76">
        <v>0</v>
      </c>
    </row>
    <row r="77" spans="4:31" x14ac:dyDescent="0.25">
      <c r="D77">
        <v>241367</v>
      </c>
      <c r="E77">
        <v>10</v>
      </c>
      <c r="F77">
        <v>0.28354064516129035</v>
      </c>
      <c r="G77">
        <v>0.2243121548387097</v>
      </c>
      <c r="U77">
        <v>12</v>
      </c>
      <c r="V77">
        <v>0</v>
      </c>
      <c r="W77">
        <v>0</v>
      </c>
      <c r="X77">
        <v>0</v>
      </c>
      <c r="AB77">
        <v>12</v>
      </c>
      <c r="AC77">
        <v>0</v>
      </c>
      <c r="AD77">
        <v>0</v>
      </c>
      <c r="AE77">
        <v>0</v>
      </c>
    </row>
    <row r="78" spans="4:31" x14ac:dyDescent="0.25">
      <c r="D78">
        <v>241368</v>
      </c>
      <c r="E78">
        <v>25</v>
      </c>
      <c r="F78">
        <v>0.26385032258064517</v>
      </c>
      <c r="G78">
        <v>0.22446967741935478</v>
      </c>
      <c r="U78">
        <v>20</v>
      </c>
      <c r="V78">
        <v>0</v>
      </c>
      <c r="W78">
        <v>0</v>
      </c>
      <c r="X78">
        <v>0</v>
      </c>
      <c r="AB78">
        <v>20</v>
      </c>
      <c r="AC78">
        <v>0</v>
      </c>
      <c r="AD78">
        <v>0</v>
      </c>
      <c r="AE78">
        <v>0</v>
      </c>
    </row>
    <row r="79" spans="4:31" x14ac:dyDescent="0.25">
      <c r="D79">
        <v>241369</v>
      </c>
      <c r="E79">
        <v>50</v>
      </c>
      <c r="F79">
        <v>0.25203612903225814</v>
      </c>
      <c r="G79">
        <v>0.25093347096774188</v>
      </c>
      <c r="U79">
        <v>35</v>
      </c>
      <c r="V79">
        <v>0</v>
      </c>
      <c r="W79">
        <v>0</v>
      </c>
      <c r="X79">
        <v>0</v>
      </c>
      <c r="AB79">
        <v>12.5</v>
      </c>
      <c r="AC79">
        <v>0</v>
      </c>
      <c r="AD79">
        <v>0</v>
      </c>
      <c r="AE79">
        <v>0</v>
      </c>
    </row>
    <row r="80" spans="4:31" x14ac:dyDescent="0.25">
      <c r="D80">
        <v>241370</v>
      </c>
      <c r="E80">
        <v>95</v>
      </c>
      <c r="F80">
        <v>0.26385032258064522</v>
      </c>
      <c r="G80">
        <v>0.24888567741935486</v>
      </c>
      <c r="U80">
        <v>22.5</v>
      </c>
      <c r="V80">
        <v>0</v>
      </c>
      <c r="W80">
        <v>0</v>
      </c>
      <c r="X80">
        <v>0</v>
      </c>
    </row>
    <row r="81" spans="3:34" x14ac:dyDescent="0.25">
      <c r="C81" t="s">
        <v>21</v>
      </c>
      <c r="D81">
        <v>241371</v>
      </c>
      <c r="E81">
        <v>1</v>
      </c>
      <c r="L81">
        <v>349</v>
      </c>
      <c r="U81">
        <v>5.5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5.5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3:34" x14ac:dyDescent="0.25">
      <c r="D82">
        <v>241372</v>
      </c>
      <c r="E82">
        <v>10</v>
      </c>
      <c r="U82">
        <v>12</v>
      </c>
      <c r="V82">
        <v>0</v>
      </c>
      <c r="W82">
        <v>0</v>
      </c>
      <c r="X82">
        <v>0</v>
      </c>
      <c r="AB82">
        <v>12</v>
      </c>
      <c r="AC82">
        <v>0</v>
      </c>
      <c r="AD82">
        <v>0</v>
      </c>
      <c r="AE82">
        <v>0</v>
      </c>
    </row>
    <row r="83" spans="3:34" x14ac:dyDescent="0.25">
      <c r="D83">
        <v>241373</v>
      </c>
      <c r="E83">
        <v>25</v>
      </c>
      <c r="U83">
        <v>20</v>
      </c>
      <c r="V83">
        <v>0</v>
      </c>
      <c r="W83">
        <v>0</v>
      </c>
      <c r="X83">
        <v>0</v>
      </c>
      <c r="AB83">
        <v>20</v>
      </c>
      <c r="AC83">
        <v>0</v>
      </c>
      <c r="AD83">
        <v>0</v>
      </c>
      <c r="AE83">
        <v>0</v>
      </c>
    </row>
    <row r="84" spans="3:34" x14ac:dyDescent="0.25">
      <c r="D84">
        <v>241374</v>
      </c>
      <c r="E84">
        <v>50</v>
      </c>
      <c r="U84">
        <v>35</v>
      </c>
      <c r="V84">
        <v>0</v>
      </c>
      <c r="W84">
        <v>0</v>
      </c>
      <c r="X84">
        <v>0</v>
      </c>
      <c r="AB84">
        <v>12.5</v>
      </c>
      <c r="AC84">
        <v>0</v>
      </c>
      <c r="AD84">
        <v>0</v>
      </c>
      <c r="AE84">
        <v>0</v>
      </c>
    </row>
    <row r="85" spans="3:34" x14ac:dyDescent="0.25">
      <c r="D85">
        <v>241375</v>
      </c>
      <c r="E85">
        <v>95</v>
      </c>
      <c r="U85">
        <v>22.5</v>
      </c>
      <c r="V85">
        <v>0</v>
      </c>
      <c r="W85">
        <v>0</v>
      </c>
      <c r="X85">
        <v>0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zoomScale="75" workbookViewId="0">
      <selection activeCell="M15" activeCellId="1" sqref="I15 M15"/>
    </sheetView>
  </sheetViews>
  <sheetFormatPr defaultRowHeight="13.2" x14ac:dyDescent="0.25"/>
  <sheetData>
    <row r="2" spans="1:13" x14ac:dyDescent="0.25">
      <c r="B2" t="s">
        <v>25</v>
      </c>
      <c r="F2" t="s">
        <v>73</v>
      </c>
      <c r="J2" t="s">
        <v>74</v>
      </c>
    </row>
    <row r="3" spans="1:13" x14ac:dyDescent="0.25">
      <c r="B3" t="s">
        <v>33</v>
      </c>
      <c r="C3" t="s">
        <v>34</v>
      </c>
      <c r="D3" t="s">
        <v>35</v>
      </c>
      <c r="E3" t="s">
        <v>72</v>
      </c>
      <c r="F3" t="s">
        <v>33</v>
      </c>
      <c r="G3" t="s">
        <v>34</v>
      </c>
      <c r="H3" t="s">
        <v>35</v>
      </c>
      <c r="I3" t="s">
        <v>72</v>
      </c>
      <c r="J3" t="s">
        <v>33</v>
      </c>
      <c r="K3" t="s">
        <v>34</v>
      </c>
      <c r="L3" t="s">
        <v>35</v>
      </c>
      <c r="M3" t="s">
        <v>72</v>
      </c>
    </row>
    <row r="4" spans="1:13" x14ac:dyDescent="0.25">
      <c r="A4" s="34">
        <v>13</v>
      </c>
      <c r="B4" s="13">
        <v>818.7627500000001</v>
      </c>
      <c r="C4" s="13">
        <v>834.18675000000007</v>
      </c>
      <c r="D4" s="13">
        <v>95.25200000000001</v>
      </c>
      <c r="E4" s="13">
        <v>29.327250000000003</v>
      </c>
      <c r="F4" s="13">
        <v>429.08525000000009</v>
      </c>
      <c r="G4" s="13">
        <v>438.40050000000002</v>
      </c>
      <c r="H4" s="13">
        <v>49.757000000000005</v>
      </c>
      <c r="I4" s="13">
        <v>14.151000000000002</v>
      </c>
      <c r="J4">
        <f>(B4-F4)</f>
        <v>389.67750000000001</v>
      </c>
      <c r="K4">
        <f>(C4-G4)</f>
        <v>395.78625000000005</v>
      </c>
      <c r="L4">
        <f>(D4-H4)</f>
        <v>45.495000000000005</v>
      </c>
      <c r="M4">
        <f>(E4-I4)</f>
        <v>15.176250000000001</v>
      </c>
    </row>
    <row r="5" spans="1:13" x14ac:dyDescent="0.25">
      <c r="A5" s="34">
        <v>45</v>
      </c>
      <c r="B5" s="13">
        <v>826.66800000000001</v>
      </c>
      <c r="C5" s="13">
        <v>877.89474999999993</v>
      </c>
      <c r="D5" s="13">
        <v>97.996250000000003</v>
      </c>
      <c r="E5" s="13">
        <v>35.174499999999995</v>
      </c>
      <c r="F5" s="13">
        <v>438.94799999999998</v>
      </c>
      <c r="G5" s="13">
        <v>476.05599999999998</v>
      </c>
      <c r="H5" s="13">
        <v>51.488750000000003</v>
      </c>
      <c r="I5" s="13">
        <v>20.099499999999999</v>
      </c>
      <c r="J5">
        <f t="shared" ref="J5:J14" si="0">(B5-F5)</f>
        <v>387.72</v>
      </c>
      <c r="K5">
        <f t="shared" ref="K5:K14" si="1">(C5-G5)</f>
        <v>401.83874999999995</v>
      </c>
      <c r="L5">
        <f t="shared" ref="L5:L14" si="2">(D5-H5)</f>
        <v>46.5075</v>
      </c>
      <c r="M5">
        <f t="shared" ref="M5:M14" si="3">(E5-I5)</f>
        <v>15.074999999999996</v>
      </c>
    </row>
    <row r="6" spans="1:13" x14ac:dyDescent="0.25">
      <c r="A6" s="32">
        <v>74</v>
      </c>
      <c r="B6" s="13">
        <v>766.76350000000002</v>
      </c>
      <c r="C6" s="13">
        <v>868.59749999999997</v>
      </c>
      <c r="D6" s="13">
        <v>74.119249999999994</v>
      </c>
      <c r="E6" s="13">
        <v>69.317750000000004</v>
      </c>
      <c r="F6" s="13">
        <v>404.40100000000001</v>
      </c>
      <c r="G6" s="13">
        <v>465.29624999999999</v>
      </c>
      <c r="H6" s="13">
        <v>39.109250000000003</v>
      </c>
      <c r="I6" s="13">
        <v>36.973999999999997</v>
      </c>
      <c r="J6">
        <f t="shared" si="0"/>
        <v>362.36250000000001</v>
      </c>
      <c r="K6">
        <f t="shared" si="1"/>
        <v>403.30124999999998</v>
      </c>
      <c r="L6">
        <f t="shared" si="2"/>
        <v>35.009999999999991</v>
      </c>
      <c r="M6">
        <f t="shared" si="3"/>
        <v>32.343750000000007</v>
      </c>
    </row>
    <row r="7" spans="1:13" x14ac:dyDescent="0.25">
      <c r="A7" s="32">
        <v>123</v>
      </c>
      <c r="B7" s="13">
        <v>777.94550000000004</v>
      </c>
      <c r="C7" s="13">
        <v>503.91225000000003</v>
      </c>
      <c r="D7" s="13">
        <v>72.510500000000008</v>
      </c>
      <c r="E7" s="13">
        <v>47.54025</v>
      </c>
      <c r="F7" s="13">
        <v>409.12549999999999</v>
      </c>
      <c r="G7" s="13">
        <v>152.81100000000001</v>
      </c>
      <c r="H7" s="13">
        <v>37.9955</v>
      </c>
      <c r="I7" s="13">
        <v>31.2165</v>
      </c>
      <c r="J7">
        <f t="shared" si="0"/>
        <v>368.82000000000005</v>
      </c>
      <c r="K7">
        <f t="shared" si="1"/>
        <v>351.10125000000005</v>
      </c>
      <c r="L7">
        <f t="shared" si="2"/>
        <v>34.515000000000008</v>
      </c>
      <c r="M7">
        <f t="shared" si="3"/>
        <v>16.32375</v>
      </c>
    </row>
    <row r="8" spans="1:13" x14ac:dyDescent="0.25">
      <c r="A8" s="32">
        <v>136</v>
      </c>
      <c r="B8" s="13">
        <v>718.61199999999997</v>
      </c>
      <c r="C8" s="13">
        <v>729.80899999999997</v>
      </c>
      <c r="D8" s="13">
        <v>66.856750000000005</v>
      </c>
      <c r="E8" s="13">
        <v>72.902749999999997</v>
      </c>
      <c r="F8" s="13">
        <v>375.45325000000003</v>
      </c>
      <c r="G8" s="13">
        <v>398.89025000000004</v>
      </c>
      <c r="H8" s="13">
        <v>34.434249999999999</v>
      </c>
      <c r="I8" s="13">
        <v>35.766500000000001</v>
      </c>
      <c r="J8">
        <f t="shared" si="0"/>
        <v>343.15874999999994</v>
      </c>
      <c r="K8">
        <f t="shared" si="1"/>
        <v>330.91874999999993</v>
      </c>
      <c r="L8">
        <f t="shared" si="2"/>
        <v>32.422500000000007</v>
      </c>
      <c r="M8">
        <f t="shared" si="3"/>
        <v>37.136249999999997</v>
      </c>
    </row>
    <row r="9" spans="1:13" x14ac:dyDescent="0.25">
      <c r="A9" s="32">
        <v>168</v>
      </c>
      <c r="B9" s="13">
        <v>501.88300000000004</v>
      </c>
      <c r="C9" s="13">
        <v>474.59375</v>
      </c>
      <c r="D9" s="13">
        <v>65.477249999999998</v>
      </c>
      <c r="E9" s="13">
        <v>73.812749999999994</v>
      </c>
      <c r="F9" s="13">
        <v>261.16675000000004</v>
      </c>
      <c r="G9" s="13">
        <v>260.37124999999997</v>
      </c>
      <c r="H9" s="13">
        <v>33.651000000000003</v>
      </c>
      <c r="I9" s="13">
        <v>36.518999999999998</v>
      </c>
      <c r="J9">
        <f t="shared" si="0"/>
        <v>240.71625</v>
      </c>
      <c r="K9">
        <f t="shared" si="1"/>
        <v>214.22250000000003</v>
      </c>
      <c r="L9">
        <f t="shared" si="2"/>
        <v>31.826249999999995</v>
      </c>
      <c r="M9">
        <f t="shared" si="3"/>
        <v>37.293749999999996</v>
      </c>
    </row>
    <row r="10" spans="1:13" x14ac:dyDescent="0.25">
      <c r="A10" s="32">
        <v>196</v>
      </c>
      <c r="B10" s="13">
        <v>391.17574999999999</v>
      </c>
      <c r="C10" s="13">
        <v>305.02724999999998</v>
      </c>
      <c r="D10" s="13">
        <v>63.8645</v>
      </c>
      <c r="E10" s="13">
        <v>79.004249999999999</v>
      </c>
      <c r="F10" s="13">
        <v>147.74825000000001</v>
      </c>
      <c r="G10" s="13">
        <v>116.49975000000001</v>
      </c>
      <c r="H10" s="13">
        <v>30.047000000000001</v>
      </c>
      <c r="I10" s="13">
        <v>48.033000000000001</v>
      </c>
      <c r="J10">
        <f t="shared" si="0"/>
        <v>243.42749999999998</v>
      </c>
      <c r="K10">
        <f t="shared" si="1"/>
        <v>188.52749999999997</v>
      </c>
      <c r="L10">
        <f t="shared" si="2"/>
        <v>33.817499999999995</v>
      </c>
      <c r="M10">
        <f t="shared" si="3"/>
        <v>30.971249999999998</v>
      </c>
    </row>
    <row r="11" spans="1:13" x14ac:dyDescent="0.25">
      <c r="A11" s="32">
        <v>225</v>
      </c>
      <c r="B11" s="13">
        <v>432.29549999999995</v>
      </c>
      <c r="C11" s="13">
        <v>364.596</v>
      </c>
      <c r="D11" s="13">
        <v>72.669499999999999</v>
      </c>
      <c r="E11" s="13">
        <v>138.40200000000002</v>
      </c>
      <c r="F11" s="13">
        <v>160.2705</v>
      </c>
      <c r="G11" s="13">
        <v>145.24350000000001</v>
      </c>
      <c r="H11" s="13">
        <v>36.647000000000006</v>
      </c>
      <c r="I11" s="13">
        <v>87.360749999999996</v>
      </c>
      <c r="J11">
        <f t="shared" si="0"/>
        <v>272.02499999999998</v>
      </c>
      <c r="K11">
        <f t="shared" si="1"/>
        <v>219.35249999999999</v>
      </c>
      <c r="L11">
        <f t="shared" si="2"/>
        <v>36.022499999999994</v>
      </c>
      <c r="M11">
        <f t="shared" si="3"/>
        <v>51.041250000000019</v>
      </c>
    </row>
    <row r="12" spans="1:13" x14ac:dyDescent="0.25">
      <c r="A12" s="32">
        <v>259</v>
      </c>
      <c r="B12" s="13">
        <v>634.07224999999994</v>
      </c>
      <c r="C12" s="13">
        <v>571.27499999999998</v>
      </c>
      <c r="D12" s="13">
        <v>67.335250000000002</v>
      </c>
      <c r="E12" s="13">
        <v>25.9695</v>
      </c>
      <c r="F12" s="13">
        <v>313.73975000000002</v>
      </c>
      <c r="G12" s="13">
        <v>286.09875</v>
      </c>
      <c r="H12" s="13">
        <v>35.823999999999998</v>
      </c>
      <c r="I12" s="13">
        <v>14.05575</v>
      </c>
      <c r="J12">
        <f t="shared" si="0"/>
        <v>320.33249999999992</v>
      </c>
      <c r="K12">
        <f t="shared" si="1"/>
        <v>285.17624999999998</v>
      </c>
      <c r="L12">
        <f t="shared" si="2"/>
        <v>31.511250000000004</v>
      </c>
      <c r="M12">
        <f t="shared" si="3"/>
        <v>11.91375</v>
      </c>
    </row>
    <row r="13" spans="1:13" x14ac:dyDescent="0.25">
      <c r="A13" s="32">
        <v>286</v>
      </c>
      <c r="B13" s="13">
        <v>515.38225</v>
      </c>
      <c r="C13" s="13">
        <v>457.99700000000001</v>
      </c>
      <c r="D13" s="13">
        <v>64.825249999999997</v>
      </c>
      <c r="E13" s="13">
        <v>55.529499999999999</v>
      </c>
      <c r="F13" s="13">
        <v>202.49725000000001</v>
      </c>
      <c r="G13" s="13">
        <v>193.7345</v>
      </c>
      <c r="H13" s="13">
        <v>30.422749999999994</v>
      </c>
      <c r="I13" s="13">
        <v>32.849499999999999</v>
      </c>
      <c r="J13">
        <f t="shared" si="0"/>
        <v>312.88499999999999</v>
      </c>
      <c r="K13">
        <f t="shared" si="1"/>
        <v>264.26250000000005</v>
      </c>
      <c r="L13">
        <f t="shared" si="2"/>
        <v>34.402500000000003</v>
      </c>
      <c r="M13">
        <f t="shared" si="3"/>
        <v>22.68</v>
      </c>
    </row>
    <row r="14" spans="1:13" x14ac:dyDescent="0.25">
      <c r="A14" s="32">
        <v>318</v>
      </c>
      <c r="B14" s="13">
        <v>891.76250000000005</v>
      </c>
      <c r="C14" s="13">
        <v>785.7165</v>
      </c>
      <c r="D14" s="13">
        <v>83.761499999999998</v>
      </c>
      <c r="E14" s="13">
        <v>25.643999999999998</v>
      </c>
      <c r="F14" s="13">
        <v>468.245</v>
      </c>
      <c r="G14" s="13">
        <v>414.24149999999997</v>
      </c>
      <c r="H14" s="13">
        <v>42.957749999999997</v>
      </c>
      <c r="I14" s="13">
        <v>15.462749999999998</v>
      </c>
      <c r="J14">
        <f t="shared" si="0"/>
        <v>423.51750000000004</v>
      </c>
      <c r="K14">
        <f t="shared" si="1"/>
        <v>371.47500000000002</v>
      </c>
      <c r="L14">
        <f t="shared" si="2"/>
        <v>40.803750000000001</v>
      </c>
      <c r="M14">
        <f t="shared" si="3"/>
        <v>10.18125</v>
      </c>
    </row>
    <row r="15" spans="1:13" x14ac:dyDescent="0.25">
      <c r="A15" s="34">
        <v>349</v>
      </c>
      <c r="B15" s="13">
        <v>901.71924999999999</v>
      </c>
      <c r="C15" s="13">
        <v>932.67325000000005</v>
      </c>
      <c r="D15" s="13">
        <v>100.97</v>
      </c>
      <c r="E15" s="13">
        <v>31.0105</v>
      </c>
      <c r="F15" s="13">
        <v>470.82175000000001</v>
      </c>
      <c r="G15" s="13">
        <v>501.80950000000001</v>
      </c>
      <c r="H15" s="13">
        <v>52.527500000000003</v>
      </c>
      <c r="I15" s="13">
        <v>15.001750000000001</v>
      </c>
      <c r="J15">
        <f>(B15-F15)</f>
        <v>430.89749999999998</v>
      </c>
      <c r="K15">
        <f>(C15-G15)</f>
        <v>430.86375000000004</v>
      </c>
      <c r="L15">
        <f>(D15-H15)</f>
        <v>48.442499999999995</v>
      </c>
      <c r="M15">
        <f>(E15-I15)</f>
        <v>16.008749999999999</v>
      </c>
    </row>
    <row r="16" spans="1:13" x14ac:dyDescent="0.25">
      <c r="A16" s="34"/>
      <c r="B16" s="13"/>
      <c r="C16" s="13"/>
      <c r="D16" s="13"/>
      <c r="E16" s="13"/>
      <c r="F16" s="13"/>
      <c r="G16" s="13"/>
      <c r="H16" s="13"/>
      <c r="I16" s="10"/>
    </row>
    <row r="17" spans="1:9" x14ac:dyDescent="0.25">
      <c r="A17" s="34"/>
      <c r="B17" s="13"/>
      <c r="C17" s="13"/>
      <c r="D17" s="13"/>
      <c r="E17" s="13"/>
      <c r="F17" s="13"/>
      <c r="G17" s="13"/>
      <c r="H17" s="13"/>
      <c r="I17" s="10"/>
    </row>
    <row r="18" spans="1:9" x14ac:dyDescent="0.25">
      <c r="A18" s="34"/>
      <c r="B18" s="13"/>
      <c r="C18" s="13"/>
      <c r="D18" s="13"/>
      <c r="E18" s="13"/>
      <c r="F18" s="13"/>
      <c r="G18" s="13"/>
      <c r="H18" s="13"/>
      <c r="I18" s="10"/>
    </row>
    <row r="19" spans="1:9" x14ac:dyDescent="0.25">
      <c r="A19" s="32"/>
      <c r="B19" s="13"/>
      <c r="C19" s="13"/>
      <c r="D19" s="13"/>
      <c r="E19" s="13"/>
      <c r="F19" s="13"/>
      <c r="G19" s="13"/>
      <c r="H19" s="13"/>
      <c r="I19" s="10"/>
    </row>
    <row r="20" spans="1:9" x14ac:dyDescent="0.25">
      <c r="A20" s="32"/>
      <c r="B20" s="13"/>
      <c r="C20" s="13"/>
      <c r="D20" s="13"/>
      <c r="E20" s="13"/>
      <c r="F20" s="13"/>
      <c r="G20" s="13"/>
      <c r="H20" s="13"/>
      <c r="I20" s="10"/>
    </row>
    <row r="21" spans="1:9" x14ac:dyDescent="0.25">
      <c r="A21" s="32"/>
      <c r="B21" s="13"/>
      <c r="C21" s="13"/>
      <c r="D21" s="13"/>
      <c r="E21" s="13"/>
      <c r="F21" s="13"/>
      <c r="G21" s="13"/>
      <c r="H21" s="13"/>
      <c r="I21" s="10"/>
    </row>
    <row r="22" spans="1:9" x14ac:dyDescent="0.25">
      <c r="A22" s="32"/>
      <c r="B22" s="13"/>
      <c r="C22" s="13"/>
      <c r="D22" s="13"/>
      <c r="E22" s="13"/>
      <c r="F22" s="13"/>
      <c r="G22" s="13"/>
      <c r="H22" s="13"/>
      <c r="I22" s="10"/>
    </row>
    <row r="23" spans="1:9" x14ac:dyDescent="0.25">
      <c r="A23" s="32"/>
      <c r="B23" s="13"/>
      <c r="C23" s="13"/>
      <c r="D23" s="13"/>
      <c r="E23" s="13"/>
      <c r="F23" s="13"/>
      <c r="G23" s="13"/>
      <c r="H23" s="13"/>
      <c r="I23" s="10"/>
    </row>
    <row r="24" spans="1:9" x14ac:dyDescent="0.25">
      <c r="A24" s="32"/>
      <c r="B24" s="13"/>
      <c r="C24" s="13"/>
      <c r="D24" s="13"/>
      <c r="E24" s="13"/>
      <c r="F24" s="13"/>
      <c r="G24" s="13"/>
      <c r="H24" s="13"/>
      <c r="I24" s="10"/>
    </row>
    <row r="25" spans="1:9" x14ac:dyDescent="0.25">
      <c r="A25" s="32"/>
      <c r="B25" s="13"/>
      <c r="C25" s="13"/>
      <c r="D25" s="13"/>
      <c r="E25" s="13"/>
      <c r="F25" s="13"/>
      <c r="G25" s="13"/>
      <c r="H25" s="13"/>
      <c r="I25" s="10"/>
    </row>
    <row r="26" spans="1:9" x14ac:dyDescent="0.25">
      <c r="A26" s="32"/>
      <c r="B26" s="13"/>
      <c r="C26" s="13"/>
      <c r="D26" s="13"/>
      <c r="E26" s="13"/>
      <c r="F26" s="13"/>
      <c r="G26" s="13"/>
      <c r="H26" s="13"/>
      <c r="I26" s="10"/>
    </row>
    <row r="27" spans="1:9" x14ac:dyDescent="0.25">
      <c r="A27" s="32"/>
      <c r="B27" s="13"/>
      <c r="C27" s="13"/>
      <c r="D27" s="13"/>
      <c r="E27" s="13"/>
      <c r="F27" s="13"/>
      <c r="G27" s="13"/>
      <c r="H27" s="13"/>
      <c r="I27" s="10"/>
    </row>
    <row r="28" spans="1:9" x14ac:dyDescent="0.25">
      <c r="A28" s="32"/>
      <c r="B28" s="13"/>
      <c r="C28" s="13"/>
      <c r="D28" s="13"/>
      <c r="E28" s="13"/>
      <c r="F28" s="13"/>
      <c r="G28" s="13"/>
      <c r="H28" s="13"/>
      <c r="I28" s="10"/>
    </row>
    <row r="29" spans="1:9" x14ac:dyDescent="0.25">
      <c r="A29" s="32"/>
      <c r="B29" s="13"/>
      <c r="C29" s="13"/>
      <c r="D29" s="13"/>
      <c r="E29" s="13"/>
      <c r="F29" s="13"/>
      <c r="G29" s="13"/>
      <c r="H29" s="13"/>
      <c r="I29" s="10"/>
    </row>
    <row r="30" spans="1:9" x14ac:dyDescent="0.25">
      <c r="A30" s="32"/>
      <c r="B30" s="13"/>
      <c r="C30" s="13"/>
      <c r="D30" s="13"/>
      <c r="E30" s="13"/>
      <c r="F30" s="13"/>
      <c r="G30" s="13"/>
      <c r="H30" s="13"/>
      <c r="I30" s="10"/>
    </row>
    <row r="31" spans="1:9" x14ac:dyDescent="0.25">
      <c r="A31" s="32"/>
      <c r="B31" s="13"/>
      <c r="C31" s="13"/>
      <c r="D31" s="13"/>
      <c r="E31" s="13"/>
      <c r="F31" s="13"/>
      <c r="G31" s="13"/>
      <c r="H31" s="13"/>
      <c r="I31" s="10"/>
    </row>
    <row r="32" spans="1:9" x14ac:dyDescent="0.25">
      <c r="A32" s="32"/>
      <c r="B32" s="13"/>
      <c r="C32" s="13"/>
      <c r="D32" s="13"/>
      <c r="E32" s="13"/>
      <c r="F32" s="13"/>
      <c r="G32" s="13"/>
      <c r="H32" s="13"/>
      <c r="I32" s="10"/>
    </row>
    <row r="33" spans="1:9" x14ac:dyDescent="0.25">
      <c r="A33" s="32"/>
      <c r="B33" s="13"/>
      <c r="C33" s="13"/>
      <c r="D33" s="13"/>
      <c r="E33" s="13"/>
      <c r="F33" s="13"/>
      <c r="G33" s="13"/>
      <c r="H33" s="13"/>
      <c r="I33" s="10"/>
    </row>
    <row r="34" spans="1:9" x14ac:dyDescent="0.25">
      <c r="A34" s="32"/>
      <c r="B34" s="13"/>
      <c r="C34" s="13"/>
      <c r="D34" s="13"/>
      <c r="E34" s="13"/>
      <c r="F34" s="13"/>
      <c r="G34" s="13"/>
      <c r="H34" s="13"/>
      <c r="I34" s="10"/>
    </row>
    <row r="35" spans="1:9" x14ac:dyDescent="0.25">
      <c r="A35" s="32"/>
      <c r="B35" s="13"/>
      <c r="C35" s="13"/>
      <c r="D35" s="13"/>
      <c r="E35" s="13"/>
      <c r="F35" s="13"/>
      <c r="G35" s="13"/>
      <c r="H35" s="13"/>
      <c r="I35" s="10"/>
    </row>
    <row r="36" spans="1:9" x14ac:dyDescent="0.25">
      <c r="A36" s="32"/>
      <c r="B36" s="13"/>
      <c r="C36" s="13"/>
      <c r="D36" s="13"/>
      <c r="E36" s="13"/>
      <c r="F36" s="13"/>
      <c r="G36" s="13"/>
      <c r="H36" s="13"/>
      <c r="I36" s="10"/>
    </row>
    <row r="37" spans="1:9" x14ac:dyDescent="0.25">
      <c r="A37" s="32"/>
      <c r="B37" s="13"/>
      <c r="C37" s="13"/>
      <c r="D37" s="13"/>
      <c r="E37" s="13"/>
      <c r="F37" s="13"/>
      <c r="G37" s="13"/>
      <c r="H37" s="13"/>
      <c r="I37" s="10"/>
    </row>
    <row r="38" spans="1:9" x14ac:dyDescent="0.25">
      <c r="A38" s="32"/>
      <c r="B38" s="13"/>
      <c r="C38" s="13"/>
      <c r="D38" s="13"/>
      <c r="E38" s="13"/>
      <c r="F38" s="13"/>
      <c r="G38" s="13"/>
      <c r="H38" s="13"/>
      <c r="I38" s="10"/>
    </row>
    <row r="39" spans="1:9" x14ac:dyDescent="0.25">
      <c r="A39" s="32"/>
      <c r="B39" s="13"/>
      <c r="C39" s="13"/>
      <c r="D39" s="13"/>
      <c r="E39" s="13"/>
      <c r="F39" s="13"/>
      <c r="G39" s="13"/>
      <c r="H39" s="13"/>
      <c r="I39" s="10"/>
    </row>
    <row r="40" spans="1:9" x14ac:dyDescent="0.25">
      <c r="A40" s="32"/>
      <c r="B40" s="13"/>
      <c r="C40" s="13"/>
      <c r="D40" s="13"/>
      <c r="E40" s="13"/>
      <c r="F40" s="13"/>
      <c r="G40" s="13"/>
      <c r="H40" s="13"/>
      <c r="I40" s="10"/>
    </row>
    <row r="41" spans="1:9" x14ac:dyDescent="0.25">
      <c r="A41" s="32"/>
      <c r="B41" s="13"/>
      <c r="C41" s="13"/>
      <c r="D41" s="13"/>
      <c r="E41" s="13"/>
      <c r="F41" s="13"/>
      <c r="G41" s="13"/>
      <c r="H41" s="13"/>
      <c r="I41" s="10"/>
    </row>
    <row r="42" spans="1:9" x14ac:dyDescent="0.25">
      <c r="A42" s="32"/>
      <c r="B42" s="13"/>
      <c r="C42" s="13"/>
      <c r="D42" s="13"/>
      <c r="E42" s="13"/>
      <c r="F42" s="13"/>
      <c r="G42" s="13"/>
      <c r="H42" s="13"/>
      <c r="I42" s="10"/>
    </row>
    <row r="43" spans="1:9" x14ac:dyDescent="0.25">
      <c r="A43" s="32"/>
      <c r="B43" s="13"/>
      <c r="C43" s="13"/>
      <c r="D43" s="13"/>
      <c r="E43" s="13"/>
      <c r="F43" s="13"/>
      <c r="G43" s="13"/>
      <c r="H43" s="13"/>
      <c r="I43" s="10"/>
    </row>
    <row r="44" spans="1:9" x14ac:dyDescent="0.25">
      <c r="A44" s="32"/>
      <c r="B44" s="13"/>
      <c r="C44" s="13"/>
      <c r="D44" s="13"/>
      <c r="E44" s="13"/>
      <c r="F44" s="13"/>
      <c r="G44" s="13"/>
      <c r="H44" s="13"/>
      <c r="I44" s="10"/>
    </row>
    <row r="45" spans="1:9" x14ac:dyDescent="0.25">
      <c r="A45" s="32"/>
      <c r="B45" s="13"/>
      <c r="C45" s="13"/>
      <c r="D45" s="13"/>
      <c r="E45" s="13"/>
      <c r="F45" s="13"/>
      <c r="G45" s="13"/>
      <c r="H45" s="13"/>
      <c r="I45" s="10"/>
    </row>
    <row r="46" spans="1:9" x14ac:dyDescent="0.25">
      <c r="A46" s="32"/>
      <c r="B46" s="13"/>
      <c r="C46" s="13"/>
      <c r="D46" s="13"/>
      <c r="E46" s="13"/>
      <c r="F46" s="13"/>
      <c r="G46" s="13"/>
      <c r="H46" s="13"/>
      <c r="I46" s="10"/>
    </row>
    <row r="47" spans="1:9" x14ac:dyDescent="0.25">
      <c r="A47" s="32"/>
      <c r="B47" s="13"/>
      <c r="C47" s="13"/>
      <c r="D47" s="13"/>
      <c r="E47" s="13"/>
      <c r="F47" s="13"/>
      <c r="G47" s="13"/>
      <c r="H47" s="13"/>
      <c r="I47" s="10"/>
    </row>
    <row r="48" spans="1:9" x14ac:dyDescent="0.25">
      <c r="A48" s="32"/>
      <c r="B48" s="13"/>
      <c r="C48" s="13"/>
      <c r="D48" s="13"/>
      <c r="E48" s="13"/>
      <c r="F48" s="13"/>
      <c r="G48" s="13"/>
      <c r="H48" s="13"/>
      <c r="I48" s="10"/>
    </row>
    <row r="49" spans="1:9" x14ac:dyDescent="0.25">
      <c r="A49" s="32"/>
      <c r="B49" s="13"/>
      <c r="C49" s="13"/>
      <c r="D49" s="13"/>
      <c r="E49" s="13"/>
      <c r="F49" s="13"/>
      <c r="G49" s="13"/>
      <c r="H49" s="13"/>
      <c r="I49" s="10"/>
    </row>
    <row r="50" spans="1:9" x14ac:dyDescent="0.25">
      <c r="A50" s="32"/>
      <c r="B50" s="13"/>
      <c r="C50" s="13"/>
      <c r="D50" s="13"/>
      <c r="E50" s="13"/>
      <c r="F50" s="13"/>
      <c r="G50" s="13"/>
      <c r="H50" s="13"/>
      <c r="I50" s="10"/>
    </row>
    <row r="51" spans="1:9" x14ac:dyDescent="0.25">
      <c r="A51" s="32"/>
      <c r="B51" s="13"/>
      <c r="C51" s="13"/>
      <c r="D51" s="13"/>
      <c r="E51" s="13"/>
      <c r="F51" s="13"/>
      <c r="G51" s="13"/>
      <c r="H51" s="13"/>
      <c r="I51" s="10"/>
    </row>
    <row r="52" spans="1:9" x14ac:dyDescent="0.25">
      <c r="A52" s="32"/>
      <c r="B52" s="13"/>
      <c r="C52" s="13"/>
      <c r="D52" s="13"/>
      <c r="E52" s="13"/>
      <c r="F52" s="13"/>
      <c r="G52" s="13"/>
      <c r="H52" s="13"/>
      <c r="I52" s="10"/>
    </row>
    <row r="53" spans="1:9" x14ac:dyDescent="0.25">
      <c r="A53" s="32"/>
      <c r="B53" s="13"/>
      <c r="C53" s="13"/>
      <c r="D53" s="13"/>
      <c r="E53" s="13"/>
      <c r="F53" s="13"/>
      <c r="G53" s="13"/>
      <c r="H53" s="13"/>
      <c r="I53" s="10"/>
    </row>
    <row r="54" spans="1:9" x14ac:dyDescent="0.25">
      <c r="A54" s="32"/>
      <c r="B54" s="13"/>
      <c r="C54" s="13"/>
      <c r="D54" s="13"/>
      <c r="E54" s="13"/>
      <c r="F54" s="13"/>
      <c r="G54" s="13"/>
      <c r="H54" s="13"/>
      <c r="I54" s="10"/>
    </row>
    <row r="55" spans="1:9" x14ac:dyDescent="0.25">
      <c r="A55" s="32"/>
      <c r="B55" s="13"/>
      <c r="C55" s="13"/>
      <c r="D55" s="13"/>
      <c r="E55" s="13"/>
      <c r="F55" s="13"/>
      <c r="G55" s="13"/>
      <c r="H55" s="13"/>
      <c r="I55" s="10"/>
    </row>
    <row r="56" spans="1:9" x14ac:dyDescent="0.25">
      <c r="A56" s="32"/>
      <c r="B56" s="13"/>
      <c r="C56" s="13"/>
      <c r="D56" s="13"/>
      <c r="E56" s="13"/>
      <c r="F56" s="13"/>
      <c r="G56" s="13"/>
      <c r="H56" s="13"/>
      <c r="I56" s="10"/>
    </row>
    <row r="57" spans="1:9" x14ac:dyDescent="0.25">
      <c r="A57" s="32"/>
      <c r="B57" s="13"/>
      <c r="C57" s="13"/>
      <c r="D57" s="13"/>
      <c r="E57" s="13"/>
      <c r="F57" s="13"/>
      <c r="G57" s="13"/>
      <c r="H57" s="13"/>
      <c r="I57" s="10"/>
    </row>
    <row r="58" spans="1:9" x14ac:dyDescent="0.25">
      <c r="A58" s="32"/>
      <c r="B58" s="13"/>
      <c r="C58" s="13"/>
      <c r="D58" s="13"/>
      <c r="E58" s="13"/>
      <c r="F58" s="13"/>
      <c r="G58" s="13"/>
      <c r="H58" s="13"/>
      <c r="I58" s="10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workbookViewId="0">
      <selection activeCell="H9" sqref="H9"/>
    </sheetView>
  </sheetViews>
  <sheetFormatPr defaultRowHeight="13.2" x14ac:dyDescent="0.25"/>
  <sheetData>
    <row r="1" spans="1:21" x14ac:dyDescent="0.25">
      <c r="A1" s="45" t="s">
        <v>81</v>
      </c>
      <c r="B1" s="46" t="s">
        <v>82</v>
      </c>
      <c r="C1" s="10" t="s">
        <v>83</v>
      </c>
      <c r="D1" s="47" t="s">
        <v>84</v>
      </c>
      <c r="E1" s="47" t="s">
        <v>85</v>
      </c>
      <c r="F1" s="48" t="s">
        <v>86</v>
      </c>
      <c r="G1" s="49" t="s">
        <v>87</v>
      </c>
      <c r="H1" s="31" t="s">
        <v>88</v>
      </c>
      <c r="I1" s="10" t="s">
        <v>89</v>
      </c>
      <c r="J1" s="31" t="s">
        <v>90</v>
      </c>
      <c r="K1" s="10" t="s">
        <v>91</v>
      </c>
      <c r="L1" s="10" t="s">
        <v>92</v>
      </c>
      <c r="M1" s="50" t="s">
        <v>93</v>
      </c>
      <c r="N1" s="51" t="s">
        <v>94</v>
      </c>
      <c r="O1" s="50" t="s">
        <v>95</v>
      </c>
      <c r="P1" s="53" t="s">
        <v>107</v>
      </c>
      <c r="Q1" s="51" t="s">
        <v>96</v>
      </c>
      <c r="R1" s="52" t="s">
        <v>97</v>
      </c>
      <c r="S1" s="52" t="s">
        <v>98</v>
      </c>
      <c r="T1" s="52" t="s">
        <v>99</v>
      </c>
      <c r="U1" s="52" t="s">
        <v>100</v>
      </c>
    </row>
    <row r="2" spans="1:21" x14ac:dyDescent="0.25">
      <c r="A2" s="35">
        <v>37999</v>
      </c>
      <c r="B2" s="34">
        <v>142759</v>
      </c>
      <c r="C2" s="18" t="s">
        <v>21</v>
      </c>
      <c r="D2" s="22">
        <v>241316</v>
      </c>
      <c r="E2" s="9">
        <v>1</v>
      </c>
      <c r="F2" s="20">
        <v>0.25139473684210528</v>
      </c>
      <c r="G2" s="19">
        <v>0.15852434210526314</v>
      </c>
      <c r="H2" s="20">
        <v>22.137102255639096</v>
      </c>
      <c r="I2" s="19">
        <v>15.057107424812029</v>
      </c>
      <c r="J2" s="20">
        <v>11.874809962406015</v>
      </c>
      <c r="K2" s="31">
        <v>7.5317963345864651</v>
      </c>
      <c r="L2" s="34">
        <v>13</v>
      </c>
      <c r="M2" s="10" t="s">
        <v>54</v>
      </c>
      <c r="N2" s="10" t="s">
        <v>54</v>
      </c>
      <c r="O2" s="41" t="s">
        <v>54</v>
      </c>
      <c r="P2" s="19">
        <v>8.9885000000000002</v>
      </c>
      <c r="Q2" s="19">
        <v>9.1014999999999997</v>
      </c>
      <c r="R2" s="19">
        <v>1.0409999999999999</v>
      </c>
      <c r="S2" s="19">
        <v>0.35649999999999998</v>
      </c>
      <c r="T2" s="19">
        <v>0.13500000000000001</v>
      </c>
      <c r="U2" s="10"/>
    </row>
    <row r="3" spans="1:21" x14ac:dyDescent="0.25">
      <c r="A3" s="22"/>
      <c r="B3" s="34"/>
      <c r="C3" s="10"/>
      <c r="D3" s="22">
        <v>241317</v>
      </c>
      <c r="E3" s="9">
        <v>10</v>
      </c>
      <c r="F3" s="20">
        <v>0.24062067669172935</v>
      </c>
      <c r="G3" s="19">
        <v>0.155090977443609</v>
      </c>
      <c r="H3" s="20"/>
      <c r="I3" s="31"/>
      <c r="J3" s="13"/>
      <c r="K3" s="10"/>
      <c r="L3" s="34"/>
      <c r="M3" s="10"/>
      <c r="N3" s="10"/>
      <c r="O3" s="41"/>
      <c r="P3" s="19">
        <v>8.7680000000000007</v>
      </c>
      <c r="Q3" s="19">
        <v>8.4780000000000015</v>
      </c>
      <c r="R3" s="19">
        <v>0.99199999999999999</v>
      </c>
      <c r="S3" s="19">
        <v>0.23699999999999999</v>
      </c>
      <c r="T3" s="19">
        <v>0.1255</v>
      </c>
      <c r="U3" s="10"/>
    </row>
    <row r="4" spans="1:21" x14ac:dyDescent="0.25">
      <c r="A4" s="22"/>
      <c r="B4" s="34"/>
      <c r="C4" s="10"/>
      <c r="D4" s="22">
        <v>241318</v>
      </c>
      <c r="E4" s="9">
        <v>25</v>
      </c>
      <c r="F4" s="20">
        <v>0.22984661654135341</v>
      </c>
      <c r="G4" s="19">
        <v>0.15165761278195486</v>
      </c>
      <c r="H4" s="10"/>
      <c r="I4" s="10"/>
      <c r="J4" s="13"/>
      <c r="K4" s="10"/>
      <c r="L4" s="34"/>
      <c r="M4" s="10"/>
      <c r="N4" s="10"/>
      <c r="O4" s="41"/>
      <c r="P4" s="19">
        <v>8.3960000000000008</v>
      </c>
      <c r="Q4" s="19">
        <v>8.75</v>
      </c>
      <c r="R4" s="19">
        <v>0.96950000000000003</v>
      </c>
      <c r="S4" s="19">
        <v>0.1895</v>
      </c>
      <c r="T4" s="19">
        <v>0.124</v>
      </c>
      <c r="U4" s="10"/>
    </row>
    <row r="5" spans="1:21" x14ac:dyDescent="0.25">
      <c r="A5" s="22"/>
      <c r="B5" s="34"/>
      <c r="C5" s="10"/>
      <c r="D5" s="22">
        <v>241319</v>
      </c>
      <c r="E5" s="9">
        <v>50</v>
      </c>
      <c r="F5" s="20">
        <v>0.24062067669172935</v>
      </c>
      <c r="G5" s="19">
        <v>0.14125347744360897</v>
      </c>
      <c r="H5" s="20"/>
      <c r="I5" s="31"/>
      <c r="J5" s="20"/>
      <c r="K5" s="31"/>
      <c r="L5" s="34"/>
      <c r="M5" s="10"/>
      <c r="N5" s="10"/>
      <c r="O5" s="41"/>
      <c r="P5" s="19">
        <v>8.5210000000000008</v>
      </c>
      <c r="Q5" s="19">
        <v>8.9284999999999997</v>
      </c>
      <c r="R5" s="19">
        <v>1.0190000000000001</v>
      </c>
      <c r="S5" s="19">
        <v>0.44450000000000001</v>
      </c>
      <c r="T5" s="19">
        <v>0.128</v>
      </c>
      <c r="U5" s="10"/>
    </row>
    <row r="6" spans="1:21" x14ac:dyDescent="0.25">
      <c r="A6" s="22"/>
      <c r="B6" s="34"/>
      <c r="C6" s="10"/>
      <c r="D6" s="22">
        <v>241320</v>
      </c>
      <c r="E6" s="9">
        <v>95</v>
      </c>
      <c r="F6" s="20">
        <v>0.21548120300751875</v>
      </c>
      <c r="G6" s="19">
        <v>0.19320479323308279</v>
      </c>
      <c r="H6" s="20"/>
      <c r="I6" s="31"/>
      <c r="J6" s="20"/>
      <c r="K6" s="31"/>
      <c r="L6" s="34"/>
      <c r="M6" s="10"/>
      <c r="N6" s="10"/>
      <c r="O6" s="41"/>
      <c r="P6" s="19">
        <v>8.798</v>
      </c>
      <c r="Q6" s="19">
        <v>8.661999999999999</v>
      </c>
      <c r="R6" s="19">
        <v>1.0029999999999999</v>
      </c>
      <c r="S6" s="19">
        <v>0.23</v>
      </c>
      <c r="T6" s="19">
        <v>0.13100000000000001</v>
      </c>
      <c r="U6" s="10"/>
    </row>
    <row r="7" spans="1:21" x14ac:dyDescent="0.25">
      <c r="A7" s="35">
        <v>38397</v>
      </c>
      <c r="B7" s="4">
        <v>103506</v>
      </c>
      <c r="C7" s="18" t="s">
        <v>21</v>
      </c>
      <c r="D7" s="22">
        <v>241321</v>
      </c>
      <c r="E7" s="9">
        <v>1</v>
      </c>
      <c r="F7" s="20">
        <v>0.31963045112781946</v>
      </c>
      <c r="G7" s="19">
        <v>0.20794398496240607</v>
      </c>
      <c r="H7" s="20">
        <v>23.397667293233077</v>
      </c>
      <c r="I7" s="31">
        <v>20.534867340225563</v>
      </c>
      <c r="J7" s="20">
        <v>12.812153195488721</v>
      </c>
      <c r="K7" s="31">
        <v>10.727149060150374</v>
      </c>
      <c r="L7" s="34">
        <v>45</v>
      </c>
      <c r="M7">
        <v>99.5145600728506</v>
      </c>
      <c r="N7">
        <v>7.665</v>
      </c>
      <c r="O7">
        <v>342</v>
      </c>
      <c r="P7" s="19">
        <v>8.7814999999999994</v>
      </c>
      <c r="Q7" s="19">
        <v>9.8475000000000001</v>
      </c>
      <c r="R7" s="19">
        <v>0.96599999999999997</v>
      </c>
      <c r="S7" s="19">
        <v>0.94599999999999995</v>
      </c>
      <c r="T7" s="19">
        <v>0.1525</v>
      </c>
      <c r="U7" s="10"/>
    </row>
    <row r="8" spans="1:21" x14ac:dyDescent="0.25">
      <c r="A8" s="36"/>
      <c r="B8" s="32"/>
      <c r="C8" s="17"/>
      <c r="D8" s="22">
        <v>241322</v>
      </c>
      <c r="E8" s="9">
        <v>10</v>
      </c>
      <c r="F8" s="20">
        <v>0.26576015037593981</v>
      </c>
      <c r="G8" s="19">
        <v>0.20922716165413532</v>
      </c>
      <c r="H8" s="20"/>
      <c r="I8" s="31"/>
      <c r="J8" s="20"/>
      <c r="K8" s="19"/>
      <c r="L8" s="32"/>
      <c r="O8" s="42"/>
      <c r="P8" s="19">
        <v>8.7405000000000008</v>
      </c>
      <c r="Q8" s="19">
        <v>9.5555000000000003</v>
      </c>
      <c r="R8" s="19">
        <v>1.0335000000000001</v>
      </c>
      <c r="S8" s="19">
        <v>0.377</v>
      </c>
      <c r="T8" s="19">
        <v>0.14899999999999999</v>
      </c>
      <c r="U8" s="10"/>
    </row>
    <row r="9" spans="1:21" x14ac:dyDescent="0.25">
      <c r="A9" s="36"/>
      <c r="B9" s="32"/>
      <c r="C9" s="17"/>
      <c r="D9" s="22">
        <v>241323</v>
      </c>
      <c r="E9" s="9">
        <v>25</v>
      </c>
      <c r="F9" s="20">
        <v>0.24062067669172935</v>
      </c>
      <c r="G9" s="19">
        <v>0.22427847744360899</v>
      </c>
      <c r="H9" s="20"/>
      <c r="I9" s="19"/>
      <c r="J9" s="20"/>
      <c r="K9" s="19"/>
      <c r="L9" s="32"/>
      <c r="O9" s="42"/>
      <c r="P9" s="19">
        <v>8.8285</v>
      </c>
      <c r="Q9" s="19">
        <v>9.4379999999999988</v>
      </c>
      <c r="R9" s="19">
        <v>1.0390000000000001</v>
      </c>
      <c r="S9" s="19">
        <v>0.30049999999999999</v>
      </c>
      <c r="T9" s="19">
        <v>0.14699999999999999</v>
      </c>
      <c r="U9" s="10"/>
    </row>
    <row r="10" spans="1:21" x14ac:dyDescent="0.25">
      <c r="A10" s="36"/>
      <c r="B10" s="32"/>
      <c r="C10" s="17"/>
      <c r="D10" s="22">
        <v>241324</v>
      </c>
      <c r="E10" s="9">
        <v>50</v>
      </c>
      <c r="F10" s="20">
        <v>0.24421203007518799</v>
      </c>
      <c r="G10" s="19">
        <v>0.20697293233082706</v>
      </c>
      <c r="H10" s="20"/>
      <c r="I10" s="19"/>
      <c r="J10" s="20"/>
      <c r="K10" s="19"/>
      <c r="L10" s="32"/>
      <c r="O10" s="42"/>
      <c r="P10" s="19">
        <v>8.7355</v>
      </c>
      <c r="Q10" s="19">
        <v>9.4774999999999991</v>
      </c>
      <c r="R10" s="19">
        <v>1.0394999999999999</v>
      </c>
      <c r="S10" s="19">
        <v>0.34899999999999998</v>
      </c>
      <c r="T10" s="19">
        <v>0.13850000000000001</v>
      </c>
      <c r="U10" s="10"/>
    </row>
    <row r="11" spans="1:21" x14ac:dyDescent="0.25">
      <c r="A11" s="36"/>
      <c r="B11" s="32"/>
      <c r="C11" s="17"/>
      <c r="D11" s="22">
        <v>241325</v>
      </c>
      <c r="E11" s="9">
        <v>95</v>
      </c>
      <c r="F11" s="20">
        <v>0.22625526315789471</v>
      </c>
      <c r="G11" s="19">
        <v>0.22892565789473684</v>
      </c>
      <c r="H11" s="20"/>
      <c r="I11" s="19"/>
      <c r="J11" s="20"/>
      <c r="K11" s="19"/>
      <c r="L11" s="32"/>
      <c r="O11" s="42"/>
      <c r="P11" s="19">
        <v>8.4965000000000011</v>
      </c>
      <c r="Q11" s="19">
        <v>8.3819999999999997</v>
      </c>
      <c r="R11" s="19">
        <v>1.0275000000000001</v>
      </c>
      <c r="S11" s="19">
        <v>0.32099999999999995</v>
      </c>
      <c r="T11" s="19">
        <v>0.1195</v>
      </c>
      <c r="U11" s="10"/>
    </row>
    <row r="12" spans="1:21" x14ac:dyDescent="0.25">
      <c r="A12" s="36">
        <v>38426</v>
      </c>
      <c r="B12" s="4">
        <v>102640</v>
      </c>
      <c r="C12" s="18" t="s">
        <v>21</v>
      </c>
      <c r="D12" s="22">
        <v>241326</v>
      </c>
      <c r="E12" s="9">
        <v>1</v>
      </c>
      <c r="F12" s="20">
        <v>0.17910359580052493</v>
      </c>
      <c r="G12" s="19">
        <v>0.17692320419947516</v>
      </c>
      <c r="H12" s="20">
        <v>16.577789891732284</v>
      </c>
      <c r="I12" s="31">
        <v>17.228685454101054</v>
      </c>
      <c r="J12" s="20">
        <v>9.1751657283464567</v>
      </c>
      <c r="K12" s="19">
        <v>7.1081155549868793</v>
      </c>
      <c r="L12" s="32">
        <v>74</v>
      </c>
      <c r="M12">
        <v>96.591784466000561</v>
      </c>
      <c r="N12">
        <v>7.6070000000000002</v>
      </c>
      <c r="O12">
        <v>340</v>
      </c>
      <c r="P12" s="19">
        <v>7.42</v>
      </c>
      <c r="Q12" s="19">
        <v>8.5240000000000009</v>
      </c>
      <c r="R12" s="19">
        <v>0.8085</v>
      </c>
      <c r="S12" s="19">
        <v>0.83299999999999996</v>
      </c>
      <c r="T12" s="19">
        <v>0.11699999999999999</v>
      </c>
      <c r="U12" s="10"/>
    </row>
    <row r="13" spans="1:21" x14ac:dyDescent="0.25">
      <c r="A13" s="36"/>
      <c r="B13" s="32"/>
      <c r="C13" s="8"/>
      <c r="D13" s="22">
        <v>241327</v>
      </c>
      <c r="E13" s="9">
        <v>10</v>
      </c>
      <c r="F13" s="20">
        <v>0.18689070866141733</v>
      </c>
      <c r="G13" s="19">
        <v>0.13946719133858274</v>
      </c>
      <c r="H13" s="20"/>
      <c r="I13" s="19"/>
      <c r="J13" s="31"/>
      <c r="K13" s="19"/>
      <c r="L13" s="32"/>
      <c r="O13" s="42"/>
      <c r="P13" s="19">
        <v>8.4304999999999986</v>
      </c>
      <c r="Q13" s="19">
        <v>9.8389999999999986</v>
      </c>
      <c r="R13" s="19">
        <v>0.76</v>
      </c>
      <c r="S13" s="19">
        <v>0.61250000000000004</v>
      </c>
      <c r="T13" s="19">
        <v>0.1305</v>
      </c>
      <c r="U13" s="10"/>
    </row>
    <row r="14" spans="1:21" x14ac:dyDescent="0.25">
      <c r="A14" s="36"/>
      <c r="B14" s="32"/>
      <c r="C14" s="8"/>
      <c r="D14" s="22">
        <v>241328</v>
      </c>
      <c r="E14" s="9">
        <v>25</v>
      </c>
      <c r="F14" s="20">
        <v>0.18299715223097113</v>
      </c>
      <c r="G14" s="19">
        <v>0.13347111443569556</v>
      </c>
      <c r="H14" s="20"/>
      <c r="I14" s="19"/>
      <c r="J14" s="31"/>
      <c r="K14" s="19"/>
      <c r="L14" s="32"/>
      <c r="O14" s="42"/>
      <c r="P14" s="19">
        <v>7.9974999999999996</v>
      </c>
      <c r="Q14" s="19">
        <v>9.2620000000000005</v>
      </c>
      <c r="R14" s="19">
        <v>0.80400000000000005</v>
      </c>
      <c r="S14" s="19">
        <v>0.75649999999999995</v>
      </c>
      <c r="T14" s="19">
        <v>0.13</v>
      </c>
      <c r="U14" s="10"/>
    </row>
    <row r="15" spans="1:21" x14ac:dyDescent="0.25">
      <c r="A15" s="36"/>
      <c r="B15" s="32"/>
      <c r="C15" s="8"/>
      <c r="D15" s="22">
        <v>241329</v>
      </c>
      <c r="E15" s="9">
        <v>50</v>
      </c>
      <c r="F15" s="20">
        <v>0.18299715223097113</v>
      </c>
      <c r="G15" s="19">
        <v>0.14336074776902891</v>
      </c>
      <c r="H15" s="20"/>
      <c r="I15" s="19"/>
      <c r="J15" s="31"/>
      <c r="K15" s="19"/>
      <c r="L15" s="32"/>
      <c r="O15" s="42"/>
      <c r="P15" s="19">
        <v>8.1980000000000004</v>
      </c>
      <c r="Q15" s="19">
        <v>9.2085000000000008</v>
      </c>
      <c r="R15" s="19">
        <v>0.75700000000000001</v>
      </c>
      <c r="S15" s="19">
        <v>0.79299999999999993</v>
      </c>
      <c r="T15" s="19">
        <v>0.13650000000000001</v>
      </c>
      <c r="U15" s="10"/>
    </row>
    <row r="16" spans="1:21" x14ac:dyDescent="0.25">
      <c r="A16" s="36"/>
      <c r="B16" s="32"/>
      <c r="C16" s="8"/>
      <c r="D16" s="22">
        <v>241330</v>
      </c>
      <c r="E16" s="9">
        <v>95</v>
      </c>
      <c r="F16" s="20">
        <v>0.14600836614173229</v>
      </c>
      <c r="G16" s="19">
        <v>0.3064423588582677</v>
      </c>
      <c r="H16" s="20"/>
      <c r="I16" s="19"/>
      <c r="J16" s="31"/>
      <c r="K16" s="19"/>
      <c r="L16" s="32"/>
      <c r="O16" s="42"/>
      <c r="P16" s="19">
        <v>7.907</v>
      </c>
      <c r="Q16" s="19">
        <v>8.7160000000000011</v>
      </c>
      <c r="R16" s="19">
        <v>0.79899999999999993</v>
      </c>
      <c r="S16" s="19">
        <v>0.64450000000000007</v>
      </c>
      <c r="T16" s="19">
        <v>0.1285</v>
      </c>
      <c r="U16" s="10"/>
    </row>
    <row r="17" spans="1:21" x14ac:dyDescent="0.25">
      <c r="A17" s="36">
        <v>38475</v>
      </c>
      <c r="B17" s="4">
        <v>101112</v>
      </c>
      <c r="C17" s="18" t="s">
        <v>21</v>
      </c>
      <c r="D17" s="22">
        <v>241331</v>
      </c>
      <c r="E17" s="9">
        <v>1</v>
      </c>
      <c r="F17" s="20">
        <v>0.3776749737532808</v>
      </c>
      <c r="G17" s="19">
        <v>0.24537192624671919</v>
      </c>
      <c r="H17" s="20">
        <v>20.719560544619423</v>
      </c>
      <c r="I17" s="19">
        <v>18.277736097047246</v>
      </c>
      <c r="J17" s="20">
        <v>12.659898733595799</v>
      </c>
      <c r="K17" s="19">
        <v>8.2022827830708671</v>
      </c>
      <c r="L17" s="32">
        <v>123</v>
      </c>
      <c r="M17">
        <v>91.947024003966646</v>
      </c>
      <c r="N17">
        <v>6.8369999999999997</v>
      </c>
      <c r="O17">
        <v>305</v>
      </c>
      <c r="P17" s="19">
        <v>8.3584999999999994</v>
      </c>
      <c r="Q17" s="19">
        <v>1.4915</v>
      </c>
      <c r="R17" s="19">
        <v>0.78649999999999998</v>
      </c>
      <c r="S17" s="19">
        <v>1.4239999999999999</v>
      </c>
      <c r="T17" s="19">
        <v>0.182</v>
      </c>
      <c r="U17" s="10"/>
    </row>
    <row r="18" spans="1:21" x14ac:dyDescent="0.25">
      <c r="A18" s="36"/>
      <c r="B18" s="32"/>
      <c r="D18" s="22">
        <v>241332</v>
      </c>
      <c r="E18" s="9">
        <v>10</v>
      </c>
      <c r="F18" s="20">
        <v>0.30759095800524938</v>
      </c>
      <c r="G18" s="19">
        <v>0.12755290866141736</v>
      </c>
      <c r="H18" s="20"/>
      <c r="I18" s="19"/>
      <c r="J18" s="31"/>
      <c r="K18" s="19"/>
      <c r="L18" s="32"/>
      <c r="O18" s="41"/>
      <c r="P18" s="19">
        <v>8.2899999999999991</v>
      </c>
      <c r="Q18" s="19">
        <v>1.4845000000000002</v>
      </c>
      <c r="R18" s="19">
        <v>0.77300000000000002</v>
      </c>
      <c r="S18" s="19">
        <v>0.5635</v>
      </c>
      <c r="T18" s="19">
        <v>0.17</v>
      </c>
      <c r="U18" s="10"/>
    </row>
    <row r="19" spans="1:21" x14ac:dyDescent="0.25">
      <c r="A19" s="36"/>
      <c r="B19" s="32"/>
      <c r="D19" s="22">
        <v>241333</v>
      </c>
      <c r="E19" s="9">
        <v>25</v>
      </c>
      <c r="F19" s="20">
        <v>0.23750694225721783</v>
      </c>
      <c r="G19" s="19">
        <v>0.13829912440944883</v>
      </c>
      <c r="H19" s="20"/>
      <c r="I19" s="19"/>
      <c r="J19" s="31"/>
      <c r="K19" s="19"/>
      <c r="L19" s="32"/>
      <c r="O19" s="41"/>
      <c r="P19" s="19">
        <v>8.2315000000000005</v>
      </c>
      <c r="Q19" s="19">
        <v>1.4775</v>
      </c>
      <c r="R19" s="19">
        <v>0.76249999999999996</v>
      </c>
      <c r="S19" s="19">
        <v>0.63800000000000001</v>
      </c>
      <c r="T19" s="19">
        <v>0.16899999999999998</v>
      </c>
      <c r="U19" s="10"/>
    </row>
    <row r="20" spans="1:21" x14ac:dyDescent="0.25">
      <c r="A20" s="36"/>
      <c r="B20" s="32"/>
      <c r="D20" s="22">
        <v>241334</v>
      </c>
      <c r="E20" s="9">
        <v>50</v>
      </c>
      <c r="F20" s="20">
        <v>0.17131648293963256</v>
      </c>
      <c r="G20" s="19">
        <v>0.2044895837270341</v>
      </c>
      <c r="H20" s="20"/>
      <c r="I20" s="19"/>
      <c r="J20" s="31"/>
      <c r="K20" s="19"/>
      <c r="L20" s="32"/>
      <c r="O20" s="41"/>
      <c r="P20" s="19">
        <v>7.9235000000000007</v>
      </c>
      <c r="Q20" s="19">
        <v>7.7795000000000005</v>
      </c>
      <c r="R20" s="19">
        <v>0.73150000000000004</v>
      </c>
      <c r="S20" s="19">
        <v>0.309</v>
      </c>
      <c r="T20" s="19">
        <v>0.13950000000000001</v>
      </c>
      <c r="U20" s="10"/>
    </row>
    <row r="21" spans="1:21" x14ac:dyDescent="0.25">
      <c r="A21" s="8"/>
      <c r="B21" s="32"/>
      <c r="D21" s="22">
        <v>241335</v>
      </c>
      <c r="E21" s="9">
        <v>95</v>
      </c>
      <c r="F21" s="20">
        <v>0.18689070866141733</v>
      </c>
      <c r="G21" s="19">
        <v>0.24330834133858281</v>
      </c>
      <c r="H21" s="20"/>
      <c r="I21" s="19"/>
      <c r="J21" s="31"/>
      <c r="K21" s="19"/>
      <c r="L21" s="32"/>
      <c r="O21" s="41"/>
      <c r="P21" s="19">
        <v>8.4685000000000006</v>
      </c>
      <c r="Q21" s="19">
        <v>7.8250000000000002</v>
      </c>
      <c r="R21" s="19">
        <v>0.80249999999999999</v>
      </c>
      <c r="S21" s="19">
        <v>0.41649999999999998</v>
      </c>
      <c r="T21" s="19">
        <v>0.13950000000000001</v>
      </c>
      <c r="U21" s="10"/>
    </row>
    <row r="22" spans="1:21" x14ac:dyDescent="0.25">
      <c r="A22" s="8">
        <v>38488</v>
      </c>
      <c r="B22" s="32">
        <v>131442</v>
      </c>
      <c r="C22" s="18" t="s">
        <v>21</v>
      </c>
      <c r="D22" s="22">
        <v>241336</v>
      </c>
      <c r="E22" s="9">
        <v>1</v>
      </c>
      <c r="F22" s="20">
        <v>0.51394944881889748</v>
      </c>
      <c r="G22" s="19">
        <v>0.18821451784776921</v>
      </c>
      <c r="H22" s="20">
        <v>18.962198487532806</v>
      </c>
      <c r="I22" s="19">
        <v>11.629564135104989</v>
      </c>
      <c r="J22" s="20">
        <v>13.65543895997375</v>
      </c>
      <c r="K22" s="19">
        <v>6.3138401463254619</v>
      </c>
      <c r="L22" s="32">
        <v>136</v>
      </c>
      <c r="M22" s="42" t="s">
        <v>54</v>
      </c>
      <c r="N22" s="42" t="s">
        <v>54</v>
      </c>
      <c r="O22" s="42" t="s">
        <v>54</v>
      </c>
      <c r="P22" s="19">
        <v>7.069</v>
      </c>
      <c r="Q22" s="19">
        <v>7.7409999999999997</v>
      </c>
      <c r="R22" s="19">
        <v>0.70300000000000007</v>
      </c>
      <c r="S22" s="19">
        <v>0.9</v>
      </c>
      <c r="T22" s="19">
        <v>0.187</v>
      </c>
      <c r="U22" s="10"/>
    </row>
    <row r="23" spans="1:21" x14ac:dyDescent="0.25">
      <c r="A23" s="8"/>
      <c r="B23" s="32"/>
      <c r="C23" s="8"/>
      <c r="D23" s="22">
        <v>241337</v>
      </c>
      <c r="E23" s="9">
        <v>10</v>
      </c>
      <c r="F23" s="20">
        <v>0.3776749737532808</v>
      </c>
      <c r="G23" s="19">
        <v>0.20086857624671919</v>
      </c>
      <c r="H23" s="20"/>
      <c r="I23" s="19"/>
      <c r="J23" s="31"/>
      <c r="K23" s="19"/>
      <c r="L23" s="32"/>
      <c r="M23" s="42"/>
      <c r="N23" s="42"/>
      <c r="O23" s="42"/>
      <c r="P23" s="19">
        <v>7.1375000000000002</v>
      </c>
      <c r="Q23" s="19">
        <v>7.8405000000000005</v>
      </c>
      <c r="R23" s="19">
        <v>0.64200000000000002</v>
      </c>
      <c r="S23" s="19">
        <v>0.67449999999999999</v>
      </c>
      <c r="T23" s="19">
        <v>0.17949999999999999</v>
      </c>
      <c r="U23" s="10"/>
    </row>
    <row r="24" spans="1:21" x14ac:dyDescent="0.25">
      <c r="A24" s="8"/>
      <c r="B24" s="32"/>
      <c r="D24" s="22">
        <v>241338</v>
      </c>
      <c r="E24" s="9">
        <v>25</v>
      </c>
      <c r="F24" s="20">
        <v>0.26086828083989499</v>
      </c>
      <c r="G24" s="19">
        <v>0.13966186916010503</v>
      </c>
      <c r="H24" s="20"/>
      <c r="I24" s="19"/>
      <c r="J24" s="20"/>
      <c r="K24" s="19"/>
      <c r="L24" s="32"/>
      <c r="M24" s="42"/>
      <c r="N24" s="42"/>
      <c r="O24" s="42"/>
      <c r="P24" s="19">
        <v>7.5789999999999997</v>
      </c>
      <c r="Q24" s="19">
        <v>8.0004999999999988</v>
      </c>
      <c r="R24" s="19">
        <v>0.71350000000000002</v>
      </c>
      <c r="S24" s="19">
        <v>0.67549999999999999</v>
      </c>
      <c r="T24" s="19">
        <v>0.1875</v>
      </c>
      <c r="U24" s="10"/>
    </row>
    <row r="25" spans="1:21" x14ac:dyDescent="0.25">
      <c r="A25" s="8"/>
      <c r="B25" s="32"/>
      <c r="D25" s="22">
        <v>241339</v>
      </c>
      <c r="E25" s="9">
        <v>50</v>
      </c>
      <c r="F25" s="20">
        <v>8.6340135170603682E-2</v>
      </c>
      <c r="G25" s="19">
        <v>6.0000000000000001E-3</v>
      </c>
      <c r="H25" s="20"/>
      <c r="I25" s="19"/>
      <c r="J25" s="20"/>
      <c r="K25" s="19"/>
      <c r="L25" s="32"/>
      <c r="M25" s="42"/>
      <c r="N25" s="42"/>
      <c r="O25" s="42"/>
      <c r="P25" s="19">
        <v>7.9474999999999998</v>
      </c>
      <c r="Q25" s="19">
        <v>8.1775000000000002</v>
      </c>
      <c r="R25" s="19">
        <v>0.6875</v>
      </c>
      <c r="S25" s="19">
        <v>0.73699999999999999</v>
      </c>
      <c r="T25" s="19">
        <v>0.20100000000000001</v>
      </c>
      <c r="U25" s="10"/>
    </row>
    <row r="26" spans="1:21" x14ac:dyDescent="0.25">
      <c r="A26" s="8"/>
      <c r="B26" s="32"/>
      <c r="D26" s="22">
        <v>241340</v>
      </c>
      <c r="E26" s="9">
        <v>95</v>
      </c>
      <c r="F26" s="20">
        <v>0.14951584383202099</v>
      </c>
      <c r="G26" s="19">
        <v>0.23025439950131235</v>
      </c>
      <c r="H26" s="20"/>
      <c r="I26" s="19"/>
      <c r="J26" s="20"/>
      <c r="K26" s="19"/>
      <c r="L26" s="32"/>
      <c r="M26" s="42"/>
      <c r="N26" s="42"/>
      <c r="O26" s="42"/>
      <c r="P26" s="19">
        <v>7.3040000000000003</v>
      </c>
      <c r="Q26" s="19">
        <v>6.53</v>
      </c>
      <c r="R26" s="19">
        <v>0.75350000000000006</v>
      </c>
      <c r="S26" s="19">
        <v>0.91349999999999998</v>
      </c>
      <c r="T26" s="19">
        <v>0.16149999999999998</v>
      </c>
      <c r="U26" s="10"/>
    </row>
    <row r="27" spans="1:21" x14ac:dyDescent="0.25">
      <c r="A27" s="8">
        <v>38520</v>
      </c>
      <c r="B27" s="32">
        <v>131340</v>
      </c>
      <c r="C27" s="18" t="s">
        <v>21</v>
      </c>
      <c r="D27" s="22">
        <v>241341</v>
      </c>
      <c r="E27" s="9">
        <v>1</v>
      </c>
      <c r="F27" s="20">
        <v>2.4193083870967738</v>
      </c>
      <c r="G27" s="31">
        <v>0.87927081290322651</v>
      </c>
      <c r="H27" s="20">
        <v>117.23245935483868</v>
      </c>
      <c r="I27" s="19">
        <v>54.368318245161319</v>
      </c>
      <c r="J27" s="20">
        <v>81.763865806451591</v>
      </c>
      <c r="K27" s="19">
        <v>32.417199793548406</v>
      </c>
      <c r="L27" s="32">
        <v>168</v>
      </c>
      <c r="M27" s="42" t="s">
        <v>54</v>
      </c>
      <c r="N27" s="42" t="s">
        <v>54</v>
      </c>
      <c r="O27" s="42" t="s">
        <v>54</v>
      </c>
      <c r="P27" s="19">
        <v>5.6224999999999996</v>
      </c>
      <c r="Q27" s="19">
        <v>5.5720000000000001</v>
      </c>
      <c r="R27" s="19">
        <v>0.76249999999999996</v>
      </c>
      <c r="S27" s="19">
        <v>1.4550000000000001</v>
      </c>
      <c r="T27" s="19">
        <v>0.23749999999999999</v>
      </c>
      <c r="U27" s="10"/>
    </row>
    <row r="28" spans="1:21" x14ac:dyDescent="0.25">
      <c r="A28" s="8"/>
      <c r="B28" s="32"/>
      <c r="D28" s="22">
        <v>241342</v>
      </c>
      <c r="E28" s="9">
        <v>10</v>
      </c>
      <c r="F28" s="20">
        <v>1.8391122580645158</v>
      </c>
      <c r="G28" s="31">
        <v>0.67215174193548444</v>
      </c>
      <c r="H28" s="20"/>
      <c r="I28" s="19"/>
      <c r="J28" s="31"/>
      <c r="K28" s="19"/>
      <c r="L28" s="32"/>
      <c r="M28" s="42"/>
      <c r="N28" s="42"/>
      <c r="O28" s="42"/>
      <c r="P28" s="19">
        <v>4.8439999999999994</v>
      </c>
      <c r="Q28" s="19">
        <v>4.8895</v>
      </c>
      <c r="R28" s="19">
        <v>0.63300000000000001</v>
      </c>
      <c r="S28" s="19">
        <v>0.77699999999999991</v>
      </c>
      <c r="T28" s="19">
        <v>0.20200000000000001</v>
      </c>
      <c r="U28" s="10"/>
    </row>
    <row r="29" spans="1:21" x14ac:dyDescent="0.25">
      <c r="A29" s="8"/>
      <c r="B29" s="32"/>
      <c r="D29" s="22">
        <v>241343</v>
      </c>
      <c r="E29" s="9">
        <v>25</v>
      </c>
      <c r="F29" s="20">
        <v>1.5873290322580644</v>
      </c>
      <c r="G29" s="31">
        <v>0.6388725677419359</v>
      </c>
      <c r="H29" s="20"/>
      <c r="I29" s="19"/>
      <c r="J29" s="31"/>
      <c r="K29" s="19"/>
      <c r="L29" s="32"/>
      <c r="M29" s="42"/>
      <c r="N29" s="42"/>
      <c r="O29" s="42"/>
      <c r="P29" s="19">
        <v>5.2220000000000004</v>
      </c>
      <c r="Q29" s="19">
        <v>5.3409999999999993</v>
      </c>
      <c r="R29" s="19">
        <v>0.66149999999999998</v>
      </c>
      <c r="S29" s="19">
        <v>0.50649999999999995</v>
      </c>
      <c r="T29" s="19">
        <v>0.2225</v>
      </c>
      <c r="U29" s="10"/>
    </row>
    <row r="30" spans="1:21" x14ac:dyDescent="0.25">
      <c r="A30" s="8"/>
      <c r="B30" s="32"/>
      <c r="D30" s="22">
        <v>241344</v>
      </c>
      <c r="E30" s="9">
        <v>50</v>
      </c>
      <c r="F30" s="20">
        <v>1.1713393548387094</v>
      </c>
      <c r="G30" s="31">
        <v>0.53903504516129053</v>
      </c>
      <c r="H30" s="20"/>
      <c r="I30" s="19"/>
      <c r="J30" s="31"/>
      <c r="K30" s="19"/>
      <c r="L30" s="32"/>
      <c r="M30" s="42"/>
      <c r="N30" s="42"/>
      <c r="O30" s="42"/>
      <c r="P30" s="19">
        <v>5.4139999999999997</v>
      </c>
      <c r="Q30" s="19">
        <v>5.1384999999999996</v>
      </c>
      <c r="R30" s="19">
        <v>0.6905</v>
      </c>
      <c r="S30" s="19">
        <v>0.72499999999999998</v>
      </c>
      <c r="T30" s="19">
        <v>0.23949999999999999</v>
      </c>
      <c r="U30" s="10"/>
    </row>
    <row r="31" spans="1:21" x14ac:dyDescent="0.25">
      <c r="A31" s="8"/>
      <c r="B31" s="32"/>
      <c r="D31" s="22">
        <v>241345</v>
      </c>
      <c r="E31" s="9">
        <v>95</v>
      </c>
      <c r="F31" s="20">
        <v>0.40504258064516135</v>
      </c>
      <c r="G31" s="31">
        <v>0.43657021935483886</v>
      </c>
      <c r="H31" s="20"/>
      <c r="I31" s="19"/>
      <c r="J31" s="31"/>
      <c r="K31" s="19"/>
      <c r="L31" s="32"/>
      <c r="M31" s="42"/>
      <c r="N31" s="42"/>
      <c r="O31" s="42"/>
      <c r="P31" s="19">
        <v>5.2844999999999995</v>
      </c>
      <c r="Q31" s="19">
        <v>4.3825000000000003</v>
      </c>
      <c r="R31" s="19">
        <v>0.72399999999999998</v>
      </c>
      <c r="S31" s="19">
        <v>0.9325</v>
      </c>
      <c r="T31" s="19">
        <v>0.2455</v>
      </c>
      <c r="U31" s="10"/>
    </row>
    <row r="32" spans="1:21" x14ac:dyDescent="0.25">
      <c r="A32" s="8">
        <v>38548</v>
      </c>
      <c r="B32" s="32">
        <v>133343</v>
      </c>
      <c r="C32" s="18" t="s">
        <v>21</v>
      </c>
      <c r="D32" s="22">
        <v>241346</v>
      </c>
      <c r="E32" s="9">
        <v>1</v>
      </c>
      <c r="F32" s="20">
        <v>6.2167376344086023</v>
      </c>
      <c r="G32" s="31">
        <v>0.88197169892473148</v>
      </c>
      <c r="H32" s="20">
        <v>235.37813870967744</v>
      </c>
      <c r="I32" s="19">
        <v>53.779298623655933</v>
      </c>
      <c r="J32" s="20">
        <v>176.23780322580646</v>
      </c>
      <c r="K32" s="39">
        <v>36.252078107526891</v>
      </c>
      <c r="L32" s="32">
        <v>196</v>
      </c>
      <c r="M32" s="42" t="s">
        <v>54</v>
      </c>
      <c r="N32" s="42" t="s">
        <v>54</v>
      </c>
      <c r="O32" s="42" t="s">
        <v>54</v>
      </c>
      <c r="P32" s="19">
        <v>1.36</v>
      </c>
      <c r="Q32" s="19">
        <v>1.3005</v>
      </c>
      <c r="R32" s="19">
        <v>0.51950000000000007</v>
      </c>
      <c r="S32" s="19">
        <v>1.2424999999999999</v>
      </c>
      <c r="T32" s="19">
        <v>0.16250000000000001</v>
      </c>
      <c r="U32" s="10"/>
    </row>
    <row r="33" spans="1:21" x14ac:dyDescent="0.25">
      <c r="A33" s="8"/>
      <c r="B33" s="32"/>
      <c r="D33" s="22">
        <v>241347</v>
      </c>
      <c r="E33" s="9">
        <v>10</v>
      </c>
      <c r="F33" s="20">
        <v>4.8302709677419351</v>
      </c>
      <c r="G33" s="31">
        <v>0.99288903225806446</v>
      </c>
      <c r="H33" s="20"/>
      <c r="I33" s="19"/>
      <c r="J33" s="31"/>
      <c r="K33" s="19"/>
      <c r="L33" s="32"/>
      <c r="O33" s="41"/>
      <c r="P33" s="19">
        <v>2.3985000000000003</v>
      </c>
      <c r="Q33" s="19">
        <v>1.946</v>
      </c>
      <c r="R33" s="19">
        <v>0.5555000000000001</v>
      </c>
      <c r="S33" s="19">
        <v>0.64900000000000002</v>
      </c>
      <c r="T33" s="19">
        <v>0.1905</v>
      </c>
      <c r="U33" s="10"/>
    </row>
    <row r="34" spans="1:21" x14ac:dyDescent="0.25">
      <c r="A34" s="8"/>
      <c r="B34" s="32"/>
      <c r="D34" s="22">
        <v>241348</v>
      </c>
      <c r="E34" s="9">
        <v>25</v>
      </c>
      <c r="F34" s="20">
        <v>2.8623827956989243</v>
      </c>
      <c r="G34" s="31">
        <v>0.68697187096774215</v>
      </c>
      <c r="H34" s="20"/>
      <c r="I34" s="39"/>
      <c r="J34" s="31"/>
      <c r="K34" s="19"/>
      <c r="L34" s="32"/>
      <c r="O34" s="41"/>
      <c r="P34" s="19">
        <v>3.1390000000000002</v>
      </c>
      <c r="Q34" s="19">
        <v>2.4085000000000001</v>
      </c>
      <c r="R34" s="19">
        <v>0.60650000000000004</v>
      </c>
      <c r="S34" s="19">
        <v>1.0589999999999999</v>
      </c>
      <c r="T34" s="19">
        <v>0.19600000000000001</v>
      </c>
      <c r="U34" s="10"/>
    </row>
    <row r="35" spans="1:21" x14ac:dyDescent="0.25">
      <c r="A35" s="8"/>
      <c r="B35" s="32"/>
      <c r="D35" s="22">
        <v>241349</v>
      </c>
      <c r="E35" s="9">
        <v>50</v>
      </c>
      <c r="F35" s="20">
        <v>2.1467870967741933</v>
      </c>
      <c r="G35" s="31">
        <v>0.45977023655914007</v>
      </c>
      <c r="H35" s="20"/>
      <c r="I35" s="19"/>
      <c r="J35" s="31"/>
      <c r="K35" s="19"/>
      <c r="L35" s="32"/>
      <c r="O35" s="41"/>
      <c r="P35" s="19">
        <v>3.8965000000000001</v>
      </c>
      <c r="Q35" s="19">
        <v>3.0259999999999998</v>
      </c>
      <c r="R35" s="19">
        <v>0.67149999999999999</v>
      </c>
      <c r="S35" s="19">
        <v>0.97849999999999993</v>
      </c>
      <c r="T35" s="19">
        <v>0.20599999999999999</v>
      </c>
      <c r="U35" s="10"/>
    </row>
    <row r="36" spans="1:21" x14ac:dyDescent="0.25">
      <c r="A36" s="8"/>
      <c r="B36" s="32"/>
      <c r="D36" s="22">
        <v>241350</v>
      </c>
      <c r="E36" s="9">
        <v>95</v>
      </c>
      <c r="F36" s="20">
        <v>0.48167225806451613</v>
      </c>
      <c r="G36" s="31">
        <v>0.31921734193548401</v>
      </c>
      <c r="H36" s="20"/>
      <c r="I36" s="19"/>
      <c r="J36" s="31"/>
      <c r="K36" s="19"/>
      <c r="L36" s="32"/>
      <c r="O36" s="41"/>
      <c r="P36" s="19">
        <v>6.9225000000000003</v>
      </c>
      <c r="Q36" s="19">
        <v>5.3529999999999998</v>
      </c>
      <c r="R36" s="19">
        <v>0.83150000000000002</v>
      </c>
      <c r="S36" s="19">
        <v>0.39800000000000002</v>
      </c>
      <c r="T36" s="19">
        <v>0.184</v>
      </c>
      <c r="U36" s="10"/>
    </row>
    <row r="37" spans="1:21" x14ac:dyDescent="0.25">
      <c r="A37" s="8">
        <v>38576</v>
      </c>
      <c r="B37" s="32">
        <v>125940</v>
      </c>
      <c r="C37" s="11" t="s">
        <v>21</v>
      </c>
      <c r="D37" s="22">
        <v>241351</v>
      </c>
      <c r="E37" s="9">
        <v>1</v>
      </c>
      <c r="F37" s="20">
        <v>1.6639587096774193</v>
      </c>
      <c r="G37" s="31">
        <v>0.41292449032258099</v>
      </c>
      <c r="H37" s="20">
        <v>46.797917419354846</v>
      </c>
      <c r="I37" s="19">
        <v>33.170485780645166</v>
      </c>
      <c r="J37" s="23">
        <v>34.198730322580651</v>
      </c>
      <c r="K37" s="19">
        <v>19.155448877419357</v>
      </c>
      <c r="L37" s="32">
        <v>225</v>
      </c>
      <c r="M37">
        <v>100.64929218833828</v>
      </c>
      <c r="N37">
        <v>6.4489999999999998</v>
      </c>
      <c r="O37">
        <v>288</v>
      </c>
      <c r="P37" s="19">
        <v>2.6480000000000001</v>
      </c>
      <c r="Q37" s="19">
        <v>2.5685000000000002</v>
      </c>
      <c r="R37" s="19">
        <v>1.4025000000000001</v>
      </c>
      <c r="S37" s="19">
        <v>3.6894999999999998</v>
      </c>
      <c r="T37" s="19">
        <v>0.18099999999999999</v>
      </c>
      <c r="U37" s="10"/>
    </row>
    <row r="38" spans="1:21" x14ac:dyDescent="0.25">
      <c r="A38" s="8"/>
      <c r="B38" s="32"/>
      <c r="D38" s="22">
        <v>241352</v>
      </c>
      <c r="E38" s="9">
        <v>10</v>
      </c>
      <c r="F38" s="20">
        <v>0.86482064516129054</v>
      </c>
      <c r="G38" s="31">
        <v>0.38402415483870977</v>
      </c>
      <c r="H38" s="31"/>
      <c r="I38" s="19"/>
      <c r="J38" s="20"/>
      <c r="K38" s="19"/>
      <c r="L38" s="32"/>
      <c r="O38" s="41"/>
      <c r="P38" s="19">
        <v>2.6669999999999998</v>
      </c>
      <c r="Q38" s="19">
        <v>2.5114999999999998</v>
      </c>
      <c r="R38" s="19">
        <v>0.61099999999999999</v>
      </c>
      <c r="S38" s="19">
        <v>1.3654999999999999</v>
      </c>
      <c r="T38" s="19">
        <v>0.18</v>
      </c>
      <c r="U38" s="10"/>
    </row>
    <row r="39" spans="1:21" x14ac:dyDescent="0.25">
      <c r="A39" s="8"/>
      <c r="B39" s="32"/>
      <c r="D39" s="22">
        <v>241353</v>
      </c>
      <c r="E39" s="9">
        <v>25</v>
      </c>
      <c r="F39" s="20">
        <v>0.45977806451612907</v>
      </c>
      <c r="G39" s="31">
        <v>0.39540913548387097</v>
      </c>
      <c r="H39" s="38"/>
      <c r="I39" s="19"/>
      <c r="J39" s="20"/>
      <c r="K39" s="19"/>
      <c r="L39" s="32"/>
      <c r="O39" s="41"/>
      <c r="P39" s="19">
        <v>3.2845</v>
      </c>
      <c r="Q39" s="19">
        <v>2.9304999999999999</v>
      </c>
      <c r="R39" s="19">
        <v>0.64850000000000008</v>
      </c>
      <c r="S39" s="19">
        <v>1.5735000000000001</v>
      </c>
      <c r="T39" s="19">
        <v>0.19</v>
      </c>
      <c r="U39" s="10"/>
    </row>
    <row r="40" spans="1:21" x14ac:dyDescent="0.25">
      <c r="A40" s="8"/>
      <c r="B40" s="32"/>
      <c r="D40" s="22">
        <v>241354</v>
      </c>
      <c r="E40" s="9">
        <v>50</v>
      </c>
      <c r="F40" s="20">
        <v>0.43788387096774201</v>
      </c>
      <c r="G40" s="31">
        <v>0.3494313290322581</v>
      </c>
      <c r="H40" s="20"/>
      <c r="I40" s="19"/>
      <c r="J40" s="20"/>
      <c r="K40" s="19"/>
      <c r="L40" s="32"/>
      <c r="O40" s="41"/>
      <c r="P40" s="19">
        <v>3.8410000000000002</v>
      </c>
      <c r="Q40" s="19">
        <v>3.3895</v>
      </c>
      <c r="R40" s="19">
        <v>0.69049999999999989</v>
      </c>
      <c r="S40" s="19">
        <v>1.5369999999999999</v>
      </c>
      <c r="T40" s="19">
        <v>0.19950000000000001</v>
      </c>
      <c r="U40" s="10"/>
    </row>
    <row r="41" spans="1:21" x14ac:dyDescent="0.25">
      <c r="A41" s="8"/>
      <c r="B41" s="32"/>
      <c r="D41" s="22">
        <v>241355</v>
      </c>
      <c r="E41" s="9">
        <v>95</v>
      </c>
      <c r="F41" s="20">
        <v>0.12208000000000001</v>
      </c>
      <c r="G41" s="31">
        <v>0.27345920000000001</v>
      </c>
      <c r="H41" s="20"/>
      <c r="I41" s="39"/>
      <c r="J41" s="20"/>
      <c r="K41" s="19"/>
      <c r="L41" s="32"/>
      <c r="O41" s="41"/>
      <c r="P41" s="19">
        <v>8.2489999999999988</v>
      </c>
      <c r="Q41" s="19">
        <v>6.3594999999999997</v>
      </c>
      <c r="R41" s="19">
        <v>0.91050000000000009</v>
      </c>
      <c r="S41" s="19">
        <v>0.73150000000000004</v>
      </c>
      <c r="T41" s="19">
        <v>0.2205</v>
      </c>
      <c r="U41" s="10"/>
    </row>
    <row r="42" spans="1:21" x14ac:dyDescent="0.25">
      <c r="A42" s="8">
        <v>38611</v>
      </c>
      <c r="B42" s="32">
        <v>132625</v>
      </c>
      <c r="C42" s="11" t="s">
        <v>21</v>
      </c>
      <c r="D42" s="22">
        <v>241356</v>
      </c>
      <c r="E42" s="9">
        <v>1</v>
      </c>
      <c r="F42" s="20">
        <v>3.7121526881720421</v>
      </c>
      <c r="G42" s="31">
        <v>0.72454064516129135</v>
      </c>
      <c r="H42" s="20">
        <v>145.85593655913976</v>
      </c>
      <c r="I42" s="19">
        <v>51.88603677419357</v>
      </c>
      <c r="J42" s="31">
        <v>98.071859139784934</v>
      </c>
      <c r="K42" s="19">
        <v>27.5900501935484</v>
      </c>
      <c r="L42" s="32">
        <v>259</v>
      </c>
      <c r="M42">
        <v>97.318324436900483</v>
      </c>
      <c r="N42">
        <v>6.0949999999999998</v>
      </c>
      <c r="O42">
        <v>272</v>
      </c>
      <c r="P42" s="19">
        <v>5.2789999999999999</v>
      </c>
      <c r="Q42" s="19">
        <v>5.1440000000000001</v>
      </c>
      <c r="R42" s="19">
        <v>0.66049999999999998</v>
      </c>
      <c r="S42" s="19">
        <v>0.87949999999999995</v>
      </c>
      <c r="T42" s="19">
        <v>0.39100000000000001</v>
      </c>
      <c r="U42" s="10"/>
    </row>
    <row r="43" spans="1:21" x14ac:dyDescent="0.25">
      <c r="A43" s="8"/>
      <c r="B43" s="32"/>
      <c r="D43" s="22">
        <v>241357</v>
      </c>
      <c r="E43" s="9">
        <v>10</v>
      </c>
      <c r="F43" s="20">
        <v>2.8176580645161287</v>
      </c>
      <c r="G43" s="31">
        <v>0.62077926881720424</v>
      </c>
      <c r="H43" s="20"/>
      <c r="I43" s="19"/>
      <c r="J43" s="20"/>
      <c r="K43" s="19"/>
      <c r="L43" s="32"/>
      <c r="O43" s="43"/>
      <c r="P43" s="19">
        <v>5.6694999999999993</v>
      </c>
      <c r="Q43" s="19">
        <v>5.4089999999999998</v>
      </c>
      <c r="R43" s="19">
        <v>0.72</v>
      </c>
      <c r="S43" s="19">
        <v>0.188</v>
      </c>
      <c r="T43" s="19">
        <v>0.38900000000000001</v>
      </c>
      <c r="U43" s="10"/>
    </row>
    <row r="44" spans="1:21" x14ac:dyDescent="0.25">
      <c r="A44" s="8"/>
      <c r="B44" s="32"/>
      <c r="D44" s="22">
        <v>241358</v>
      </c>
      <c r="E44" s="9">
        <v>25</v>
      </c>
      <c r="F44" s="20">
        <v>1.4121754838709677</v>
      </c>
      <c r="G44" s="31">
        <v>0.50181491612903251</v>
      </c>
      <c r="H44" s="20"/>
      <c r="I44" s="19"/>
      <c r="J44" s="20"/>
      <c r="K44" s="19"/>
      <c r="L44" s="32"/>
      <c r="O44" s="41"/>
      <c r="P44" s="19">
        <v>6.5869999999999997</v>
      </c>
      <c r="Q44" s="19">
        <v>5.8840000000000003</v>
      </c>
      <c r="R44" s="19">
        <v>0.73849999999999993</v>
      </c>
      <c r="S44" s="19">
        <v>0.1575</v>
      </c>
      <c r="T44" s="19">
        <v>0.3775</v>
      </c>
      <c r="U44" s="10"/>
    </row>
    <row r="45" spans="1:21" x14ac:dyDescent="0.25">
      <c r="A45" s="8"/>
      <c r="B45" s="32"/>
      <c r="D45" s="22">
        <v>241359</v>
      </c>
      <c r="E45" s="9">
        <v>50</v>
      </c>
      <c r="F45" s="20">
        <v>1.2479690322580645</v>
      </c>
      <c r="G45" s="31">
        <v>0.48955416774193566</v>
      </c>
      <c r="H45" s="20"/>
      <c r="I45" s="19"/>
      <c r="J45" s="20"/>
      <c r="K45" s="19"/>
      <c r="L45" s="32"/>
      <c r="O45" s="41"/>
      <c r="P45" s="19">
        <v>6.7945000000000002</v>
      </c>
      <c r="Q45" s="19">
        <v>6.0175000000000001</v>
      </c>
      <c r="R45" s="19">
        <v>0.70250000000000001</v>
      </c>
      <c r="S45" s="19">
        <v>0.30499999999999999</v>
      </c>
      <c r="T45" s="19">
        <v>0.374</v>
      </c>
      <c r="U45" s="10"/>
    </row>
    <row r="46" spans="1:21" x14ac:dyDescent="0.25">
      <c r="A46" s="8"/>
      <c r="B46" s="32"/>
      <c r="D46" s="22">
        <v>241360</v>
      </c>
      <c r="E46" s="9">
        <v>95</v>
      </c>
      <c r="F46" s="20">
        <v>0.8757677419354839</v>
      </c>
      <c r="G46" s="31">
        <v>0.5902674580645163</v>
      </c>
      <c r="H46" s="20"/>
      <c r="I46" s="39"/>
      <c r="J46" s="38"/>
      <c r="K46" s="19"/>
      <c r="L46" s="32"/>
      <c r="O46" s="41"/>
      <c r="P46" s="19">
        <v>7.4424999999999999</v>
      </c>
      <c r="Q46" s="19">
        <v>6.657</v>
      </c>
      <c r="R46" s="19">
        <v>0.69799999999999995</v>
      </c>
      <c r="S46" s="19">
        <v>0.22449999999999998</v>
      </c>
      <c r="T46" s="19">
        <v>0.32350000000000001</v>
      </c>
      <c r="U46" s="10"/>
    </row>
    <row r="47" spans="1:21" x14ac:dyDescent="0.25">
      <c r="A47" s="8">
        <v>38638</v>
      </c>
      <c r="B47" s="32">
        <v>131139</v>
      </c>
      <c r="C47" s="11" t="s">
        <v>21</v>
      </c>
      <c r="D47" s="22">
        <v>241361</v>
      </c>
      <c r="E47" s="9">
        <v>1</v>
      </c>
      <c r="F47" s="20">
        <v>3.8463268817204295</v>
      </c>
      <c r="G47" s="31">
        <v>0.81220111827957042</v>
      </c>
      <c r="H47" s="20">
        <v>272.20701290322575</v>
      </c>
      <c r="I47" s="19">
        <v>84.626853763440891</v>
      </c>
      <c r="J47" s="31">
        <v>182.34272903225806</v>
      </c>
      <c r="K47" s="19">
        <v>38.826433634408616</v>
      </c>
      <c r="L47" s="32">
        <v>286</v>
      </c>
      <c r="M47" s="42" t="s">
        <v>54</v>
      </c>
      <c r="N47" s="42" t="s">
        <v>54</v>
      </c>
      <c r="O47" s="42" t="s">
        <v>54</v>
      </c>
      <c r="P47" s="19">
        <v>4.1434999999999995</v>
      </c>
      <c r="Q47" s="19">
        <v>3.9954999999999998</v>
      </c>
      <c r="R47" s="19">
        <v>0.67799999999999994</v>
      </c>
      <c r="S47" s="19">
        <v>0.72299999999999998</v>
      </c>
      <c r="T47" s="19">
        <v>0.36599999999999999</v>
      </c>
      <c r="U47" s="10"/>
    </row>
    <row r="48" spans="1:21" x14ac:dyDescent="0.25">
      <c r="A48" s="8"/>
      <c r="B48" s="32"/>
      <c r="D48" s="22">
        <v>241362</v>
      </c>
      <c r="E48" s="9">
        <v>10</v>
      </c>
      <c r="F48" s="20">
        <v>3.667427956989247</v>
      </c>
      <c r="G48" s="31">
        <v>0.65834804301075434</v>
      </c>
      <c r="H48" s="20"/>
      <c r="I48" s="19"/>
      <c r="J48" s="20"/>
      <c r="K48" s="19"/>
      <c r="L48" s="32"/>
      <c r="O48" s="41"/>
      <c r="P48" s="19">
        <v>4.1615000000000002</v>
      </c>
      <c r="Q48" s="19">
        <v>4.3914999999999997</v>
      </c>
      <c r="R48" s="19">
        <v>0.62250000000000005</v>
      </c>
      <c r="S48" s="19">
        <v>0.58650000000000002</v>
      </c>
      <c r="T48" s="19">
        <v>0.373</v>
      </c>
      <c r="U48" s="10"/>
    </row>
    <row r="49" spans="1:21" x14ac:dyDescent="0.25">
      <c r="A49" s="8"/>
      <c r="B49" s="32"/>
      <c r="D49" s="22">
        <v>241363</v>
      </c>
      <c r="E49" s="9">
        <v>25</v>
      </c>
      <c r="F49" s="20">
        <v>3.6227032258064518</v>
      </c>
      <c r="G49" s="31">
        <v>0.64761410752688109</v>
      </c>
      <c r="H49" s="20"/>
      <c r="I49" s="19"/>
      <c r="J49" s="20"/>
      <c r="K49" s="19"/>
      <c r="L49" s="32"/>
      <c r="O49" s="41"/>
      <c r="P49" s="19">
        <v>3.9485000000000001</v>
      </c>
      <c r="Q49" s="19">
        <v>3.6265000000000001</v>
      </c>
      <c r="R49" s="19">
        <v>0.57899999999999996</v>
      </c>
      <c r="S49" s="19">
        <v>0.63050000000000006</v>
      </c>
      <c r="T49" s="19">
        <v>0.35649999999999998</v>
      </c>
      <c r="U49" s="10"/>
    </row>
    <row r="50" spans="1:21" x14ac:dyDescent="0.25">
      <c r="A50" s="8"/>
      <c r="B50" s="32"/>
      <c r="D50" s="22">
        <v>241364</v>
      </c>
      <c r="E50" s="9">
        <v>50</v>
      </c>
      <c r="F50" s="20">
        <v>3.5779784946236552</v>
      </c>
      <c r="G50" s="31">
        <v>1.0805495053763445</v>
      </c>
      <c r="H50" s="20"/>
      <c r="I50" s="39"/>
      <c r="J50" s="38"/>
      <c r="K50" s="19"/>
      <c r="L50" s="32"/>
      <c r="O50" s="41"/>
      <c r="P50" s="19">
        <v>4.0640000000000001</v>
      </c>
      <c r="Q50" s="19">
        <v>3.7225000000000001</v>
      </c>
      <c r="R50" s="19">
        <v>0.61149999999999993</v>
      </c>
      <c r="S50" s="19">
        <v>0.73799999999999999</v>
      </c>
      <c r="T50" s="19">
        <v>0.35449999999999998</v>
      </c>
      <c r="U50" s="10"/>
    </row>
    <row r="51" spans="1:21" x14ac:dyDescent="0.25">
      <c r="A51" s="8"/>
      <c r="B51" s="32"/>
      <c r="D51" s="22">
        <v>241365</v>
      </c>
      <c r="E51" s="9">
        <v>95</v>
      </c>
      <c r="F51" s="20">
        <v>0.41598967741935483</v>
      </c>
      <c r="G51" s="31">
        <v>0.9550247225806453</v>
      </c>
      <c r="H51" s="20"/>
      <c r="I51" s="19"/>
      <c r="J51" s="31"/>
      <c r="K51" s="19"/>
      <c r="L51" s="32"/>
      <c r="O51" s="41"/>
      <c r="P51" s="19">
        <v>9.8419999999999987</v>
      </c>
      <c r="Q51" s="19">
        <v>8.0225000000000009</v>
      </c>
      <c r="R51" s="19">
        <v>0.91749999999999998</v>
      </c>
      <c r="S51" s="19">
        <v>0.27</v>
      </c>
      <c r="T51" s="19">
        <v>0.22950000000000001</v>
      </c>
      <c r="U51" s="10"/>
    </row>
    <row r="52" spans="1:21" x14ac:dyDescent="0.25">
      <c r="A52" s="8">
        <v>38670</v>
      </c>
      <c r="B52" s="32">
        <v>140553</v>
      </c>
      <c r="C52" s="11" t="s">
        <v>21</v>
      </c>
      <c r="D52" s="22">
        <v>241366</v>
      </c>
      <c r="E52" s="9">
        <v>1</v>
      </c>
      <c r="F52" s="20">
        <v>0.40168258064516121</v>
      </c>
      <c r="G52" s="31">
        <v>0.22336701935483891</v>
      </c>
      <c r="H52" s="20">
        <v>25.646645161290326</v>
      </c>
      <c r="I52" s="7">
        <v>22.792257238709677</v>
      </c>
      <c r="J52" s="19">
        <v>14.039200000000003</v>
      </c>
      <c r="K52" s="7">
        <v>11.546326399999998</v>
      </c>
      <c r="L52" s="32">
        <v>318</v>
      </c>
      <c r="M52">
        <v>86.563077142495601</v>
      </c>
      <c r="N52">
        <v>5.5759999999999996</v>
      </c>
      <c r="O52">
        <v>249</v>
      </c>
      <c r="P52" s="19">
        <v>9.484</v>
      </c>
      <c r="Q52" s="19">
        <v>8.4460000000000015</v>
      </c>
      <c r="R52" s="19">
        <v>0.85799999999999998</v>
      </c>
      <c r="S52" s="19">
        <v>1.3545</v>
      </c>
      <c r="T52" s="19">
        <v>0.20949999999999999</v>
      </c>
      <c r="U52" s="10"/>
    </row>
    <row r="53" spans="1:21" x14ac:dyDescent="0.25">
      <c r="A53" s="8"/>
      <c r="B53" s="32"/>
      <c r="D53" s="22">
        <v>241367</v>
      </c>
      <c r="E53" s="9">
        <v>10</v>
      </c>
      <c r="F53" s="20">
        <v>0.28354064516129035</v>
      </c>
      <c r="G53" s="31">
        <v>0.2243121548387097</v>
      </c>
      <c r="H53" s="32"/>
      <c r="J53" s="20"/>
      <c r="K53" s="19"/>
      <c r="L53" s="32"/>
      <c r="O53" s="41"/>
      <c r="P53" s="19">
        <v>9.4415000000000013</v>
      </c>
      <c r="Q53" s="19">
        <v>8.4779999999999998</v>
      </c>
      <c r="R53" s="19">
        <v>0.84</v>
      </c>
      <c r="S53" s="19">
        <v>0.1115</v>
      </c>
      <c r="T53" s="19">
        <v>0.1825</v>
      </c>
      <c r="U53" s="10"/>
    </row>
    <row r="54" spans="1:21" x14ac:dyDescent="0.25">
      <c r="A54" s="8"/>
      <c r="B54" s="32"/>
      <c r="D54" s="22">
        <v>241368</v>
      </c>
      <c r="E54" s="9">
        <v>25</v>
      </c>
      <c r="F54" s="20">
        <v>0.26385032258064517</v>
      </c>
      <c r="G54" s="31">
        <v>0.22446967741935478</v>
      </c>
      <c r="H54" s="20"/>
      <c r="I54" s="19"/>
      <c r="J54" s="20"/>
      <c r="K54" s="19"/>
      <c r="L54" s="32"/>
      <c r="O54" s="41"/>
      <c r="P54" s="19">
        <v>9.2255000000000003</v>
      </c>
      <c r="Q54" s="19">
        <v>8.1044999999999998</v>
      </c>
      <c r="R54" s="19">
        <v>0.84199999999999997</v>
      </c>
      <c r="S54" s="19">
        <v>0.14249999999999999</v>
      </c>
      <c r="T54" s="19">
        <v>0.16550000000000001</v>
      </c>
      <c r="U54" s="10"/>
    </row>
    <row r="55" spans="1:21" x14ac:dyDescent="0.25">
      <c r="A55" s="8"/>
      <c r="B55" s="32"/>
      <c r="D55" s="22">
        <v>241369</v>
      </c>
      <c r="E55" s="9">
        <v>50</v>
      </c>
      <c r="F55" s="20">
        <v>0.25203612903225814</v>
      </c>
      <c r="G55" s="31">
        <v>0.25093347096774188</v>
      </c>
      <c r="H55" s="20"/>
      <c r="I55" s="19"/>
      <c r="J55" s="20"/>
      <c r="K55" s="19"/>
      <c r="L55" s="32"/>
      <c r="O55" s="41"/>
      <c r="P55" s="19">
        <v>9.4619999999999997</v>
      </c>
      <c r="Q55" s="19">
        <v>8.3170000000000002</v>
      </c>
      <c r="R55" s="19">
        <v>0.90549999999999997</v>
      </c>
      <c r="S55" s="19">
        <v>0.30599999999999999</v>
      </c>
      <c r="T55" s="19">
        <v>0.17199999999999999</v>
      </c>
      <c r="U55" s="10"/>
    </row>
    <row r="56" spans="1:21" x14ac:dyDescent="0.25">
      <c r="A56" s="8"/>
      <c r="B56" s="32"/>
      <c r="D56" s="22">
        <v>241370</v>
      </c>
      <c r="E56" s="9">
        <v>95</v>
      </c>
      <c r="F56" s="20">
        <v>0.26385032258064522</v>
      </c>
      <c r="G56" s="31">
        <v>0.24888567741935486</v>
      </c>
      <c r="H56" s="20"/>
      <c r="I56" s="19"/>
      <c r="J56" s="20"/>
      <c r="K56" s="19"/>
      <c r="L56" s="32"/>
      <c r="O56" s="41"/>
      <c r="P56" s="19">
        <v>9.3610000000000007</v>
      </c>
      <c r="Q56" s="19">
        <v>8.1930000000000014</v>
      </c>
      <c r="R56" s="19">
        <v>0.90800000000000003</v>
      </c>
      <c r="S56" s="19">
        <v>0.14649999999999999</v>
      </c>
      <c r="T56" s="19">
        <v>0.1565</v>
      </c>
      <c r="U56" s="10"/>
    </row>
    <row r="57" spans="1:21" x14ac:dyDescent="0.25">
      <c r="A57" s="8">
        <v>38701</v>
      </c>
      <c r="B57" s="32">
        <v>154737</v>
      </c>
      <c r="C57" t="s">
        <v>21</v>
      </c>
      <c r="D57" s="22">
        <v>241371</v>
      </c>
      <c r="E57" s="9">
        <v>1</v>
      </c>
      <c r="F57" s="20">
        <v>0.33867354838709679</v>
      </c>
      <c r="G57" s="31">
        <v>0.69656485161290327</v>
      </c>
      <c r="H57" s="20">
        <v>21.33672784946237</v>
      </c>
      <c r="I57" s="19">
        <v>19.999325883870966</v>
      </c>
      <c r="J57" s="31">
        <v>11.990433978494627</v>
      </c>
      <c r="K57" s="31">
        <v>11.882994154838707</v>
      </c>
      <c r="L57" s="32">
        <v>349</v>
      </c>
      <c r="M57" s="42" t="s">
        <v>54</v>
      </c>
      <c r="N57" s="42" t="s">
        <v>54</v>
      </c>
      <c r="O57" s="42" t="s">
        <v>54</v>
      </c>
      <c r="P57" s="44">
        <v>9.8309999999999995</v>
      </c>
      <c r="Q57" s="44">
        <v>10.6065</v>
      </c>
      <c r="R57" s="19">
        <v>1.1539999999999999</v>
      </c>
      <c r="S57" s="19">
        <v>0.53400000000000003</v>
      </c>
      <c r="T57" s="44">
        <v>0.20949999999999999</v>
      </c>
      <c r="U57" s="10"/>
    </row>
    <row r="58" spans="1:21" x14ac:dyDescent="0.25">
      <c r="A58" s="8"/>
      <c r="B58" s="32"/>
      <c r="D58" s="22">
        <v>241372</v>
      </c>
      <c r="E58" s="9">
        <v>10</v>
      </c>
      <c r="F58" s="20">
        <v>0.25203612903225819</v>
      </c>
      <c r="G58" s="31">
        <v>0.1825686709677419</v>
      </c>
      <c r="H58" s="23"/>
      <c r="I58" s="19"/>
      <c r="J58" s="20"/>
      <c r="K58" s="19"/>
      <c r="L58" s="32"/>
      <c r="O58" s="41"/>
      <c r="P58" s="44">
        <v>9.7575000000000003</v>
      </c>
      <c r="Q58" s="44">
        <v>10.5175</v>
      </c>
      <c r="R58" s="19">
        <v>1.0365</v>
      </c>
      <c r="S58" s="19">
        <v>0.20550000000000002</v>
      </c>
      <c r="T58" s="44">
        <v>0.1925</v>
      </c>
      <c r="U58" s="10"/>
    </row>
    <row r="59" spans="1:21" x14ac:dyDescent="0.25">
      <c r="A59" s="8"/>
      <c r="B59" s="32"/>
      <c r="D59" s="22">
        <v>241373</v>
      </c>
      <c r="E59" s="9">
        <v>25</v>
      </c>
      <c r="F59" s="20">
        <v>0.21163544086021505</v>
      </c>
      <c r="G59" s="31">
        <v>0.18619415913978488</v>
      </c>
      <c r="H59" s="20"/>
      <c r="I59" s="19"/>
      <c r="J59" s="20"/>
      <c r="K59" s="19"/>
      <c r="L59" s="32"/>
      <c r="O59" s="41"/>
      <c r="P59" s="44">
        <v>8.9740000000000002</v>
      </c>
      <c r="Q59" s="44">
        <v>9.6534999999999993</v>
      </c>
      <c r="R59" s="19">
        <v>1.024</v>
      </c>
      <c r="S59" s="19">
        <v>0.33150000000000002</v>
      </c>
      <c r="T59" s="44">
        <v>0.182</v>
      </c>
      <c r="U59" s="10"/>
    </row>
    <row r="60" spans="1:21" x14ac:dyDescent="0.25">
      <c r="A60" s="8"/>
      <c r="B60" s="32"/>
      <c r="D60" s="22">
        <v>241374</v>
      </c>
      <c r="E60" s="9">
        <v>50</v>
      </c>
      <c r="F60" s="20">
        <v>0.22964696774193552</v>
      </c>
      <c r="G60" s="31">
        <v>0.17097441892473117</v>
      </c>
      <c r="H60" s="20"/>
      <c r="I60" s="19"/>
      <c r="J60" s="20"/>
      <c r="K60" s="19"/>
      <c r="L60" s="32"/>
      <c r="O60" s="41"/>
      <c r="P60" s="44">
        <v>9.6144999999999996</v>
      </c>
      <c r="Q60" s="44">
        <v>9.9355000000000011</v>
      </c>
      <c r="R60" s="19">
        <v>1.0609999999999999</v>
      </c>
      <c r="S60" s="19">
        <v>0.23749999999999999</v>
      </c>
      <c r="T60" s="44">
        <v>0.17</v>
      </c>
      <c r="U60" s="10"/>
    </row>
    <row r="61" spans="1:21" x14ac:dyDescent="0.25">
      <c r="A61" s="8"/>
      <c r="B61" s="32"/>
      <c r="D61" s="22">
        <v>241375</v>
      </c>
      <c r="E61" s="9">
        <v>95</v>
      </c>
      <c r="F61" s="20">
        <v>0.18574387096774195</v>
      </c>
      <c r="G61" s="31">
        <v>0.18975143569892472</v>
      </c>
      <c r="H61" s="20"/>
      <c r="I61" s="19"/>
      <c r="J61" s="20"/>
      <c r="K61" s="19"/>
      <c r="L61" s="32"/>
      <c r="O61" s="41"/>
      <c r="P61" s="44">
        <v>9.5365000000000002</v>
      </c>
      <c r="Q61" s="44">
        <v>9.2140000000000004</v>
      </c>
      <c r="R61" s="19">
        <v>1.0920000000000001</v>
      </c>
      <c r="S61" s="19">
        <v>0.47399999999999998</v>
      </c>
      <c r="T61" s="44">
        <v>0.14699999999999999</v>
      </c>
      <c r="U61" s="10"/>
    </row>
    <row r="62" spans="1:21" x14ac:dyDescent="0.25">
      <c r="A62" s="8"/>
      <c r="B62" s="32"/>
      <c r="D62" s="4"/>
      <c r="E62" s="9">
        <v>1</v>
      </c>
      <c r="F62" s="20"/>
      <c r="G62" s="20"/>
      <c r="H62" s="23"/>
      <c r="I62" s="19"/>
      <c r="J62" s="20"/>
      <c r="K62" s="19"/>
      <c r="L62" s="32"/>
      <c r="O62" s="41"/>
      <c r="P62" s="20"/>
      <c r="Q62" s="20"/>
      <c r="R62" s="31"/>
      <c r="S62" s="20"/>
      <c r="T62" s="20"/>
    </row>
    <row r="63" spans="1:21" x14ac:dyDescent="0.25">
      <c r="A63" s="8"/>
      <c r="B63" s="32"/>
      <c r="D63" s="4"/>
      <c r="E63" s="9">
        <v>10</v>
      </c>
      <c r="F63" s="20"/>
      <c r="G63" s="20"/>
      <c r="H63" s="20"/>
      <c r="I63" s="19"/>
      <c r="J63" s="20"/>
      <c r="K63" s="19"/>
      <c r="L63" s="32"/>
      <c r="O63" s="41"/>
      <c r="P63" s="20"/>
      <c r="Q63" s="20"/>
      <c r="R63" s="31"/>
      <c r="S63" s="20"/>
      <c r="T63" s="20"/>
    </row>
    <row r="64" spans="1:21" x14ac:dyDescent="0.25">
      <c r="A64" s="8"/>
      <c r="B64" s="32"/>
      <c r="D64" s="4"/>
      <c r="E64" s="9">
        <v>25</v>
      </c>
      <c r="F64" s="20"/>
      <c r="G64" s="20"/>
      <c r="H64" s="20"/>
      <c r="I64" s="19"/>
      <c r="J64" s="20"/>
      <c r="K64" s="19"/>
      <c r="L64" s="32"/>
      <c r="O64" s="41"/>
      <c r="P64" s="20"/>
      <c r="Q64" s="20"/>
      <c r="R64" s="31"/>
      <c r="S64" s="20"/>
      <c r="T64" s="20"/>
    </row>
    <row r="65" spans="1:20" x14ac:dyDescent="0.25">
      <c r="A65" s="8"/>
      <c r="B65" s="32"/>
      <c r="D65" s="4"/>
      <c r="E65" s="9">
        <v>50</v>
      </c>
      <c r="F65" s="20"/>
      <c r="G65" s="20"/>
      <c r="H65" s="20"/>
      <c r="I65" s="19"/>
      <c r="J65" s="20"/>
      <c r="K65" s="19"/>
      <c r="L65" s="32"/>
      <c r="O65" s="41"/>
      <c r="P65" s="20"/>
      <c r="Q65" s="20"/>
      <c r="R65" s="31"/>
      <c r="S65" s="20"/>
      <c r="T65" s="20"/>
    </row>
    <row r="66" spans="1:20" x14ac:dyDescent="0.25">
      <c r="A66" s="8"/>
      <c r="B66" s="32"/>
      <c r="D66" s="4"/>
      <c r="E66" s="9">
        <v>95</v>
      </c>
      <c r="F66" s="20"/>
      <c r="G66" s="20"/>
      <c r="H66" s="20"/>
      <c r="I66" s="19"/>
      <c r="J66" s="20"/>
      <c r="K66" s="19"/>
      <c r="L66" s="32"/>
      <c r="O66" s="41"/>
      <c r="P66" s="20"/>
      <c r="Q66" s="20"/>
      <c r="R66" s="31"/>
      <c r="S66" s="20"/>
      <c r="T66" s="20"/>
    </row>
    <row r="67" spans="1:20" x14ac:dyDescent="0.25">
      <c r="A67" s="8"/>
      <c r="B67" s="32"/>
      <c r="C67" s="11"/>
      <c r="D67" s="21"/>
      <c r="E67" s="9">
        <v>1</v>
      </c>
      <c r="F67" s="20"/>
      <c r="G67" s="20"/>
      <c r="H67" s="20"/>
      <c r="I67" s="39"/>
      <c r="J67" s="20"/>
      <c r="K67" s="19"/>
      <c r="L67" s="32"/>
      <c r="O67" s="41"/>
      <c r="P67" s="20"/>
      <c r="Q67" s="20"/>
      <c r="R67" s="31"/>
      <c r="S67" s="20"/>
      <c r="T67" s="20"/>
    </row>
    <row r="68" spans="1:20" x14ac:dyDescent="0.25">
      <c r="A68" s="8"/>
      <c r="B68" s="32"/>
      <c r="D68" s="21"/>
      <c r="E68" s="9">
        <v>10</v>
      </c>
      <c r="F68" s="20"/>
      <c r="G68" s="20"/>
      <c r="H68" s="20"/>
      <c r="I68" s="39"/>
      <c r="J68" s="20"/>
      <c r="K68" s="19"/>
      <c r="L68" s="32"/>
      <c r="O68" s="43"/>
      <c r="P68" s="20"/>
      <c r="Q68" s="20"/>
      <c r="R68" s="31"/>
      <c r="S68" s="20"/>
      <c r="T68" s="20"/>
    </row>
    <row r="69" spans="1:20" x14ac:dyDescent="0.25">
      <c r="A69" s="8"/>
      <c r="B69" s="32"/>
      <c r="D69" s="4"/>
      <c r="E69" s="9">
        <v>25</v>
      </c>
      <c r="F69" s="20"/>
      <c r="G69" s="20"/>
      <c r="H69" s="20"/>
      <c r="I69" s="19"/>
      <c r="J69" s="20"/>
      <c r="K69" s="19"/>
      <c r="L69" s="32"/>
      <c r="O69" s="43"/>
      <c r="P69" s="20"/>
      <c r="Q69" s="20"/>
      <c r="R69" s="31"/>
      <c r="S69" s="20"/>
      <c r="T69" s="20"/>
    </row>
    <row r="70" spans="1:20" x14ac:dyDescent="0.25">
      <c r="A70" s="8"/>
      <c r="B70" s="32"/>
      <c r="D70" s="4"/>
      <c r="E70" s="9">
        <v>50</v>
      </c>
      <c r="F70" s="20"/>
      <c r="G70" s="20"/>
      <c r="H70" s="20"/>
      <c r="I70" s="39"/>
      <c r="J70" s="23"/>
      <c r="K70" s="19"/>
      <c r="L70" s="32"/>
      <c r="O70" s="43"/>
      <c r="P70" s="20"/>
      <c r="Q70" s="20"/>
      <c r="R70" s="31"/>
      <c r="S70" s="20"/>
      <c r="T70" s="20"/>
    </row>
    <row r="71" spans="1:20" x14ac:dyDescent="0.25">
      <c r="A71" s="8"/>
      <c r="B71" s="32"/>
      <c r="D71" s="4"/>
      <c r="E71" s="9">
        <v>95</v>
      </c>
      <c r="F71" s="20"/>
      <c r="G71" s="20"/>
      <c r="H71" s="20"/>
      <c r="I71" s="19"/>
      <c r="J71" s="20"/>
      <c r="K71" s="19"/>
      <c r="L71" s="32"/>
      <c r="O71" s="43"/>
      <c r="P71" s="20"/>
      <c r="Q71" s="20"/>
      <c r="R71" s="31"/>
      <c r="S71" s="20"/>
      <c r="T71" s="20"/>
    </row>
    <row r="72" spans="1:20" x14ac:dyDescent="0.25">
      <c r="A72" s="8"/>
      <c r="B72" s="32"/>
      <c r="C72" s="11"/>
      <c r="D72" s="4"/>
      <c r="E72" s="9">
        <v>1</v>
      </c>
      <c r="F72" s="20"/>
      <c r="G72" s="20"/>
      <c r="H72" s="20"/>
      <c r="I72" s="19"/>
      <c r="J72" s="20"/>
      <c r="K72" s="39"/>
      <c r="L72" s="32"/>
      <c r="O72" s="41"/>
      <c r="P72" s="20"/>
      <c r="Q72" s="20"/>
      <c r="R72" s="31"/>
      <c r="S72" s="20"/>
      <c r="T72" s="20"/>
    </row>
    <row r="73" spans="1:20" x14ac:dyDescent="0.25">
      <c r="A73" s="8"/>
      <c r="B73" s="32"/>
      <c r="D73" s="4"/>
      <c r="E73" s="9">
        <v>10</v>
      </c>
      <c r="F73" s="20"/>
      <c r="G73" s="20"/>
      <c r="H73" s="20"/>
      <c r="I73" s="39"/>
      <c r="J73" s="20"/>
      <c r="K73" s="39"/>
      <c r="L73" s="32"/>
      <c r="O73" s="43"/>
      <c r="P73" s="20"/>
      <c r="Q73" s="20"/>
      <c r="R73" s="31"/>
      <c r="S73" s="20"/>
      <c r="T73" s="20"/>
    </row>
    <row r="74" spans="1:20" x14ac:dyDescent="0.25">
      <c r="A74" s="8"/>
      <c r="B74" s="32"/>
      <c r="D74" s="4"/>
      <c r="E74" s="9">
        <v>25</v>
      </c>
      <c r="F74" s="20"/>
      <c r="G74" s="20"/>
      <c r="H74" s="20"/>
      <c r="I74" s="19"/>
      <c r="J74" s="20"/>
      <c r="K74" s="19"/>
      <c r="L74" s="32"/>
      <c r="O74" s="43"/>
      <c r="P74" s="20"/>
      <c r="Q74" s="20"/>
      <c r="R74" s="31"/>
      <c r="S74" s="20"/>
      <c r="T74" s="20"/>
    </row>
    <row r="75" spans="1:20" x14ac:dyDescent="0.25">
      <c r="A75" s="8"/>
      <c r="B75" s="32"/>
      <c r="D75" s="4"/>
      <c r="E75" s="9">
        <v>50</v>
      </c>
      <c r="F75" s="20"/>
      <c r="G75" s="20"/>
      <c r="H75" s="20"/>
      <c r="I75" s="19"/>
      <c r="J75" s="20"/>
      <c r="K75" s="19"/>
      <c r="L75" s="32"/>
      <c r="O75" s="43"/>
      <c r="P75" s="20"/>
      <c r="Q75" s="20"/>
      <c r="R75" s="31"/>
      <c r="S75" s="20"/>
      <c r="T75" s="20"/>
    </row>
    <row r="76" spans="1:20" x14ac:dyDescent="0.25">
      <c r="A76" s="8"/>
      <c r="B76" s="32"/>
      <c r="D76" s="4"/>
      <c r="E76" s="9">
        <v>95</v>
      </c>
      <c r="F76" s="20"/>
      <c r="G76" s="20"/>
      <c r="H76" s="20"/>
      <c r="I76" s="19"/>
      <c r="J76" s="20"/>
      <c r="K76" s="19"/>
      <c r="L76" s="32"/>
      <c r="O76" s="43"/>
      <c r="P76" s="20"/>
      <c r="Q76" s="20"/>
      <c r="R76" s="31"/>
      <c r="S76" s="20"/>
      <c r="T76" s="20"/>
    </row>
    <row r="77" spans="1:20" x14ac:dyDescent="0.25">
      <c r="A77" s="8"/>
      <c r="B77" s="32"/>
      <c r="C77" s="11"/>
      <c r="D77" s="4"/>
      <c r="E77" s="9">
        <v>1</v>
      </c>
      <c r="F77" s="20"/>
      <c r="G77" s="20"/>
      <c r="H77" s="20"/>
      <c r="I77" s="19"/>
      <c r="J77" s="20"/>
      <c r="K77" s="19"/>
      <c r="L77" s="32"/>
      <c r="O77" s="43"/>
      <c r="P77" s="20"/>
      <c r="Q77" s="20"/>
      <c r="R77" s="31"/>
      <c r="S77" s="20"/>
      <c r="T77" s="20"/>
    </row>
    <row r="78" spans="1:20" x14ac:dyDescent="0.25">
      <c r="A78" s="8"/>
      <c r="B78" s="32"/>
      <c r="D78" s="4"/>
      <c r="E78" s="9">
        <v>10</v>
      </c>
      <c r="F78" s="20"/>
      <c r="G78" s="20"/>
      <c r="H78" s="20"/>
      <c r="I78" s="19"/>
      <c r="J78" s="23"/>
      <c r="K78" s="19"/>
      <c r="L78" s="32"/>
      <c r="O78" s="43"/>
      <c r="P78" s="20"/>
      <c r="Q78" s="20"/>
      <c r="R78" s="31"/>
      <c r="S78" s="20"/>
      <c r="T78" s="20"/>
    </row>
    <row r="79" spans="1:20" x14ac:dyDescent="0.25">
      <c r="A79" s="8"/>
      <c r="B79" s="32"/>
      <c r="D79" s="4"/>
      <c r="E79" s="9">
        <v>25</v>
      </c>
      <c r="F79" s="20"/>
      <c r="G79" s="20"/>
      <c r="H79" s="20"/>
      <c r="I79" s="19"/>
      <c r="J79" s="23"/>
      <c r="K79" s="19"/>
      <c r="L79" s="32"/>
      <c r="O79" s="43"/>
      <c r="P79" s="20"/>
      <c r="Q79" s="20"/>
      <c r="R79" s="31"/>
      <c r="S79" s="20"/>
      <c r="T79" s="20"/>
    </row>
    <row r="80" spans="1:20" x14ac:dyDescent="0.25">
      <c r="A80" s="8"/>
      <c r="B80" s="32"/>
      <c r="D80" s="4"/>
      <c r="E80" s="9">
        <v>50</v>
      </c>
      <c r="F80" s="20"/>
      <c r="G80" s="20"/>
      <c r="H80" s="20"/>
      <c r="I80" s="39"/>
      <c r="J80" s="23"/>
      <c r="K80" s="19"/>
      <c r="L80" s="32"/>
      <c r="O80" s="43"/>
      <c r="P80" s="20"/>
      <c r="Q80" s="20"/>
      <c r="R80" s="31"/>
      <c r="S80" s="20"/>
      <c r="T80" s="20"/>
    </row>
    <row r="81" spans="1:20" x14ac:dyDescent="0.25">
      <c r="A81" s="8"/>
      <c r="B81" s="32"/>
      <c r="D81" s="4"/>
      <c r="E81" s="9">
        <v>95</v>
      </c>
      <c r="F81" s="20"/>
      <c r="G81" s="20"/>
      <c r="H81" s="20"/>
      <c r="I81" s="39"/>
      <c r="J81" s="20"/>
      <c r="K81" s="19"/>
      <c r="L81" s="32"/>
      <c r="O81" s="43"/>
      <c r="P81" s="20"/>
      <c r="Q81" s="20"/>
      <c r="R81" s="31"/>
      <c r="S81" s="20"/>
      <c r="T81" s="20"/>
    </row>
    <row r="82" spans="1:20" x14ac:dyDescent="0.25">
      <c r="A82" s="8"/>
      <c r="B82" s="32"/>
      <c r="C82" s="11"/>
      <c r="D82" s="4"/>
      <c r="E82" s="9">
        <v>1</v>
      </c>
      <c r="F82" s="20"/>
      <c r="G82" s="20"/>
      <c r="H82" s="20"/>
      <c r="I82" s="19"/>
      <c r="J82" s="20"/>
      <c r="K82" s="19"/>
      <c r="L82" s="32"/>
      <c r="O82" s="43"/>
      <c r="P82" s="20"/>
      <c r="Q82" s="20"/>
      <c r="R82" s="31"/>
      <c r="S82" s="20"/>
      <c r="T82" s="20"/>
    </row>
    <row r="83" spans="1:20" x14ac:dyDescent="0.25">
      <c r="A83" s="8"/>
      <c r="B83" s="32"/>
      <c r="D83" s="4"/>
      <c r="E83" s="9">
        <v>10</v>
      </c>
      <c r="F83" s="20"/>
      <c r="G83" s="20"/>
      <c r="H83" s="20"/>
      <c r="I83" s="19"/>
      <c r="J83" s="20"/>
      <c r="K83" s="19"/>
      <c r="L83" s="32"/>
      <c r="O83" s="43"/>
      <c r="P83" s="20"/>
      <c r="Q83" s="20"/>
      <c r="R83" s="31"/>
      <c r="S83" s="20"/>
      <c r="T83" s="20"/>
    </row>
    <row r="84" spans="1:20" x14ac:dyDescent="0.25">
      <c r="A84" s="8"/>
      <c r="B84" s="32"/>
      <c r="D84" s="4"/>
      <c r="E84" s="9">
        <v>25</v>
      </c>
      <c r="F84" s="20"/>
      <c r="G84" s="20"/>
      <c r="H84" s="20"/>
      <c r="I84" s="19"/>
      <c r="J84" s="20"/>
      <c r="K84" s="19"/>
      <c r="L84" s="32"/>
      <c r="O84" s="43"/>
      <c r="P84" s="20"/>
      <c r="Q84" s="20"/>
      <c r="R84" s="31"/>
      <c r="S84" s="20"/>
      <c r="T84" s="20"/>
    </row>
    <row r="85" spans="1:20" x14ac:dyDescent="0.25">
      <c r="A85" s="8"/>
      <c r="B85" s="32"/>
      <c r="D85" s="4"/>
      <c r="E85" s="9">
        <v>50</v>
      </c>
      <c r="F85" s="20"/>
      <c r="G85" s="20"/>
      <c r="H85" s="20"/>
      <c r="I85" s="39"/>
      <c r="J85" s="20"/>
      <c r="K85" s="19"/>
      <c r="L85" s="32"/>
      <c r="O85" s="43"/>
      <c r="P85" s="20"/>
      <c r="Q85" s="20"/>
      <c r="R85" s="31"/>
      <c r="S85" s="20"/>
      <c r="T85" s="20"/>
    </row>
    <row r="86" spans="1:20" x14ac:dyDescent="0.25">
      <c r="A86" s="8"/>
      <c r="B86" s="32"/>
      <c r="D86" s="4"/>
      <c r="E86" s="9">
        <v>95</v>
      </c>
      <c r="F86" s="20"/>
      <c r="G86" s="20"/>
      <c r="H86" s="20"/>
      <c r="I86" s="19"/>
      <c r="J86" s="20"/>
      <c r="K86" s="19"/>
      <c r="L86" s="32"/>
      <c r="O86" s="43"/>
      <c r="P86" s="20"/>
      <c r="Q86" s="20"/>
      <c r="R86" s="31"/>
      <c r="S86" s="20"/>
      <c r="T86" s="20"/>
    </row>
    <row r="87" spans="1:20" x14ac:dyDescent="0.25">
      <c r="A87" s="8"/>
      <c r="B87" s="32"/>
      <c r="C87" s="11"/>
      <c r="D87" s="4"/>
      <c r="E87" s="9">
        <v>1</v>
      </c>
      <c r="F87" s="20"/>
      <c r="G87" s="20"/>
      <c r="H87" s="20"/>
      <c r="I87" s="19"/>
      <c r="J87" s="20"/>
      <c r="K87" s="19"/>
      <c r="L87" s="32"/>
      <c r="O87" s="43"/>
      <c r="P87" s="20"/>
      <c r="Q87" s="20"/>
      <c r="R87" s="31"/>
      <c r="S87" s="20"/>
      <c r="T87" s="20"/>
    </row>
    <row r="88" spans="1:20" x14ac:dyDescent="0.25">
      <c r="A88" s="8"/>
      <c r="B88" s="32"/>
      <c r="D88" s="4"/>
      <c r="E88" s="9">
        <v>10</v>
      </c>
      <c r="F88" s="20"/>
      <c r="G88" s="20"/>
      <c r="H88" s="20"/>
      <c r="I88" s="19"/>
      <c r="J88" s="23"/>
      <c r="K88" s="19"/>
      <c r="L88" s="32"/>
      <c r="O88" s="43"/>
      <c r="P88" s="20"/>
      <c r="Q88" s="20"/>
      <c r="R88" s="31"/>
      <c r="S88" s="20"/>
      <c r="T88" s="20"/>
    </row>
    <row r="89" spans="1:20" x14ac:dyDescent="0.25">
      <c r="A89" s="8"/>
      <c r="B89" s="32"/>
      <c r="D89" s="4"/>
      <c r="E89" s="9">
        <v>25</v>
      </c>
      <c r="F89" s="20"/>
      <c r="G89" s="20"/>
      <c r="H89" s="20"/>
      <c r="I89" s="19"/>
      <c r="J89" s="20"/>
      <c r="K89" s="19"/>
      <c r="L89" s="32"/>
      <c r="O89" s="43"/>
      <c r="P89" s="20"/>
      <c r="Q89" s="20"/>
      <c r="R89" s="31"/>
      <c r="S89" s="20"/>
      <c r="T89" s="20"/>
    </row>
    <row r="90" spans="1:20" x14ac:dyDescent="0.25">
      <c r="A90" s="8"/>
      <c r="B90" s="32"/>
      <c r="D90" s="4"/>
      <c r="E90" s="9">
        <v>50</v>
      </c>
      <c r="F90" s="20"/>
      <c r="G90" s="20"/>
      <c r="H90" s="20"/>
      <c r="I90" s="19"/>
      <c r="J90" s="20"/>
      <c r="K90" s="19"/>
      <c r="L90" s="32"/>
      <c r="O90" s="43"/>
      <c r="P90" s="20"/>
      <c r="Q90" s="20"/>
      <c r="R90" s="31"/>
      <c r="S90" s="20"/>
      <c r="T90" s="20"/>
    </row>
    <row r="91" spans="1:20" x14ac:dyDescent="0.25">
      <c r="A91" s="8"/>
      <c r="B91" s="32"/>
      <c r="D91" s="4"/>
      <c r="E91" s="9">
        <v>95</v>
      </c>
      <c r="F91" s="20"/>
      <c r="G91" s="20"/>
      <c r="H91" s="20"/>
      <c r="I91" s="39"/>
      <c r="J91" s="20"/>
      <c r="K91" s="19"/>
      <c r="L91" s="32"/>
      <c r="O91" s="43"/>
      <c r="P91" s="20"/>
      <c r="Q91" s="20"/>
      <c r="R91" s="31"/>
      <c r="S91" s="20"/>
      <c r="T91" s="20"/>
    </row>
    <row r="92" spans="1:20" x14ac:dyDescent="0.25">
      <c r="A92" s="8"/>
      <c r="B92" s="32"/>
      <c r="C92" s="11"/>
      <c r="D92" s="4"/>
      <c r="E92" s="9">
        <v>1</v>
      </c>
      <c r="F92" s="20"/>
      <c r="G92" s="20"/>
      <c r="H92" s="20"/>
      <c r="I92" s="19"/>
      <c r="J92" s="20"/>
      <c r="K92" s="19"/>
      <c r="L92" s="32"/>
      <c r="O92" s="43"/>
      <c r="P92" s="20"/>
      <c r="Q92" s="20"/>
      <c r="R92" s="31"/>
      <c r="S92" s="20"/>
      <c r="T92" s="20"/>
    </row>
    <row r="93" spans="1:20" x14ac:dyDescent="0.25">
      <c r="A93" s="8"/>
      <c r="B93" s="32"/>
      <c r="D93" s="4"/>
      <c r="E93" s="9">
        <v>10</v>
      </c>
      <c r="F93" s="20"/>
      <c r="G93" s="20"/>
      <c r="H93" s="20"/>
      <c r="I93" s="19"/>
      <c r="J93" s="20"/>
      <c r="K93" s="19"/>
      <c r="L93" s="32"/>
      <c r="O93" s="43"/>
      <c r="P93" s="20"/>
      <c r="Q93" s="20"/>
      <c r="R93" s="31"/>
      <c r="S93" s="20"/>
      <c r="T93" s="20"/>
    </row>
    <row r="94" spans="1:20" x14ac:dyDescent="0.25">
      <c r="A94" s="8"/>
      <c r="B94" s="32"/>
      <c r="D94" s="4"/>
      <c r="E94" s="9">
        <v>25</v>
      </c>
      <c r="F94" s="20"/>
      <c r="G94" s="20"/>
      <c r="H94" s="20"/>
      <c r="I94" s="19"/>
      <c r="J94" s="23"/>
      <c r="K94" s="19"/>
      <c r="L94" s="32"/>
      <c r="O94" s="43"/>
      <c r="P94" s="20"/>
      <c r="Q94" s="20"/>
      <c r="R94" s="31"/>
      <c r="S94" s="20"/>
      <c r="T94" s="20"/>
    </row>
    <row r="95" spans="1:20" x14ac:dyDescent="0.25">
      <c r="A95" s="8"/>
      <c r="B95" s="32"/>
      <c r="D95" s="4"/>
      <c r="E95" s="9">
        <v>50</v>
      </c>
      <c r="F95" s="20"/>
      <c r="G95" s="20"/>
      <c r="H95" s="20"/>
      <c r="I95" s="19"/>
      <c r="J95" s="20"/>
      <c r="K95" s="19"/>
      <c r="L95" s="32"/>
      <c r="O95" s="43"/>
      <c r="P95" s="20"/>
      <c r="Q95" s="20"/>
      <c r="R95" s="31"/>
      <c r="S95" s="20"/>
      <c r="T95" s="20"/>
    </row>
    <row r="96" spans="1:20" x14ac:dyDescent="0.25">
      <c r="A96" s="8"/>
      <c r="B96" s="32"/>
      <c r="D96" s="4"/>
      <c r="E96" s="9">
        <v>95</v>
      </c>
      <c r="F96" s="20"/>
      <c r="G96" s="20"/>
      <c r="H96" s="20"/>
      <c r="I96" s="19"/>
      <c r="J96" s="20"/>
      <c r="K96" s="19"/>
      <c r="L96" s="32"/>
      <c r="O96" s="43"/>
      <c r="P96" s="20"/>
      <c r="Q96" s="20"/>
      <c r="R96" s="31"/>
      <c r="S96" s="20"/>
      <c r="T96" s="20"/>
    </row>
    <row r="97" spans="1:20" x14ac:dyDescent="0.25">
      <c r="A97" s="8"/>
      <c r="B97" s="32"/>
      <c r="C97" s="11"/>
      <c r="D97" s="4"/>
      <c r="E97" s="9">
        <v>1</v>
      </c>
      <c r="F97" s="20"/>
      <c r="G97" s="19"/>
      <c r="H97" s="20"/>
      <c r="I97" s="19"/>
      <c r="J97" s="20"/>
      <c r="K97" s="19"/>
      <c r="L97" s="32"/>
      <c r="O97" s="43"/>
      <c r="P97" s="20"/>
      <c r="Q97" s="20"/>
      <c r="R97" s="31"/>
      <c r="S97" s="20"/>
      <c r="T97" s="20"/>
    </row>
    <row r="98" spans="1:20" x14ac:dyDescent="0.25">
      <c r="A98" s="8"/>
      <c r="B98" s="32"/>
      <c r="D98" s="4"/>
      <c r="E98" s="9">
        <v>10</v>
      </c>
      <c r="F98" s="20"/>
      <c r="G98" s="19"/>
      <c r="H98" s="20"/>
      <c r="I98" s="19"/>
      <c r="J98" s="20"/>
      <c r="K98" s="19"/>
      <c r="L98" s="32"/>
      <c r="O98" s="43"/>
      <c r="P98" s="20"/>
      <c r="Q98" s="20"/>
      <c r="R98" s="31"/>
      <c r="S98" s="20"/>
      <c r="T98" s="20"/>
    </row>
    <row r="99" spans="1:20" x14ac:dyDescent="0.25">
      <c r="A99" s="8"/>
      <c r="B99" s="32"/>
      <c r="D99" s="4"/>
      <c r="E99" s="9">
        <v>25</v>
      </c>
      <c r="F99" s="20"/>
      <c r="G99" s="19"/>
      <c r="H99" s="20"/>
      <c r="I99" s="19"/>
      <c r="J99" s="20"/>
      <c r="K99" s="19"/>
      <c r="L99" s="32"/>
      <c r="O99" s="43"/>
      <c r="P99" s="20"/>
      <c r="Q99" s="20"/>
      <c r="R99" s="31"/>
      <c r="S99" s="20"/>
      <c r="T99" s="20"/>
    </row>
    <row r="100" spans="1:20" x14ac:dyDescent="0.25">
      <c r="A100" s="8"/>
      <c r="B100" s="32"/>
      <c r="D100" s="4"/>
      <c r="E100" s="9">
        <v>50</v>
      </c>
      <c r="F100" s="20"/>
      <c r="G100" s="19"/>
      <c r="H100" s="20"/>
      <c r="I100" s="19"/>
      <c r="J100" s="20"/>
      <c r="K100" s="19"/>
      <c r="L100" s="32"/>
      <c r="O100" s="43"/>
      <c r="P100" s="20"/>
      <c r="Q100" s="20"/>
      <c r="R100" s="31"/>
      <c r="S100" s="20"/>
      <c r="T100" s="20"/>
    </row>
    <row r="101" spans="1:20" x14ac:dyDescent="0.25">
      <c r="A101" s="8"/>
      <c r="B101" s="32"/>
      <c r="D101" s="4"/>
      <c r="E101" s="9">
        <v>95</v>
      </c>
      <c r="F101" s="20"/>
      <c r="G101" s="19"/>
      <c r="H101" s="20"/>
      <c r="I101" s="19"/>
      <c r="J101" s="20"/>
      <c r="K101" s="19"/>
      <c r="L101" s="32"/>
      <c r="O101" s="43"/>
      <c r="P101" s="20"/>
      <c r="Q101" s="20"/>
      <c r="R101" s="31"/>
      <c r="S101" s="20"/>
      <c r="T101" s="20"/>
    </row>
    <row r="102" spans="1:20" x14ac:dyDescent="0.25">
      <c r="A102" s="8"/>
      <c r="B102" s="32"/>
      <c r="C102" s="11"/>
      <c r="D102" s="4"/>
      <c r="E102" s="9">
        <v>1</v>
      </c>
      <c r="F102" s="20"/>
      <c r="G102" s="19"/>
      <c r="H102" s="20"/>
      <c r="I102" s="19"/>
      <c r="J102" s="20"/>
      <c r="K102" s="19"/>
      <c r="L102" s="32"/>
      <c r="O102" s="43"/>
      <c r="P102" s="20"/>
      <c r="Q102" s="20"/>
      <c r="R102" s="31"/>
      <c r="S102" s="20"/>
      <c r="T102" s="20"/>
    </row>
    <row r="103" spans="1:20" x14ac:dyDescent="0.25">
      <c r="A103" s="8"/>
      <c r="B103" s="32"/>
      <c r="C103" s="11"/>
      <c r="D103" s="4"/>
      <c r="E103" s="9">
        <v>10</v>
      </c>
      <c r="F103" s="20"/>
      <c r="G103" s="19"/>
      <c r="H103" s="20"/>
      <c r="I103" s="19"/>
      <c r="J103" s="20"/>
      <c r="K103" s="19"/>
      <c r="L103" s="32"/>
      <c r="O103" s="43"/>
      <c r="P103" s="20"/>
      <c r="Q103" s="20"/>
      <c r="R103" s="31"/>
      <c r="S103" s="20"/>
      <c r="T103" s="20"/>
    </row>
    <row r="104" spans="1:20" x14ac:dyDescent="0.25">
      <c r="A104" s="8"/>
      <c r="B104" s="32"/>
      <c r="D104" s="4"/>
      <c r="E104" s="9">
        <v>25</v>
      </c>
      <c r="F104" s="20"/>
      <c r="G104" s="19"/>
      <c r="H104" s="20"/>
      <c r="I104" s="19"/>
      <c r="J104" s="20"/>
      <c r="K104" s="19"/>
      <c r="L104" s="32"/>
      <c r="O104" s="43"/>
      <c r="P104" s="20"/>
      <c r="Q104" s="20"/>
      <c r="R104" s="31"/>
      <c r="S104" s="20"/>
      <c r="T104" s="20"/>
    </row>
    <row r="105" spans="1:20" x14ac:dyDescent="0.25">
      <c r="A105" s="8"/>
      <c r="B105" s="32"/>
      <c r="D105" s="4"/>
      <c r="E105" s="9">
        <v>50</v>
      </c>
      <c r="F105" s="20"/>
      <c r="G105" s="19"/>
      <c r="H105" s="20"/>
      <c r="I105" s="19"/>
      <c r="J105" s="20"/>
      <c r="K105" s="19"/>
      <c r="L105" s="32"/>
      <c r="O105" s="43"/>
      <c r="P105" s="20"/>
      <c r="Q105" s="20"/>
      <c r="R105" s="31"/>
      <c r="S105" s="20"/>
      <c r="T105" s="20"/>
    </row>
    <row r="106" spans="1:20" x14ac:dyDescent="0.25">
      <c r="A106" s="8"/>
      <c r="B106" s="32"/>
      <c r="D106" s="4"/>
      <c r="E106" s="9">
        <v>95</v>
      </c>
      <c r="F106" s="20"/>
      <c r="G106" s="19"/>
      <c r="H106" s="20"/>
      <c r="I106" s="19"/>
      <c r="J106" s="20"/>
      <c r="K106" s="19"/>
      <c r="L106" s="32"/>
      <c r="O106" s="43"/>
      <c r="P106" s="20"/>
      <c r="Q106" s="20"/>
      <c r="R106" s="31"/>
      <c r="S106" s="20"/>
      <c r="T106" s="20"/>
    </row>
    <row r="107" spans="1:20" x14ac:dyDescent="0.25">
      <c r="A107" s="8"/>
      <c r="B107" s="32"/>
      <c r="D107" s="4"/>
      <c r="E107" s="9">
        <v>1</v>
      </c>
      <c r="F107" s="20"/>
      <c r="G107" s="19"/>
      <c r="H107" s="20"/>
      <c r="I107" s="19"/>
      <c r="J107" s="20"/>
      <c r="K107" s="19"/>
      <c r="L107" s="32"/>
      <c r="O107" s="43"/>
      <c r="P107" s="20"/>
      <c r="Q107" s="20"/>
      <c r="R107" s="31"/>
      <c r="S107" s="20"/>
      <c r="T107" s="20"/>
    </row>
    <row r="108" spans="1:20" x14ac:dyDescent="0.25">
      <c r="A108" s="8"/>
      <c r="B108" s="32"/>
      <c r="C108" s="11"/>
      <c r="D108" s="4"/>
      <c r="E108" s="9">
        <v>10</v>
      </c>
      <c r="F108" s="20"/>
      <c r="G108" s="19"/>
      <c r="H108" s="20"/>
      <c r="I108" s="19"/>
      <c r="J108" s="20"/>
      <c r="K108" s="19"/>
      <c r="L108" s="32"/>
      <c r="O108" s="43"/>
      <c r="P108" s="20"/>
      <c r="Q108" s="20"/>
      <c r="R108" s="31"/>
      <c r="S108" s="20"/>
      <c r="T108" s="20"/>
    </row>
    <row r="109" spans="1:20" x14ac:dyDescent="0.25">
      <c r="A109" s="8"/>
      <c r="B109" s="32"/>
      <c r="D109" s="4"/>
      <c r="E109" s="9">
        <v>25</v>
      </c>
      <c r="F109" s="20"/>
      <c r="G109" s="19"/>
      <c r="H109" s="20"/>
      <c r="I109" s="19"/>
      <c r="J109" s="20"/>
      <c r="K109" s="19"/>
      <c r="L109" s="32"/>
      <c r="O109" s="43"/>
      <c r="P109" s="20"/>
      <c r="Q109" s="20"/>
      <c r="R109" s="31"/>
      <c r="S109" s="20"/>
      <c r="T109" s="20"/>
    </row>
    <row r="110" spans="1:20" x14ac:dyDescent="0.25">
      <c r="A110" s="8"/>
      <c r="B110" s="32"/>
      <c r="D110" s="4"/>
      <c r="E110" s="9">
        <v>50</v>
      </c>
      <c r="F110" s="20"/>
      <c r="G110" s="19"/>
      <c r="H110" s="20"/>
      <c r="I110" s="19"/>
      <c r="J110" s="20"/>
      <c r="K110" s="19"/>
      <c r="L110" s="32"/>
      <c r="O110" s="43"/>
      <c r="P110" s="20"/>
      <c r="Q110" s="20"/>
      <c r="R110" s="31"/>
      <c r="S110" s="20"/>
      <c r="T110" s="20"/>
    </row>
    <row r="111" spans="1:20" x14ac:dyDescent="0.25">
      <c r="A111" s="8"/>
      <c r="B111" s="32"/>
      <c r="D111" s="4"/>
      <c r="E111" s="9">
        <v>95</v>
      </c>
      <c r="F111" s="20"/>
      <c r="G111" s="19"/>
      <c r="H111" s="20"/>
      <c r="I111" s="19"/>
      <c r="J111" s="20"/>
      <c r="K111" s="19"/>
      <c r="L111" s="32"/>
      <c r="O111" s="43"/>
      <c r="P111" s="20"/>
      <c r="Q111" s="20"/>
      <c r="R111" s="31"/>
      <c r="S111" s="20"/>
      <c r="T111" s="2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P7" sqref="P7"/>
    </sheetView>
  </sheetViews>
  <sheetFormatPr defaultRowHeight="13.2" x14ac:dyDescent="0.25"/>
  <sheetData>
    <row r="1" spans="1:21" x14ac:dyDescent="0.25">
      <c r="A1" s="12" t="s">
        <v>56</v>
      </c>
      <c r="B1" s="32"/>
      <c r="C1" s="8"/>
      <c r="D1" s="4"/>
      <c r="F1" s="20"/>
      <c r="G1" s="19"/>
      <c r="H1" s="20"/>
      <c r="I1" s="19"/>
      <c r="J1" s="20"/>
      <c r="K1" s="19"/>
      <c r="L1" s="32"/>
      <c r="O1" s="43"/>
      <c r="P1" s="20"/>
      <c r="Q1" s="20"/>
      <c r="R1" s="31"/>
      <c r="S1" s="20"/>
      <c r="T1" s="20"/>
    </row>
    <row r="2" spans="1:21" x14ac:dyDescent="0.25">
      <c r="A2" s="8" t="s">
        <v>49</v>
      </c>
      <c r="B2" s="32"/>
      <c r="C2" s="8"/>
      <c r="D2" s="4"/>
      <c r="F2" s="20"/>
      <c r="G2" s="19"/>
      <c r="H2" s="20"/>
      <c r="I2" s="19"/>
      <c r="J2" s="20"/>
      <c r="K2" s="19"/>
      <c r="L2" s="32"/>
      <c r="M2" s="13" t="s">
        <v>36</v>
      </c>
      <c r="O2" s="43"/>
      <c r="P2" s="20"/>
      <c r="Q2" s="20"/>
      <c r="R2" s="31"/>
      <c r="S2" s="20"/>
      <c r="T2" s="20"/>
    </row>
    <row r="3" spans="1:21" x14ac:dyDescent="0.25">
      <c r="A3" s="8" t="s">
        <v>20</v>
      </c>
      <c r="B3" s="32"/>
      <c r="C3" s="8"/>
      <c r="D3" s="4"/>
      <c r="F3" s="20"/>
      <c r="G3" s="19"/>
      <c r="H3" s="20"/>
      <c r="I3" s="19"/>
      <c r="J3" s="20"/>
      <c r="K3" s="19"/>
      <c r="L3" s="32"/>
      <c r="M3" s="13" t="s">
        <v>46</v>
      </c>
      <c r="O3" s="43"/>
      <c r="P3" s="20"/>
      <c r="Q3" s="20" t="s">
        <v>26</v>
      </c>
      <c r="R3" s="31"/>
      <c r="S3" s="20"/>
      <c r="T3" s="20"/>
      <c r="U3" s="21" t="s">
        <v>70</v>
      </c>
    </row>
    <row r="4" spans="1:21" x14ac:dyDescent="0.25">
      <c r="A4" s="8" t="s">
        <v>41</v>
      </c>
      <c r="B4" s="32"/>
      <c r="C4" s="8"/>
      <c r="D4" s="21" t="s">
        <v>47</v>
      </c>
      <c r="F4" s="20"/>
      <c r="G4" s="19"/>
      <c r="H4" s="20" t="s">
        <v>18</v>
      </c>
      <c r="I4" s="20"/>
      <c r="J4" s="20" t="s">
        <v>19</v>
      </c>
      <c r="K4" s="19"/>
      <c r="L4" s="32"/>
      <c r="M4" s="13" t="s">
        <v>37</v>
      </c>
      <c r="N4" s="13" t="s">
        <v>37</v>
      </c>
      <c r="O4" s="43" t="s">
        <v>37</v>
      </c>
      <c r="P4" s="31" t="s">
        <v>30</v>
      </c>
      <c r="Q4" s="31" t="s">
        <v>30</v>
      </c>
      <c r="R4" s="31" t="s">
        <v>30</v>
      </c>
      <c r="S4" s="31" t="s">
        <v>30</v>
      </c>
      <c r="T4" s="31" t="s">
        <v>30</v>
      </c>
      <c r="U4" s="21" t="s">
        <v>71</v>
      </c>
    </row>
    <row r="5" spans="1:21" x14ac:dyDescent="0.25">
      <c r="A5" s="12" t="s">
        <v>4</v>
      </c>
      <c r="B5" s="33" t="s">
        <v>39</v>
      </c>
      <c r="C5" s="12" t="s">
        <v>40</v>
      </c>
      <c r="D5" s="21" t="s">
        <v>5</v>
      </c>
      <c r="E5" s="13" t="s">
        <v>0</v>
      </c>
      <c r="F5" s="20" t="s">
        <v>6</v>
      </c>
      <c r="G5" s="20" t="s">
        <v>7</v>
      </c>
      <c r="H5" s="20" t="s">
        <v>3</v>
      </c>
      <c r="I5" s="20" t="s">
        <v>7</v>
      </c>
      <c r="J5" s="20" t="s">
        <v>3</v>
      </c>
      <c r="K5" s="20" t="s">
        <v>7</v>
      </c>
      <c r="L5" s="33" t="s">
        <v>8</v>
      </c>
      <c r="M5" s="13" t="s">
        <v>53</v>
      </c>
      <c r="N5" s="13" t="s">
        <v>45</v>
      </c>
      <c r="O5" s="43" t="s">
        <v>38</v>
      </c>
      <c r="P5" s="20" t="s">
        <v>43</v>
      </c>
      <c r="Q5" s="20" t="s">
        <v>50</v>
      </c>
      <c r="R5" s="20" t="s">
        <v>55</v>
      </c>
      <c r="S5" s="20" t="s">
        <v>42</v>
      </c>
      <c r="T5" s="20" t="s">
        <v>44</v>
      </c>
    </row>
    <row r="7" spans="1:21" x14ac:dyDescent="0.25">
      <c r="A7" s="45" t="s">
        <v>81</v>
      </c>
      <c r="B7" s="46" t="s">
        <v>82</v>
      </c>
      <c r="C7" s="10" t="s">
        <v>83</v>
      </c>
      <c r="D7" s="47" t="s">
        <v>84</v>
      </c>
      <c r="E7" s="47" t="s">
        <v>85</v>
      </c>
      <c r="F7" s="48" t="s">
        <v>86</v>
      </c>
      <c r="G7" s="49" t="s">
        <v>87</v>
      </c>
      <c r="H7" s="31" t="s">
        <v>88</v>
      </c>
      <c r="I7" s="10" t="s">
        <v>89</v>
      </c>
      <c r="J7" s="31" t="s">
        <v>90</v>
      </c>
      <c r="K7" s="10" t="s">
        <v>91</v>
      </c>
      <c r="L7" s="10" t="s">
        <v>92</v>
      </c>
      <c r="M7" s="50" t="s">
        <v>93</v>
      </c>
      <c r="N7" s="51" t="s">
        <v>94</v>
      </c>
      <c r="O7" s="50" t="s">
        <v>95</v>
      </c>
      <c r="P7" s="53" t="s">
        <v>107</v>
      </c>
      <c r="Q7" s="51" t="s">
        <v>96</v>
      </c>
      <c r="R7" s="52" t="s">
        <v>97</v>
      </c>
      <c r="S7" s="52" t="s">
        <v>98</v>
      </c>
      <c r="T7" s="52" t="s">
        <v>99</v>
      </c>
      <c r="U7" s="52" t="s">
        <v>100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13" sqref="A13:A21"/>
    </sheetView>
  </sheetViews>
  <sheetFormatPr defaultRowHeight="13.2" x14ac:dyDescent="0.25"/>
  <sheetData>
    <row r="2" spans="1:1" x14ac:dyDescent="0.25">
      <c r="A2" s="8">
        <v>42684</v>
      </c>
    </row>
    <row r="4" spans="1:1" x14ac:dyDescent="0.25">
      <c r="A4" s="10" t="s">
        <v>80</v>
      </c>
    </row>
    <row r="5" spans="1:1" x14ac:dyDescent="0.25">
      <c r="A5" s="10" t="s">
        <v>75</v>
      </c>
    </row>
    <row r="6" spans="1:1" x14ac:dyDescent="0.25">
      <c r="A6" s="10" t="s">
        <v>76</v>
      </c>
    </row>
    <row r="7" spans="1:1" x14ac:dyDescent="0.25">
      <c r="A7" s="10" t="s">
        <v>77</v>
      </c>
    </row>
    <row r="8" spans="1:1" x14ac:dyDescent="0.25">
      <c r="A8" s="10" t="s">
        <v>78</v>
      </c>
    </row>
    <row r="10" spans="1:1" x14ac:dyDescent="0.25">
      <c r="A10" s="10" t="s">
        <v>79</v>
      </c>
    </row>
    <row r="13" spans="1:1" x14ac:dyDescent="0.25">
      <c r="A13" s="13" t="s">
        <v>101</v>
      </c>
    </row>
    <row r="15" spans="1:1" x14ac:dyDescent="0.25">
      <c r="A15" s="53" t="s">
        <v>102</v>
      </c>
    </row>
    <row r="16" spans="1:1" x14ac:dyDescent="0.25">
      <c r="A16" t="s">
        <v>103</v>
      </c>
    </row>
    <row r="18" spans="1:1" ht="14.4" x14ac:dyDescent="0.25">
      <c r="A18" s="54" t="s">
        <v>104</v>
      </c>
    </row>
    <row r="19" spans="1:1" ht="14.4" x14ac:dyDescent="0.25">
      <c r="A19" s="54" t="s">
        <v>105</v>
      </c>
    </row>
    <row r="20" spans="1:1" x14ac:dyDescent="0.25">
      <c r="A20" s="53"/>
    </row>
    <row r="21" spans="1:1" x14ac:dyDescent="0.25">
      <c r="A21" s="53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P5_SUM</vt:lpstr>
      <vt:lpstr>P5_PLT</vt:lpstr>
      <vt:lpstr>DIARY</vt:lpstr>
      <vt:lpstr>1uM_Nuts</vt:lpstr>
      <vt:lpstr>Work</vt:lpstr>
      <vt:lpstr>work2</vt:lpstr>
      <vt:lpstr>BIOLSUMS_FOR_RELOAD</vt:lpstr>
      <vt:lpstr>MAP</vt:lpstr>
      <vt:lpstr>README</vt:lpstr>
      <vt:lpstr>DIARY!Print_Area</vt:lpstr>
      <vt:lpstr>P5_PLT!Print_Area</vt:lpstr>
      <vt:lpstr>P5_SUM!Print_Area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2020-08-12T14:04:09Z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2020-08-12T14:04:09Z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4e954bc5-2915-43dc-a45e-00008695d303</vt:lpwstr>
  </property>
</Properties>
</file>