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345" yWindow="720" windowWidth="18360" windowHeight="9435" activeTab="5"/>
  </bookViews>
  <sheets>
    <sheet name="SHEDSUM" sheetId="1" r:id="rId1"/>
    <sheet name="SHEDPLT" sheetId="2" r:id="rId2"/>
    <sheet name="DIARY" sheetId="3" r:id="rId3"/>
    <sheet name="1uM_Nuts" sheetId="4" r:id="rId4"/>
    <sheet name="Work" sheetId="5" r:id="rId5"/>
    <sheet name="BIOLSUMS_FOR_RELOAD" sheetId="6" r:id="rId6"/>
    <sheet name="MAP" sheetId="7" r:id="rId7"/>
    <sheet name="README" sheetId="8" r:id="rId8"/>
  </sheets>
  <definedNames>
    <definedName name="_xlnm.Print_Area" localSheetId="2">DIARY!$A$1:$J$13</definedName>
    <definedName name="_xlnm.Print_Area" localSheetId="1">SHEDPLT!$A$1:$J$61</definedName>
    <definedName name="_xlnm.Print_Area" localSheetId="0">SHEDSUM!$R$19:$X$22</definedName>
  </definedNames>
  <calcPr calcId="162913"/>
</workbook>
</file>

<file path=xl/calcChain.xml><?xml version="1.0" encoding="utf-8"?>
<calcChain xmlns="http://schemas.openxmlformats.org/spreadsheetml/2006/main">
  <c r="H76" i="4" l="1"/>
  <c r="I63" i="4"/>
  <c r="I45" i="4"/>
  <c r="I35" i="4"/>
  <c r="I24" i="4"/>
  <c r="I15" i="4"/>
  <c r="H65" i="4"/>
  <c r="H44" i="4"/>
  <c r="H34" i="4"/>
  <c r="H27" i="4"/>
  <c r="H24" i="4"/>
  <c r="H15" i="4"/>
  <c r="I15" i="1"/>
  <c r="H15" i="1"/>
  <c r="P15" i="1"/>
  <c r="L15" i="1"/>
  <c r="J17" i="1"/>
  <c r="J15" i="1"/>
  <c r="B17" i="1"/>
  <c r="C15" i="1"/>
  <c r="B15" i="1"/>
  <c r="V8" i="5"/>
  <c r="W8" i="5"/>
  <c r="X8" i="5"/>
  <c r="V9" i="5"/>
  <c r="W9" i="5"/>
  <c r="X9" i="5"/>
  <c r="V10" i="5"/>
  <c r="W10" i="5"/>
  <c r="X10" i="5"/>
  <c r="V11" i="5"/>
  <c r="W11" i="5"/>
  <c r="X11" i="5"/>
  <c r="V12" i="5"/>
  <c r="W12" i="5"/>
  <c r="X12" i="5"/>
  <c r="V13" i="5"/>
  <c r="W13" i="5"/>
  <c r="X13" i="5"/>
  <c r="V14" i="5"/>
  <c r="W14" i="5"/>
  <c r="X14" i="5"/>
  <c r="V15" i="5"/>
  <c r="W15" i="5"/>
  <c r="X15" i="5"/>
  <c r="W7" i="5"/>
  <c r="X7" i="5"/>
  <c r="V7" i="5"/>
  <c r="F15" i="1"/>
  <c r="G15" i="1"/>
  <c r="F17" i="1"/>
  <c r="G17" i="1"/>
  <c r="C17" i="1"/>
  <c r="E17" i="1"/>
  <c r="E15" i="1"/>
  <c r="D17" i="1"/>
  <c r="D15" i="1"/>
  <c r="I125" i="4"/>
  <c r="H125" i="4"/>
  <c r="I111" i="4"/>
  <c r="H111" i="4"/>
  <c r="W11" i="2"/>
  <c r="X11" i="2"/>
  <c r="Y11" i="2"/>
  <c r="Y6" i="2"/>
  <c r="Y7" i="2"/>
  <c r="Y8" i="2"/>
  <c r="Y9" i="2"/>
  <c r="Y10" i="2"/>
  <c r="X6" i="2"/>
  <c r="X7" i="2"/>
  <c r="X8" i="2"/>
  <c r="X9" i="2"/>
  <c r="X10" i="2"/>
  <c r="W6" i="2"/>
  <c r="W7" i="2"/>
  <c r="W8" i="2"/>
  <c r="W9" i="2"/>
  <c r="W10" i="2"/>
  <c r="AF6" i="2"/>
  <c r="AF7" i="2"/>
  <c r="AF8" i="2"/>
  <c r="AF9" i="2"/>
  <c r="AF10" i="2"/>
  <c r="AE6" i="2"/>
  <c r="AE7" i="2"/>
  <c r="AE8" i="2"/>
  <c r="AE9" i="2"/>
  <c r="AE10" i="2"/>
  <c r="AD6" i="2"/>
  <c r="AD7" i="2"/>
  <c r="AD8" i="2"/>
  <c r="AD9" i="2"/>
  <c r="AD10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AF98" i="2"/>
  <c r="AE98" i="2"/>
  <c r="AD98" i="2"/>
  <c r="AF97" i="2"/>
  <c r="AE97" i="2"/>
  <c r="AD97" i="2"/>
  <c r="AF96" i="2"/>
  <c r="AE96" i="2"/>
  <c r="AD96" i="2"/>
  <c r="AF95" i="2"/>
  <c r="AE95" i="2"/>
  <c r="AD95" i="2"/>
  <c r="AF94" i="2"/>
  <c r="AE94" i="2"/>
  <c r="AD94" i="2"/>
  <c r="AF93" i="2"/>
  <c r="AE93" i="2"/>
  <c r="AD93" i="2"/>
  <c r="AF92" i="2"/>
  <c r="AI92" i="2"/>
  <c r="AE92" i="2"/>
  <c r="AD92" i="2"/>
  <c r="Y91" i="2"/>
  <c r="X91" i="2"/>
  <c r="W91" i="2"/>
  <c r="Y90" i="2"/>
  <c r="X90" i="2"/>
  <c r="W90" i="2"/>
  <c r="Y89" i="2"/>
  <c r="X89" i="2"/>
  <c r="W89" i="2"/>
  <c r="AF88" i="2"/>
  <c r="AE88" i="2"/>
  <c r="AD88" i="2"/>
  <c r="Y88" i="2"/>
  <c r="X88" i="2"/>
  <c r="W88" i="2"/>
  <c r="AF87" i="2"/>
  <c r="AE87" i="2"/>
  <c r="AD87" i="2"/>
  <c r="Y87" i="2"/>
  <c r="X87" i="2"/>
  <c r="W87" i="2"/>
  <c r="AF86" i="2"/>
  <c r="AE86" i="2"/>
  <c r="AD86" i="2"/>
  <c r="Y86" i="2"/>
  <c r="X86" i="2"/>
  <c r="W86" i="2"/>
  <c r="AF85" i="2"/>
  <c r="AE85" i="2"/>
  <c r="AD85" i="2"/>
  <c r="Y85" i="2"/>
  <c r="X85" i="2"/>
  <c r="W85" i="2"/>
  <c r="AF84" i="2"/>
  <c r="AE84" i="2"/>
  <c r="AD84" i="2"/>
  <c r="Y84" i="2"/>
  <c r="X84" i="2"/>
  <c r="W84" i="2"/>
  <c r="AF83" i="2"/>
  <c r="AE83" i="2"/>
  <c r="AD83" i="2"/>
  <c r="Y83" i="2"/>
  <c r="X83" i="2"/>
  <c r="W83" i="2"/>
  <c r="AF82" i="2"/>
  <c r="AE82" i="2"/>
  <c r="AH82" i="2" s="1"/>
  <c r="AD82" i="2"/>
  <c r="AG82" i="2"/>
  <c r="Y82" i="2"/>
  <c r="X82" i="2"/>
  <c r="AA82" i="2" s="1"/>
  <c r="W82" i="2"/>
  <c r="Z82" i="2" s="1"/>
  <c r="Y81" i="2"/>
  <c r="X81" i="2"/>
  <c r="W81" i="2"/>
  <c r="Y80" i="2"/>
  <c r="X80" i="2"/>
  <c r="W80" i="2"/>
  <c r="Y79" i="2"/>
  <c r="X79" i="2"/>
  <c r="W79" i="2"/>
  <c r="AF78" i="2"/>
  <c r="AE78" i="2"/>
  <c r="AD78" i="2"/>
  <c r="Y78" i="2"/>
  <c r="X78" i="2"/>
  <c r="W78" i="2"/>
  <c r="AF77" i="2"/>
  <c r="AE77" i="2"/>
  <c r="AD77" i="2"/>
  <c r="Y77" i="2"/>
  <c r="X77" i="2"/>
  <c r="W77" i="2"/>
  <c r="AF76" i="2"/>
  <c r="AE76" i="2"/>
  <c r="AD76" i="2"/>
  <c r="Y76" i="2"/>
  <c r="X76" i="2"/>
  <c r="W76" i="2"/>
  <c r="AF75" i="2"/>
  <c r="AE75" i="2"/>
  <c r="AD75" i="2"/>
  <c r="Y75" i="2"/>
  <c r="X75" i="2"/>
  <c r="W75" i="2"/>
  <c r="AF74" i="2"/>
  <c r="AE74" i="2"/>
  <c r="AD74" i="2"/>
  <c r="Y74" i="2"/>
  <c r="X74" i="2"/>
  <c r="W74" i="2"/>
  <c r="AF73" i="2"/>
  <c r="AE73" i="2"/>
  <c r="AD73" i="2"/>
  <c r="Y73" i="2"/>
  <c r="X73" i="2"/>
  <c r="W73" i="2"/>
  <c r="AF72" i="2"/>
  <c r="AE72" i="2"/>
  <c r="AD72" i="2"/>
  <c r="Y72" i="2"/>
  <c r="AB72" i="2" s="1"/>
  <c r="X72" i="2"/>
  <c r="W72" i="2"/>
  <c r="Y71" i="2"/>
  <c r="X71" i="2"/>
  <c r="W71" i="2"/>
  <c r="Y70" i="2"/>
  <c r="X70" i="2"/>
  <c r="W70" i="2"/>
  <c r="Y69" i="2"/>
  <c r="X69" i="2"/>
  <c r="W69" i="2"/>
  <c r="AF68" i="2"/>
  <c r="AE68" i="2"/>
  <c r="AD68" i="2"/>
  <c r="Y68" i="2"/>
  <c r="X68" i="2"/>
  <c r="W68" i="2"/>
  <c r="AF67" i="2"/>
  <c r="AE67" i="2"/>
  <c r="AD67" i="2"/>
  <c r="Y67" i="2"/>
  <c r="X67" i="2"/>
  <c r="W67" i="2"/>
  <c r="AF66" i="2"/>
  <c r="AE66" i="2"/>
  <c r="AD66" i="2"/>
  <c r="Y66" i="2"/>
  <c r="X66" i="2"/>
  <c r="W66" i="2"/>
  <c r="AF65" i="2"/>
  <c r="AE65" i="2"/>
  <c r="AD65" i="2"/>
  <c r="Y65" i="2"/>
  <c r="X65" i="2"/>
  <c r="W65" i="2"/>
  <c r="AF64" i="2"/>
  <c r="AE64" i="2"/>
  <c r="AD64" i="2"/>
  <c r="Y64" i="2"/>
  <c r="X64" i="2"/>
  <c r="W64" i="2"/>
  <c r="AF63" i="2"/>
  <c r="AI62" i="2" s="1"/>
  <c r="AE63" i="2"/>
  <c r="AD63" i="2"/>
  <c r="Y63" i="2"/>
  <c r="X63" i="2"/>
  <c r="W63" i="2"/>
  <c r="AF62" i="2"/>
  <c r="AE62" i="2"/>
  <c r="AH62" i="2" s="1"/>
  <c r="AD62" i="2"/>
  <c r="Y62" i="2"/>
  <c r="X62" i="2"/>
  <c r="W62" i="2"/>
  <c r="Z62" i="2" s="1"/>
  <c r="Y61" i="2"/>
  <c r="X61" i="2"/>
  <c r="W61" i="2"/>
  <c r="Y60" i="2"/>
  <c r="X60" i="2"/>
  <c r="W60" i="2"/>
  <c r="Y59" i="2"/>
  <c r="X59" i="2"/>
  <c r="W59" i="2"/>
  <c r="AF58" i="2"/>
  <c r="AE58" i="2"/>
  <c r="AD58" i="2"/>
  <c r="Y58" i="2"/>
  <c r="X58" i="2"/>
  <c r="W58" i="2"/>
  <c r="AF57" i="2"/>
  <c r="AE57" i="2"/>
  <c r="AD57" i="2"/>
  <c r="Y57" i="2"/>
  <c r="X57" i="2"/>
  <c r="W57" i="2"/>
  <c r="AF56" i="2"/>
  <c r="AE56" i="2"/>
  <c r="AD56" i="2"/>
  <c r="Y56" i="2"/>
  <c r="X56" i="2"/>
  <c r="W56" i="2"/>
  <c r="AF55" i="2"/>
  <c r="AE55" i="2"/>
  <c r="AD55" i="2"/>
  <c r="Y55" i="2"/>
  <c r="X55" i="2"/>
  <c r="W55" i="2"/>
  <c r="AF54" i="2"/>
  <c r="AE54" i="2"/>
  <c r="AD54" i="2"/>
  <c r="Y54" i="2"/>
  <c r="X54" i="2"/>
  <c r="W54" i="2"/>
  <c r="AF53" i="2"/>
  <c r="AE53" i="2"/>
  <c r="AD53" i="2"/>
  <c r="Y53" i="2"/>
  <c r="X53" i="2"/>
  <c r="W53" i="2"/>
  <c r="AF52" i="2"/>
  <c r="AE52" i="2"/>
  <c r="AH52" i="2" s="1"/>
  <c r="AD52" i="2"/>
  <c r="Y52" i="2"/>
  <c r="X52" i="2"/>
  <c r="AA52" i="2" s="1"/>
  <c r="W52" i="2"/>
  <c r="Y51" i="2"/>
  <c r="X51" i="2"/>
  <c r="W51" i="2"/>
  <c r="Y50" i="2"/>
  <c r="X50" i="2"/>
  <c r="W50" i="2"/>
  <c r="Y49" i="2"/>
  <c r="X49" i="2"/>
  <c r="W49" i="2"/>
  <c r="AF48" i="2"/>
  <c r="AE48" i="2"/>
  <c r="AD48" i="2"/>
  <c r="Y48" i="2"/>
  <c r="X48" i="2"/>
  <c r="W48" i="2"/>
  <c r="AF47" i="2"/>
  <c r="AE47" i="2"/>
  <c r="AD47" i="2"/>
  <c r="Y47" i="2"/>
  <c r="X47" i="2"/>
  <c r="W47" i="2"/>
  <c r="AF46" i="2"/>
  <c r="AE46" i="2"/>
  <c r="AD46" i="2"/>
  <c r="Y46" i="2"/>
  <c r="X46" i="2"/>
  <c r="W46" i="2"/>
  <c r="AF45" i="2"/>
  <c r="AE45" i="2"/>
  <c r="AD45" i="2"/>
  <c r="Y45" i="2"/>
  <c r="X45" i="2"/>
  <c r="W45" i="2"/>
  <c r="AF44" i="2"/>
  <c r="AE44" i="2"/>
  <c r="AD44" i="2"/>
  <c r="AG42" i="2" s="1"/>
  <c r="Y44" i="2"/>
  <c r="X44" i="2"/>
  <c r="W44" i="2"/>
  <c r="Z42" i="2" s="1"/>
  <c r="AF43" i="2"/>
  <c r="AI42" i="2" s="1"/>
  <c r="AE43" i="2"/>
  <c r="AD43" i="2"/>
  <c r="Y43" i="2"/>
  <c r="X43" i="2"/>
  <c r="W43" i="2"/>
  <c r="AF42" i="2"/>
  <c r="AE42" i="2"/>
  <c r="AH42" i="2" s="1"/>
  <c r="AD42" i="2"/>
  <c r="Y42" i="2"/>
  <c r="X42" i="2"/>
  <c r="AA42" i="2" s="1"/>
  <c r="W42" i="2"/>
  <c r="Y41" i="2"/>
  <c r="X41" i="2"/>
  <c r="W41" i="2"/>
  <c r="Y40" i="2"/>
  <c r="X40" i="2"/>
  <c r="W40" i="2"/>
  <c r="Y39" i="2"/>
  <c r="X39" i="2"/>
  <c r="W39" i="2"/>
  <c r="AF38" i="2"/>
  <c r="AE38" i="2"/>
  <c r="AD38" i="2"/>
  <c r="Y38" i="2"/>
  <c r="X38" i="2"/>
  <c r="W38" i="2"/>
  <c r="AF37" i="2"/>
  <c r="AE37" i="2"/>
  <c r="AD37" i="2"/>
  <c r="Y37" i="2"/>
  <c r="X37" i="2"/>
  <c r="W37" i="2"/>
  <c r="AF36" i="2"/>
  <c r="AE36" i="2"/>
  <c r="AD36" i="2"/>
  <c r="Y36" i="2"/>
  <c r="X36" i="2"/>
  <c r="W36" i="2"/>
  <c r="AF35" i="2"/>
  <c r="AE35" i="2"/>
  <c r="AD35" i="2"/>
  <c r="Y35" i="2"/>
  <c r="X35" i="2"/>
  <c r="W35" i="2"/>
  <c r="AF34" i="2"/>
  <c r="AE34" i="2"/>
  <c r="AD34" i="2"/>
  <c r="Y34" i="2"/>
  <c r="X34" i="2"/>
  <c r="W34" i="2"/>
  <c r="AF33" i="2"/>
  <c r="AE33" i="2"/>
  <c r="AD33" i="2"/>
  <c r="AG32" i="2" s="1"/>
  <c r="Y33" i="2"/>
  <c r="X33" i="2"/>
  <c r="W33" i="2"/>
  <c r="AF32" i="2"/>
  <c r="AI32" i="2" s="1"/>
  <c r="AE32" i="2"/>
  <c r="AD32" i="2"/>
  <c r="Y32" i="2"/>
  <c r="AB32" i="2" s="1"/>
  <c r="X32" i="2"/>
  <c r="W32" i="2"/>
  <c r="Y31" i="2"/>
  <c r="X31" i="2"/>
  <c r="W31" i="2"/>
  <c r="Y30" i="2"/>
  <c r="X30" i="2"/>
  <c r="W30" i="2"/>
  <c r="Y29" i="2"/>
  <c r="X29" i="2"/>
  <c r="W29" i="2"/>
  <c r="AF28" i="2"/>
  <c r="AE28" i="2"/>
  <c r="AD28" i="2"/>
  <c r="Y28" i="2"/>
  <c r="X28" i="2"/>
  <c r="W28" i="2"/>
  <c r="AF27" i="2"/>
  <c r="AE27" i="2"/>
  <c r="AD27" i="2"/>
  <c r="Y27" i="2"/>
  <c r="X27" i="2"/>
  <c r="W27" i="2"/>
  <c r="AF26" i="2"/>
  <c r="AE26" i="2"/>
  <c r="AD26" i="2"/>
  <c r="Y26" i="2"/>
  <c r="X26" i="2"/>
  <c r="W26" i="2"/>
  <c r="AF25" i="2"/>
  <c r="AE25" i="2"/>
  <c r="AD25" i="2"/>
  <c r="Y25" i="2"/>
  <c r="X25" i="2"/>
  <c r="W25" i="2"/>
  <c r="AF24" i="2"/>
  <c r="AE24" i="2"/>
  <c r="AD24" i="2"/>
  <c r="Y24" i="2"/>
  <c r="X24" i="2"/>
  <c r="W24" i="2"/>
  <c r="AF23" i="2"/>
  <c r="AE23" i="2"/>
  <c r="AH22" i="2" s="1"/>
  <c r="AD23" i="2"/>
  <c r="Y23" i="2"/>
  <c r="X23" i="2"/>
  <c r="W23" i="2"/>
  <c r="AF22" i="2"/>
  <c r="AI22" i="2" s="1"/>
  <c r="AE22" i="2"/>
  <c r="AD22" i="2"/>
  <c r="Y22" i="2"/>
  <c r="X22" i="2"/>
  <c r="W22" i="2"/>
  <c r="AD13" i="2"/>
  <c r="AE13" i="2"/>
  <c r="AF13" i="2"/>
  <c r="AD14" i="2"/>
  <c r="AE14" i="2"/>
  <c r="AF14" i="2"/>
  <c r="AD15" i="2"/>
  <c r="AE15" i="2"/>
  <c r="AF15" i="2"/>
  <c r="AD16" i="2"/>
  <c r="AE16" i="2"/>
  <c r="AF16" i="2"/>
  <c r="AD17" i="2"/>
  <c r="AE17" i="2"/>
  <c r="AF17" i="2"/>
  <c r="AD18" i="2"/>
  <c r="AE18" i="2"/>
  <c r="AF18" i="2"/>
  <c r="AE12" i="2"/>
  <c r="AF12" i="2"/>
  <c r="AD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X12" i="2"/>
  <c r="Y12" i="2"/>
  <c r="W12" i="2"/>
  <c r="AB12" i="2"/>
  <c r="R15" i="1"/>
  <c r="S15" i="1"/>
  <c r="R17" i="1"/>
  <c r="S17" i="1"/>
  <c r="Q15" i="1"/>
  <c r="P17" i="1"/>
  <c r="Q17" i="1"/>
  <c r="M15" i="1"/>
  <c r="L17" i="1"/>
  <c r="M17" i="1"/>
  <c r="K15" i="1"/>
  <c r="K17" i="1"/>
  <c r="H17" i="1"/>
  <c r="I17" i="1"/>
  <c r="AD15" i="1"/>
  <c r="W17" i="1"/>
  <c r="V17" i="1"/>
  <c r="W15" i="1"/>
  <c r="V15" i="1"/>
  <c r="AE15" i="1"/>
  <c r="AD17" i="1"/>
  <c r="AE17" i="1"/>
  <c r="T15" i="1"/>
  <c r="U15" i="1"/>
  <c r="T17" i="1"/>
  <c r="U17" i="1"/>
  <c r="N15" i="1"/>
  <c r="O15" i="1"/>
  <c r="N17" i="1"/>
  <c r="O17" i="1"/>
  <c r="AJ15" i="1"/>
  <c r="AK15" i="1"/>
  <c r="AJ17" i="1"/>
  <c r="AK17" i="1"/>
  <c r="AB15" i="1"/>
  <c r="AC15" i="1"/>
  <c r="AF15" i="1"/>
  <c r="AG15" i="1"/>
  <c r="AH15" i="1"/>
  <c r="AI15" i="1"/>
  <c r="AB17" i="1"/>
  <c r="AC17" i="1"/>
  <c r="AF17" i="1"/>
  <c r="AG17" i="1"/>
  <c r="AH17" i="1"/>
  <c r="AI17" i="1"/>
  <c r="Z15" i="1"/>
  <c r="AA15" i="1"/>
  <c r="Z17" i="1"/>
  <c r="AA17" i="1"/>
  <c r="X15" i="1"/>
  <c r="Y15" i="1"/>
  <c r="X17" i="1"/>
  <c r="Y17" i="1"/>
  <c r="AA62" i="2" l="1"/>
  <c r="Z12" i="2"/>
  <c r="AI12" i="2"/>
  <c r="AA22" i="2"/>
  <c r="AB52" i="2"/>
  <c r="Z52" i="2"/>
  <c r="AB62" i="2"/>
  <c r="AA72" i="2"/>
  <c r="AH72" i="2"/>
  <c r="Z92" i="2"/>
  <c r="AG6" i="2"/>
  <c r="Z6" i="2"/>
  <c r="AA6" i="2"/>
  <c r="Z22" i="2"/>
  <c r="AA92" i="2"/>
  <c r="AH12" i="2"/>
  <c r="AB22" i="2"/>
  <c r="AA32" i="2"/>
  <c r="AH32" i="2"/>
  <c r="AI52" i="2"/>
  <c r="AG52" i="2"/>
  <c r="AG62" i="2"/>
  <c r="AI72" i="2"/>
  <c r="AG72" i="2"/>
  <c r="Z72" i="2"/>
  <c r="AI82" i="2"/>
  <c r="AB42" i="2"/>
  <c r="AA12" i="2"/>
  <c r="AG12" i="2"/>
  <c r="AG22" i="2"/>
  <c r="Z32" i="2"/>
  <c r="AB82" i="2"/>
  <c r="AH92" i="2"/>
  <c r="AG92" i="2"/>
  <c r="AB92" i="2"/>
  <c r="AH6" i="2"/>
  <c r="AI6" i="2"/>
  <c r="AB6" i="2"/>
</calcChain>
</file>

<file path=xl/sharedStrings.xml><?xml version="1.0" encoding="utf-8"?>
<sst xmlns="http://schemas.openxmlformats.org/spreadsheetml/2006/main" count="485" uniqueCount="135">
  <si>
    <t>DEPTH</t>
  </si>
  <si>
    <t>MEAN C</t>
  </si>
  <si>
    <t>MEAN P</t>
  </si>
  <si>
    <t>INT.CHL</t>
  </si>
  <si>
    <t>EXTRACTED CHLOROPHYLL</t>
  </si>
  <si>
    <t>DATE</t>
  </si>
  <si>
    <t>ID</t>
  </si>
  <si>
    <t>CHL</t>
  </si>
  <si>
    <t>PHAEO</t>
  </si>
  <si>
    <t>J. DAY</t>
  </si>
  <si>
    <t>Date</t>
  </si>
  <si>
    <t>Cruise#</t>
  </si>
  <si>
    <t>Platform</t>
  </si>
  <si>
    <t>CTDFName</t>
  </si>
  <si>
    <t>Sampling Diary</t>
  </si>
  <si>
    <t>Sequence</t>
  </si>
  <si>
    <t>INT.CHL (0-BOT)</t>
  </si>
  <si>
    <t>INT. CHL (0-50)</t>
  </si>
  <si>
    <t>COLUMN</t>
  </si>
  <si>
    <t>0 - 50m</t>
  </si>
  <si>
    <t>LATITUDE: 47 47.00</t>
  </si>
  <si>
    <t>LONGITUDE: 64 02.00</t>
  </si>
  <si>
    <t>Comments</t>
  </si>
  <si>
    <t xml:space="preserve">Nutrient </t>
  </si>
  <si>
    <t xml:space="preserve">Integrating </t>
  </si>
  <si>
    <t>Column</t>
  </si>
  <si>
    <t>Depth</t>
  </si>
  <si>
    <t>Range</t>
  </si>
  <si>
    <t>0 - 50 M</t>
  </si>
  <si>
    <t>Values</t>
  </si>
  <si>
    <t>Integrated</t>
  </si>
  <si>
    <t>N</t>
  </si>
  <si>
    <t>S</t>
  </si>
  <si>
    <t>P</t>
  </si>
  <si>
    <t>Discrete</t>
  </si>
  <si>
    <t>Nutrients</t>
  </si>
  <si>
    <t>VESSEL</t>
  </si>
  <si>
    <t>ORION</t>
  </si>
  <si>
    <t>OXYGEN</t>
  </si>
  <si>
    <t>uMol/l</t>
  </si>
  <si>
    <t>TIME(Z)</t>
  </si>
  <si>
    <t>1m chl</t>
  </si>
  <si>
    <t>Chl</t>
  </si>
  <si>
    <t>Z</t>
  </si>
  <si>
    <t>Ship</t>
  </si>
  <si>
    <t>Time</t>
  </si>
  <si>
    <t xml:space="preserve">In Situ </t>
  </si>
  <si>
    <t>% Sat.</t>
  </si>
  <si>
    <t>ml/l</t>
  </si>
  <si>
    <t>COL INT</t>
  </si>
  <si>
    <t>50m INT</t>
  </si>
  <si>
    <t>Day of Yr</t>
  </si>
  <si>
    <t>Z_1uMol</t>
  </si>
  <si>
    <t>Nit</t>
  </si>
  <si>
    <t>Sil</t>
  </si>
  <si>
    <t>Salinometer</t>
  </si>
  <si>
    <t>Salinity</t>
  </si>
  <si>
    <t>AZMP</t>
  </si>
  <si>
    <t>Opilio</t>
  </si>
  <si>
    <t>meters</t>
  </si>
  <si>
    <t>FIXED STATION SHEDIAC VALLEY CHL RESULTS 2005</t>
  </si>
  <si>
    <t>Teleost</t>
  </si>
  <si>
    <t>Gfish Survey</t>
  </si>
  <si>
    <t>Nitrate+</t>
  </si>
  <si>
    <t>Ammonia</t>
  </si>
  <si>
    <t>Nitrite</t>
  </si>
  <si>
    <t>CapBreton</t>
  </si>
  <si>
    <t>Time(Z)</t>
  </si>
  <si>
    <t>&gt;50M</t>
  </si>
  <si>
    <t>FIXED STATION SHEDIAC VALLEY CHL RESULTS 2007</t>
  </si>
  <si>
    <t>151702</t>
  </si>
  <si>
    <t>2007668</t>
  </si>
  <si>
    <t>07668201.hex</t>
  </si>
  <si>
    <t>APR 26/2007</t>
  </si>
  <si>
    <t>131102</t>
  </si>
  <si>
    <t>07668202.hex</t>
  </si>
  <si>
    <t>MAY 10/2007</t>
  </si>
  <si>
    <t>173045</t>
  </si>
  <si>
    <t>07668203.hex</t>
  </si>
  <si>
    <t>MAY 23/2007</t>
  </si>
  <si>
    <t>Surface</t>
  </si>
  <si>
    <t>07668204.hex</t>
  </si>
  <si>
    <t>130000</t>
  </si>
  <si>
    <t>JUNE 07/2007</t>
  </si>
  <si>
    <t>Check CHL!!!!!!!!</t>
  </si>
  <si>
    <t>JUNE 20/2007</t>
  </si>
  <si>
    <t>07668205.hex</t>
  </si>
  <si>
    <t>AUG 15/2007</t>
  </si>
  <si>
    <t>07668206.hex</t>
  </si>
  <si>
    <t>2007749</t>
  </si>
  <si>
    <t>130300</t>
  </si>
  <si>
    <t>130100</t>
  </si>
  <si>
    <t>123632</t>
  </si>
  <si>
    <t>101007</t>
  </si>
  <si>
    <t>024300</t>
  </si>
  <si>
    <t>OCT 23/2007</t>
  </si>
  <si>
    <t>SEPT 15/2007</t>
  </si>
  <si>
    <t>0749668p.hex</t>
  </si>
  <si>
    <t>07668207.hex</t>
  </si>
  <si>
    <t>no sample</t>
  </si>
  <si>
    <t>124117</t>
  </si>
  <si>
    <t>07668208.hex</t>
  </si>
  <si>
    <t xml:space="preserve">Nov </t>
  </si>
  <si>
    <t>May 9, 2017</t>
  </si>
  <si>
    <t>The data in the worksheet &lt;SHEDPLT&gt; is the data used to create the worksheet &lt;BIOLSUMS_FOR_RELOAD&gt;</t>
  </si>
  <si>
    <t>The integrated nutrient data values were not copied to &lt;BIOLSUMS_FOR_RELOAD&gt; as these data are not loaded to BIOCHEM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</si>
  <si>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</si>
  <si>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</si>
  <si>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</si>
  <si>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r>
      <t xml:space="preserve">The original name of this file was </t>
    </r>
    <r>
      <rPr>
        <b/>
        <sz val="10"/>
        <rFont val="Arial"/>
        <family val="2"/>
      </rPr>
      <t>ShedVal_chlsum_2007.xls</t>
    </r>
  </si>
  <si>
    <r>
      <t xml:space="preserve">This file was created using information from original file </t>
    </r>
    <r>
      <rPr>
        <b/>
        <sz val="10"/>
        <rFont val="Arial"/>
        <family val="2"/>
      </rPr>
      <t>ShedVal_chlsum_2007.xls</t>
    </r>
    <r>
      <rPr>
        <b/>
        <sz val="10"/>
        <color indexed="8"/>
        <rFont val="Arial"/>
        <family val="2"/>
      </rPr>
      <t xml:space="preserve"> &gt; worksheet &lt;SHEDPLT&gt;</t>
    </r>
  </si>
  <si>
    <t xml:space="preserve"> located in \\dcnsbiona01a\BIODataSvcSrc\BIOCHEMInventory\Data_by_Year_and_Cruise\2000-2009\2007\BCD2007668\Files from BIOdatainfo</t>
  </si>
  <si>
    <t>sdate</t>
  </si>
  <si>
    <t>stime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</si>
  <si>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</si>
  <si>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</si>
  <si>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</si>
  <si>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</si>
  <si>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</si>
  <si>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</si>
  <si>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</si>
  <si>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</si>
  <si>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doy</t>
  </si>
  <si>
    <t>O2_Electrode</t>
  </si>
  <si>
    <t>o2_ml</t>
  </si>
  <si>
    <t>o2_um</t>
  </si>
  <si>
    <t>Salinity_Sal_PSS</t>
  </si>
  <si>
    <t>NO2NO3_Tech_F</t>
  </si>
  <si>
    <t>SiO4_Tech_F</t>
  </si>
  <si>
    <t>PO4_Tech_F</t>
  </si>
  <si>
    <t>NH3_Tech_F</t>
  </si>
  <si>
    <t>NO2_Tech_F</t>
  </si>
  <si>
    <t>These columns were not inserted into BIOLSUMS_FOR_RELOAD as the data will not be loaded to BIOCHEM</t>
  </si>
  <si>
    <r>
      <t>Modifications to "&lt;</t>
    </r>
    <r>
      <rPr>
        <b/>
        <sz val="10"/>
        <rFont val="Arial"/>
        <family val="2"/>
      </rPr>
      <t>SHEDPLT</t>
    </r>
    <r>
      <rPr>
        <sz val="10"/>
        <rFont val="Arial"/>
        <family val="2"/>
      </rPr>
      <t xml:space="preserve">&gt;" worksheet in </t>
    </r>
    <r>
      <rPr>
        <b/>
        <sz val="10"/>
        <rFont val="Arial"/>
        <family val="2"/>
      </rPr>
      <t>BCD2007668_Biolsums_JB.xlsx</t>
    </r>
    <r>
      <rPr>
        <sz val="10"/>
        <rFont val="Arial"/>
        <family val="2"/>
      </rPr>
      <t xml:space="preserve"> made so they could be easily read by Gordana Lazin's R script</t>
    </r>
  </si>
  <si>
    <t>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</si>
</sst>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6" fillId="0" borderId="0"/>
    <xf numFmtId="0" fontId="4" fillId="0" borderId="0"/>
    <xf numFmtId="0" fontId="4" fillId="0" borderId="0"/>
    <xf numFmtId="2" fontId="4" fillId="0" borderId="0"/>
  </cellStyleXfs>
  <cellXfs count="75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165" fontId="0" fillId="0" borderId="0" xfId="0" applyNumberFormat="1"/>
    <xf numFmtId="0" fontId="5" fillId="0" borderId="0" xfId="0" applyFont="1" applyAlignment="1">
      <alignment horizontal="center" vertical="top"/>
    </xf>
    <xf numFmtId="15" fontId="4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Fill="1"/>
    <xf numFmtId="164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top"/>
    </xf>
    <xf numFmtId="15" fontId="3" fillId="0" borderId="0" xfId="0" applyNumberFormat="1" applyFont="1"/>
    <xf numFmtId="1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4" fillId="0" borderId="0" xfId="1" applyFont="1"/>
    <xf numFmtId="49" fontId="4" fillId="0" borderId="0" xfId="1" applyNumberFormat="1" applyFont="1"/>
    <xf numFmtId="0" fontId="4" fillId="0" borderId="0" xfId="4" applyFont="1"/>
    <xf numFmtId="164" fontId="0" fillId="3" borderId="0" xfId="0" applyNumberFormat="1" applyFill="1"/>
    <xf numFmtId="0" fontId="3" fillId="3" borderId="0" xfId="0" applyFont="1" applyFill="1"/>
    <xf numFmtId="164" fontId="3" fillId="3" borderId="0" xfId="0" applyNumberFormat="1" applyFont="1" applyFill="1"/>
    <xf numFmtId="0" fontId="4" fillId="0" borderId="0" xfId="3"/>
    <xf numFmtId="0" fontId="4" fillId="0" borderId="0" xfId="4" applyFont="1"/>
    <xf numFmtId="0" fontId="6" fillId="0" borderId="0" xfId="2"/>
    <xf numFmtId="0" fontId="7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15" fontId="7" fillId="0" borderId="0" xfId="2" applyNumberFormat="1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164" fontId="8" fillId="0" borderId="0" xfId="2" applyNumberFormat="1" applyFont="1" applyBorder="1" applyAlignment="1">
      <alignment horizontal="center"/>
    </xf>
    <xf numFmtId="164" fontId="8" fillId="0" borderId="0" xfId="2" applyNumberFormat="1" applyFont="1" applyBorder="1"/>
    <xf numFmtId="0" fontId="7" fillId="0" borderId="0" xfId="2" applyFont="1" applyBorder="1"/>
    <xf numFmtId="165" fontId="7" fillId="0" borderId="0" xfId="2" applyNumberFormat="1" applyFont="1" applyAlignment="1">
      <alignment horizontal="center"/>
    </xf>
    <xf numFmtId="164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164" fontId="7" fillId="0" borderId="0" xfId="2" applyNumberFormat="1" applyFont="1" applyBorder="1" applyAlignment="1">
      <alignment horizontal="center"/>
    </xf>
    <xf numFmtId="164" fontId="4" fillId="0" borderId="0" xfId="4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10" fillId="3" borderId="0" xfId="3" applyFont="1" applyFill="1" applyAlignment="1">
      <alignment horizontal="center"/>
    </xf>
    <xf numFmtId="0" fontId="10" fillId="0" borderId="0" xfId="3" applyFont="1" applyAlignment="1">
      <alignment horizontal="center"/>
    </xf>
    <xf numFmtId="0" fontId="1" fillId="0" borderId="0" xfId="2" applyFont="1"/>
  </cellXfs>
  <cellStyles count="6">
    <cellStyle name="Fixed" xfId="5"/>
    <cellStyle name="Normal" xfId="0" builtinId="0"/>
    <cellStyle name="Normal 2" xfId="3"/>
    <cellStyle name="Normal 2 2" xfId="4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56"/>
  <sheetViews>
    <sheetView zoomScale="75" workbookViewId="0">
      <pane xSplit="1" topLeftCell="B1" activePane="topRight" state="frozen"/>
      <selection pane="topRight" activeCell="B21" sqref="B21:M29"/>
    </sheetView>
  </sheetViews>
  <sheetFormatPr defaultRowHeight="12.75" x14ac:dyDescent="0.2"/>
  <cols>
    <col min="1" max="1" width="18.140625" style="8" customWidth="1"/>
    <col min="2" max="2" width="10.140625" style="4" customWidth="1"/>
    <col min="3" max="3" width="9.140625" style="4"/>
    <col min="4" max="4" width="12.42578125" style="4" customWidth="1"/>
    <col min="5" max="8" width="9.140625" style="4"/>
    <col min="9" max="9" width="11.42578125" style="4" customWidth="1"/>
    <col min="10" max="12" width="9.140625" style="4"/>
    <col min="13" max="13" width="10.42578125" style="4" customWidth="1"/>
    <col min="14" max="17" width="9.140625" style="4"/>
    <col min="18" max="18" width="10.5703125" style="4" bestFit="1" customWidth="1"/>
    <col min="19" max="16384" width="9.140625" style="4"/>
  </cols>
  <sheetData>
    <row r="2" spans="1:49" s="7" customFormat="1" x14ac:dyDescent="0.2">
      <c r="A2" s="8" t="s">
        <v>5</v>
      </c>
      <c r="B2" s="8" t="s">
        <v>73</v>
      </c>
      <c r="C2" s="8"/>
      <c r="D2" s="8" t="s">
        <v>76</v>
      </c>
      <c r="E2" s="8"/>
      <c r="F2" s="8" t="s">
        <v>79</v>
      </c>
      <c r="G2" s="8"/>
      <c r="H2" s="8" t="s">
        <v>83</v>
      </c>
      <c r="I2" s="8"/>
      <c r="J2" s="8" t="s">
        <v>85</v>
      </c>
      <c r="K2" s="8"/>
      <c r="L2" s="8" t="s">
        <v>87</v>
      </c>
      <c r="N2" s="8" t="s">
        <v>96</v>
      </c>
      <c r="P2" s="8" t="s">
        <v>95</v>
      </c>
      <c r="R2" s="8" t="s">
        <v>102</v>
      </c>
      <c r="T2" s="8"/>
      <c r="AR2" s="6"/>
      <c r="AS2" s="6"/>
      <c r="AT2" s="6"/>
      <c r="AU2" s="6"/>
      <c r="AV2" s="6"/>
      <c r="AW2" s="6"/>
    </row>
    <row r="3" spans="1:49" x14ac:dyDescent="0.2">
      <c r="A3" s="8" t="s">
        <v>0</v>
      </c>
      <c r="B3" s="4" t="s">
        <v>1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1</v>
      </c>
      <c r="K3" s="4" t="s">
        <v>2</v>
      </c>
      <c r="L3" s="4" t="s">
        <v>1</v>
      </c>
      <c r="M3" s="4" t="s">
        <v>2</v>
      </c>
      <c r="N3" s="4" t="s">
        <v>1</v>
      </c>
      <c r="O3" s="4" t="s">
        <v>2</v>
      </c>
      <c r="P3" s="4" t="s">
        <v>1</v>
      </c>
      <c r="Q3" s="4" t="s">
        <v>2</v>
      </c>
      <c r="R3" s="4" t="s">
        <v>1</v>
      </c>
      <c r="S3" s="4" t="s">
        <v>2</v>
      </c>
      <c r="T3" s="4" t="s">
        <v>1</v>
      </c>
      <c r="U3" s="4" t="s">
        <v>2</v>
      </c>
      <c r="V3" s="4" t="s">
        <v>1</v>
      </c>
      <c r="W3" s="4" t="s">
        <v>2</v>
      </c>
      <c r="X3" s="4" t="s">
        <v>1</v>
      </c>
      <c r="Y3" s="4" t="s">
        <v>2</v>
      </c>
      <c r="Z3" s="4" t="s">
        <v>1</v>
      </c>
      <c r="AA3" s="4" t="s">
        <v>2</v>
      </c>
      <c r="AB3" s="4" t="s">
        <v>1</v>
      </c>
      <c r="AC3" s="4" t="s">
        <v>2</v>
      </c>
      <c r="AD3" s="4" t="s">
        <v>1</v>
      </c>
      <c r="AE3" s="4" t="s">
        <v>2</v>
      </c>
      <c r="AF3" s="4" t="s">
        <v>1</v>
      </c>
      <c r="AG3" s="4" t="s">
        <v>2</v>
      </c>
      <c r="AH3" s="4" t="s">
        <v>1</v>
      </c>
      <c r="AI3" s="4" t="s">
        <v>2</v>
      </c>
      <c r="AJ3" s="4" t="s">
        <v>1</v>
      </c>
      <c r="AK3" s="4" t="s">
        <v>2</v>
      </c>
      <c r="AR3"/>
      <c r="AS3"/>
      <c r="AT3"/>
      <c r="AU3"/>
      <c r="AV3"/>
      <c r="AW3"/>
    </row>
    <row r="4" spans="1:49" x14ac:dyDescent="0.2">
      <c r="A4" s="8">
        <v>1</v>
      </c>
      <c r="B4" s="12">
        <v>2.1279331343283587</v>
      </c>
      <c r="C4" s="11">
        <v>1.1548060656716412</v>
      </c>
      <c r="D4" s="12">
        <v>1.1801982089552241</v>
      </c>
      <c r="E4" s="40">
        <v>0.56899859104477579</v>
      </c>
      <c r="F4" s="12">
        <v>5.3718585447761189</v>
      </c>
      <c r="G4" s="11">
        <v>1.3048166552238789</v>
      </c>
      <c r="H4" s="12">
        <v>1.7881791044776123</v>
      </c>
      <c r="I4" s="11">
        <v>0.84759689552238782</v>
      </c>
      <c r="J4" s="12">
        <v>0.62586268656716415</v>
      </c>
      <c r="K4" s="11">
        <v>0.35656291343283564</v>
      </c>
      <c r="L4" s="12">
        <v>1.1090667499999998</v>
      </c>
      <c r="M4" s="11">
        <v>0.4062123999999997</v>
      </c>
      <c r="N4" s="12">
        <v>2.0654270039682538</v>
      </c>
      <c r="O4" s="11">
        <v>0.67896218603174563</v>
      </c>
      <c r="P4" s="12">
        <v>1.5378340298507465</v>
      </c>
      <c r="Q4" s="11">
        <v>0.21136277014925364</v>
      </c>
      <c r="R4" s="12">
        <v>0.84472253731343283</v>
      </c>
      <c r="S4" s="11">
        <v>0.62121726268656685</v>
      </c>
      <c r="T4" s="11"/>
      <c r="U4" s="11"/>
      <c r="V4" s="11"/>
      <c r="W4" s="11"/>
      <c r="X4" s="1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P4"/>
      <c r="AQ4"/>
      <c r="AR4"/>
      <c r="AS4"/>
      <c r="AT4"/>
      <c r="AU4"/>
    </row>
    <row r="5" spans="1:49" x14ac:dyDescent="0.2">
      <c r="A5" s="8">
        <v>5</v>
      </c>
      <c r="B5" s="12">
        <v>2.5392143283582094</v>
      </c>
      <c r="C5" s="11">
        <v>0.98314087164179087</v>
      </c>
      <c r="D5" s="12">
        <v>2.6470027611940301</v>
      </c>
      <c r="E5" s="15">
        <v>0.8999809388059693</v>
      </c>
      <c r="F5" s="12">
        <v>8.0967143283582086</v>
      </c>
      <c r="G5" s="11">
        <v>0.24912967164178895</v>
      </c>
      <c r="H5" s="12">
        <v>1.7345337313432836</v>
      </c>
      <c r="I5" s="11">
        <v>1.0450118686567169</v>
      </c>
      <c r="J5" s="12">
        <v>0.6437444776119402</v>
      </c>
      <c r="K5" s="11">
        <v>0.43452752238805964</v>
      </c>
      <c r="L5" s="12">
        <v>0.90863300000000002</v>
      </c>
      <c r="M5" s="11">
        <v>0.45511823499999982</v>
      </c>
      <c r="N5" s="12">
        <v>2.0654270039682538</v>
      </c>
      <c r="O5" s="11">
        <v>0.72627924103174579</v>
      </c>
      <c r="P5" s="12">
        <v>1.7524155223880604</v>
      </c>
      <c r="Q5" s="11">
        <v>0.30828207761193932</v>
      </c>
      <c r="R5" s="12">
        <v>0.86549440298507474</v>
      </c>
      <c r="S5" s="11">
        <v>0.60972349701492501</v>
      </c>
      <c r="T5" s="11"/>
      <c r="U5" s="11"/>
      <c r="V5" s="11"/>
      <c r="W5" s="11"/>
      <c r="X5" s="1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P5"/>
      <c r="AQ5"/>
      <c r="AR5"/>
      <c r="AS5"/>
      <c r="AT5"/>
      <c r="AU5"/>
    </row>
    <row r="6" spans="1:49" x14ac:dyDescent="0.2">
      <c r="A6" s="8">
        <v>10</v>
      </c>
      <c r="B6" s="12">
        <v>2.4855689552238811</v>
      </c>
      <c r="C6" s="3">
        <v>1.0367862447761189</v>
      </c>
      <c r="D6" s="12">
        <v>9.8201679850746295</v>
      </c>
      <c r="E6" s="40">
        <v>2.5647968149253701</v>
      </c>
      <c r="F6" s="12">
        <v>10.19874593283582</v>
      </c>
      <c r="G6" s="11">
        <v>2.2156970171641777</v>
      </c>
      <c r="H6" s="12">
        <v>1.0013802985074627</v>
      </c>
      <c r="I6" s="11">
        <v>0.62800850149253673</v>
      </c>
      <c r="J6" s="12">
        <v>0.7867988059701494</v>
      </c>
      <c r="K6" s="11">
        <v>0.57901239402985072</v>
      </c>
      <c r="L6" s="12">
        <v>1.0139368928571428</v>
      </c>
      <c r="M6" s="11">
        <v>0.83142825214285687</v>
      </c>
      <c r="N6" s="12">
        <v>1.9527673492063493</v>
      </c>
      <c r="O6" s="11">
        <v>0.69698773079365028</v>
      </c>
      <c r="P6" s="12">
        <v>1.4305432835820902</v>
      </c>
      <c r="Q6" s="11">
        <v>1.3490023164179101</v>
      </c>
      <c r="R6" s="12">
        <v>0.98320164179104463</v>
      </c>
      <c r="S6" s="11">
        <v>0.60335345820895481</v>
      </c>
      <c r="T6" s="11"/>
      <c r="U6" s="11"/>
      <c r="V6" s="11"/>
      <c r="W6" s="11"/>
      <c r="X6" s="1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P6"/>
      <c r="AQ6"/>
      <c r="AR6"/>
      <c r="AS6"/>
      <c r="AT6"/>
      <c r="AU6"/>
    </row>
    <row r="7" spans="1:49" x14ac:dyDescent="0.2">
      <c r="A7" s="8">
        <v>20</v>
      </c>
      <c r="B7" s="12">
        <v>2.9584148507462684</v>
      </c>
      <c r="C7" s="3">
        <v>1.4231532492537309</v>
      </c>
      <c r="D7" s="12">
        <v>13.478661940298512</v>
      </c>
      <c r="E7" s="40">
        <v>3.2926445597014888</v>
      </c>
      <c r="F7" s="12">
        <v>3.9705041417910447</v>
      </c>
      <c r="G7" s="40">
        <v>1.1413253082089541</v>
      </c>
      <c r="H7" s="12">
        <v>0.51237268656716417</v>
      </c>
      <c r="I7" s="11">
        <v>0.30410011343283566</v>
      </c>
      <c r="J7" s="12">
        <v>1.0192620895522388</v>
      </c>
      <c r="K7" s="11">
        <v>0.94558911044776095</v>
      </c>
      <c r="L7" s="12">
        <v>1.276809420634921</v>
      </c>
      <c r="M7" s="11">
        <v>0.56855572436507895</v>
      </c>
      <c r="N7" s="12">
        <v>1.9527673492063491</v>
      </c>
      <c r="O7" s="11">
        <v>0.744304785793651</v>
      </c>
      <c r="P7" s="12">
        <v>1.4305432835820904</v>
      </c>
      <c r="Q7" s="11">
        <v>1.7563495164179095</v>
      </c>
      <c r="R7" s="12">
        <v>0.67162365671641777</v>
      </c>
      <c r="S7" s="11">
        <v>0.47886074328358197</v>
      </c>
      <c r="T7" s="11"/>
      <c r="U7" s="11"/>
      <c r="V7" s="11"/>
      <c r="W7" s="11"/>
      <c r="X7" s="12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P7"/>
      <c r="AQ7"/>
      <c r="AR7"/>
      <c r="AS7"/>
      <c r="AT7"/>
      <c r="AU7"/>
    </row>
    <row r="8" spans="1:49" x14ac:dyDescent="0.2">
      <c r="A8" s="8">
        <v>30</v>
      </c>
      <c r="B8" s="12">
        <v>3.2698269402985085</v>
      </c>
      <c r="C8" s="3">
        <v>1.5290333597014905</v>
      </c>
      <c r="D8" s="12">
        <v>4.3597692537313435</v>
      </c>
      <c r="E8" s="40">
        <v>1.2736754462686555</v>
      </c>
      <c r="F8" s="12">
        <v>0.6300799253731344</v>
      </c>
      <c r="G8" s="40">
        <v>0.47401397462686568</v>
      </c>
      <c r="H8" s="12">
        <v>0.2492623880597015</v>
      </c>
      <c r="I8" s="11">
        <v>0.14041781194029843</v>
      </c>
      <c r="J8" s="12">
        <v>0.30465402985074624</v>
      </c>
      <c r="K8" s="11">
        <v>0.38192537014925354</v>
      </c>
      <c r="L8" s="12">
        <v>0.19019155555555556</v>
      </c>
      <c r="M8" s="11">
        <v>0.22551284444444447</v>
      </c>
      <c r="N8" s="12">
        <v>1.276809420634921</v>
      </c>
      <c r="O8" s="11">
        <v>0.52123866936507868</v>
      </c>
      <c r="P8" s="12">
        <v>0.44313313432835821</v>
      </c>
      <c r="Q8" s="11">
        <v>9.4996665671641875E-2</v>
      </c>
      <c r="R8" s="12">
        <v>0.38774149253731344</v>
      </c>
      <c r="S8" s="11">
        <v>0.39161890746268646</v>
      </c>
      <c r="T8" s="11"/>
      <c r="U8" s="11"/>
      <c r="V8" s="11"/>
      <c r="W8" s="11"/>
      <c r="X8" s="12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P8"/>
      <c r="AQ8"/>
      <c r="AR8"/>
      <c r="AS8"/>
      <c r="AT8"/>
      <c r="AU8"/>
    </row>
    <row r="9" spans="1:49" x14ac:dyDescent="0.2">
      <c r="A9" s="8">
        <v>40</v>
      </c>
      <c r="B9" s="12">
        <v>3.6590920522388064</v>
      </c>
      <c r="C9" s="3">
        <v>2.1829987477611921</v>
      </c>
      <c r="D9" s="12">
        <v>4.0483571641791043</v>
      </c>
      <c r="E9" s="40">
        <v>1.4807644858208941</v>
      </c>
      <c r="F9" s="12">
        <v>0.55391641791044766</v>
      </c>
      <c r="G9" s="40">
        <v>0.57801178208955217</v>
      </c>
      <c r="H9" s="12">
        <v>0.16617492537313433</v>
      </c>
      <c r="I9" s="11">
        <v>0.11216807462686566</v>
      </c>
      <c r="J9" s="12">
        <v>0.20079470149253734</v>
      </c>
      <c r="K9" s="11">
        <v>0.30950079850746259</v>
      </c>
      <c r="L9" s="12">
        <v>0.170784253968254</v>
      </c>
      <c r="M9" s="11">
        <v>0.235138866031746</v>
      </c>
      <c r="N9" s="12">
        <v>0.31827974603174602</v>
      </c>
      <c r="O9" s="11">
        <v>0.33217537396825403</v>
      </c>
      <c r="P9" s="12">
        <v>0.54699246268656698</v>
      </c>
      <c r="Q9" s="15">
        <v>0.49215473731343284</v>
      </c>
      <c r="R9" s="12">
        <v>1.6630065671641794</v>
      </c>
      <c r="S9" s="11">
        <v>0.42165263283582055</v>
      </c>
      <c r="T9" s="11"/>
      <c r="U9" s="11"/>
      <c r="V9" s="11"/>
      <c r="W9" s="11"/>
      <c r="X9" s="12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P9"/>
      <c r="AQ9"/>
      <c r="AR9"/>
      <c r="AS9"/>
      <c r="AT9"/>
      <c r="AU9"/>
    </row>
    <row r="10" spans="1:49" x14ac:dyDescent="0.2">
      <c r="A10" s="8">
        <v>50</v>
      </c>
      <c r="B10" s="12">
        <v>3.4255329850746272</v>
      </c>
      <c r="C10" s="3">
        <v>2.833850014925372</v>
      </c>
      <c r="D10" s="12">
        <v>1.7345337313432836</v>
      </c>
      <c r="E10" s="40">
        <v>1.2846278686567163</v>
      </c>
      <c r="F10" s="12">
        <v>0.48280835820895529</v>
      </c>
      <c r="G10" s="40">
        <v>0.6913100417910446</v>
      </c>
      <c r="H10" s="12">
        <v>1.1265528358208958</v>
      </c>
      <c r="I10" s="11">
        <v>0.2632199641791042</v>
      </c>
      <c r="J10" s="12">
        <v>0.80468059701492534</v>
      </c>
      <c r="K10" s="11">
        <v>0.4652842029850745</v>
      </c>
      <c r="L10" s="12">
        <v>0.17466571428571426</v>
      </c>
      <c r="M10" s="11">
        <v>0.21169484571428571</v>
      </c>
      <c r="N10" s="12">
        <v>0.12420673015873018</v>
      </c>
      <c r="O10" s="11">
        <v>0.29638830984126974</v>
      </c>
      <c r="P10" s="12">
        <v>0.67854761194029867</v>
      </c>
      <c r="Q10" s="11">
        <v>1.0379008880597009</v>
      </c>
      <c r="R10" s="12">
        <v>0.62315597014925372</v>
      </c>
      <c r="S10" s="11">
        <v>0.2768197298507461</v>
      </c>
      <c r="T10" s="11"/>
      <c r="U10" s="11"/>
      <c r="V10" s="11"/>
      <c r="W10" s="11"/>
      <c r="X10" s="1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P10"/>
      <c r="AQ10"/>
      <c r="AR10"/>
      <c r="AS10"/>
      <c r="AT10"/>
      <c r="AU10"/>
    </row>
    <row r="11" spans="1:49" x14ac:dyDescent="0.2">
      <c r="A11" s="8">
        <v>60</v>
      </c>
      <c r="B11" s="12">
        <v>3.1141208955223885</v>
      </c>
      <c r="C11" s="3">
        <v>1.9977085544776108</v>
      </c>
      <c r="D11" s="12">
        <v>1.1801982089552241</v>
      </c>
      <c r="E11" s="40">
        <v>1.000307391044776</v>
      </c>
      <c r="F11" s="12">
        <v>0.32187223880597027</v>
      </c>
      <c r="G11" s="11">
        <v>0.87620776119402977</v>
      </c>
      <c r="H11" s="12">
        <v>0.98349850746268652</v>
      </c>
      <c r="I11" s="11">
        <v>0.26250469253731312</v>
      </c>
      <c r="J11" s="12">
        <v>0.42916298507462697</v>
      </c>
      <c r="K11" s="11">
        <v>0.69703221492537293</v>
      </c>
      <c r="L11" s="12">
        <v>0.15913987301587307</v>
      </c>
      <c r="M11" s="11">
        <v>0.13429852698412698</v>
      </c>
      <c r="N11" s="12">
        <v>0.10479942857142856</v>
      </c>
      <c r="O11" s="11">
        <v>0.22287345142857146</v>
      </c>
      <c r="P11" s="12">
        <v>0.96935373134328373</v>
      </c>
      <c r="Q11" s="11">
        <v>0.76565096865671578</v>
      </c>
      <c r="R11" s="12">
        <v>0.61623201492537305</v>
      </c>
      <c r="S11" s="11">
        <v>0.3022998850746268</v>
      </c>
      <c r="T11" s="11"/>
      <c r="U11" s="11"/>
      <c r="V11" s="11"/>
      <c r="W11" s="11"/>
      <c r="X11" s="12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P11"/>
      <c r="AQ11"/>
      <c r="AR11"/>
      <c r="AS11"/>
      <c r="AT11"/>
      <c r="AU11"/>
    </row>
    <row r="12" spans="1:49" x14ac:dyDescent="0.2">
      <c r="A12" s="8">
        <v>70</v>
      </c>
      <c r="B12" s="12">
        <v>1.6630065671641794</v>
      </c>
      <c r="C12" s="3">
        <v>1.9072718328358205</v>
      </c>
      <c r="D12" s="12">
        <v>0.91197134328358231</v>
      </c>
      <c r="E12" s="11">
        <v>1.2206110567164177</v>
      </c>
      <c r="F12" s="12">
        <v>0.3039904477611941</v>
      </c>
      <c r="G12" s="40">
        <v>1.7327455522388058</v>
      </c>
      <c r="H12" s="12">
        <v>0.92985313432835826</v>
      </c>
      <c r="I12" s="11">
        <v>0.36407326567164178</v>
      </c>
      <c r="J12" s="12">
        <v>1.6808883582089553</v>
      </c>
      <c r="K12" s="11">
        <v>1.4341196417910442</v>
      </c>
      <c r="L12" s="12">
        <v>9.7036507936507949E-2</v>
      </c>
      <c r="M12" s="11">
        <v>0.11815165206349201</v>
      </c>
      <c r="N12" s="12">
        <v>0.10868088888888892</v>
      </c>
      <c r="O12" s="11">
        <v>0.375492471111111</v>
      </c>
      <c r="P12" s="12">
        <v>0.48467686567164164</v>
      </c>
      <c r="Q12" s="11">
        <v>0.74003233432835824</v>
      </c>
      <c r="R12" s="12">
        <v>1.4305432835820897</v>
      </c>
      <c r="S12" s="11">
        <v>0.19884551641790987</v>
      </c>
      <c r="T12" s="11"/>
      <c r="U12" s="11"/>
      <c r="V12" s="11"/>
      <c r="W12" s="11"/>
      <c r="X12" s="12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P12"/>
      <c r="AQ12"/>
      <c r="AR12"/>
      <c r="AS12"/>
      <c r="AT12"/>
      <c r="AU12"/>
    </row>
    <row r="13" spans="1:49" x14ac:dyDescent="0.2">
      <c r="A13" s="8">
        <v>80</v>
      </c>
      <c r="B13" s="12">
        <v>1.4126614925373138</v>
      </c>
      <c r="C13" s="11">
        <v>1.4627305074626864</v>
      </c>
      <c r="D13" s="12">
        <v>0.50069014925373156</v>
      </c>
      <c r="E13" s="3">
        <v>1.7996234507462681</v>
      </c>
      <c r="F13" s="12">
        <v>0.55433552238805972</v>
      </c>
      <c r="G13" s="40">
        <v>1.4824004776119399</v>
      </c>
      <c r="H13" s="12">
        <v>8.4859794402985074</v>
      </c>
      <c r="I13" s="11">
        <v>1.4247103097014899</v>
      </c>
      <c r="J13" s="12">
        <v>1.2517253731343283</v>
      </c>
      <c r="K13" s="11">
        <v>1.3840506268656712</v>
      </c>
      <c r="L13" s="12">
        <v>0.24841346031746037</v>
      </c>
      <c r="M13" s="11">
        <v>0.34335397968253967</v>
      </c>
      <c r="N13" s="12">
        <v>0.11256234920634919</v>
      </c>
      <c r="O13" s="11">
        <v>0.63081493079365081</v>
      </c>
      <c r="P13" s="12">
        <v>1.8597062686567165</v>
      </c>
      <c r="Q13" s="11">
        <v>2.0939577313432842</v>
      </c>
      <c r="R13" s="12">
        <v>0.80317880597014935</v>
      </c>
      <c r="S13" s="11">
        <v>0.42153039402985015</v>
      </c>
      <c r="T13" s="11"/>
      <c r="U13" s="11"/>
      <c r="V13" s="11"/>
      <c r="W13" s="11"/>
      <c r="X13" s="12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P13"/>
      <c r="AQ13"/>
      <c r="AR13"/>
      <c r="AS13"/>
      <c r="AT13"/>
      <c r="AU13"/>
    </row>
    <row r="14" spans="1:49" x14ac:dyDescent="0.2">
      <c r="B14" s="8"/>
      <c r="C14" s="8"/>
      <c r="AR14"/>
      <c r="AS14"/>
      <c r="AT14"/>
      <c r="AU14"/>
      <c r="AV14"/>
      <c r="AW14"/>
    </row>
    <row r="15" spans="1:49" x14ac:dyDescent="0.2">
      <c r="A15" s="8" t="s">
        <v>16</v>
      </c>
      <c r="B15" s="4">
        <f>(B4*3)+(B5*4.5)+(B6*7.5)+(B7*10)+(B8*10)+(B9*10)+(B10*10)+(B11*10)+(B12*10)+(B13*5)</f>
        <v>224.41528141791048</v>
      </c>
      <c r="C15" s="4">
        <f>(C4*3)+(C5*4.5)+(C6*7.5)+(C7*10)+(C8*10)+(C9*10)+(C10*10)+(C11*10)+(C12*10)+(C13*5)</f>
        <v>141.71825908208947</v>
      </c>
      <c r="D15" s="4">
        <f t="shared" ref="D15:M15" si="0">(D4*3)+(D5*4.5)+(D6*7.5)+(D7*10)+(D8*10)+(D9*10)+(D10*10)+(D11*10)+(D12*10)+(D13*5)</f>
        <v>348.7417341044777</v>
      </c>
      <c r="E15" s="4">
        <f t="shared" si="0"/>
        <v>129.5173114455223</v>
      </c>
      <c r="F15" s="4">
        <f t="shared" si="0"/>
        <v>194.44477751865674</v>
      </c>
      <c r="G15" s="4">
        <f t="shared" si="0"/>
        <v>84.001407706343258</v>
      </c>
      <c r="H15" s="4">
        <f>(H4*3)+(H5*4.5)+(H6*7.5)+(H7*10)+(H8*10)+(H9*10)+(H10*10)+(H11*10)+(H12*10)+(H12*5)</f>
        <v>65.006701791044776</v>
      </c>
      <c r="I15" s="4">
        <f>(I4*3)+(I5*4.5)+(I6*7.5)+(I7*10)+(I8*10)+(I9*10)+(I10*10)+(I11*10)+(I12*10)+(I12*5)</f>
        <v>28.240613408955209</v>
      </c>
      <c r="J15" s="4">
        <f>(J4*3)+(J5*4.5)+(J6*7.5)+(J7*10)+(J8*10)+(J9*10)+(J10*10)+(J11*10)+(J12*10)+(J13*5)</f>
        <v>61.328483731343297</v>
      </c>
      <c r="K15" s="4">
        <f t="shared" si="0"/>
        <v>56.622422068656697</v>
      </c>
      <c r="L15" s="4">
        <f>(L4*3)+(L5*4.5)+(L6*7.5)+(L7*10)+(L8*10)+(L9*10)+(L10*10)+(L11*10)+(L12*10)+(L13*5)</f>
        <v>36.948916001984138</v>
      </c>
      <c r="M15" s="4">
        <f t="shared" si="0"/>
        <v>26.152675643015861</v>
      </c>
      <c r="N15" s="4">
        <f t="shared" ref="N15:U15" si="1">(N4*3)+(N5*4.5)+(N6*7.5)+(N7*10)+(N8*10)+(N9*10)+(N10*10)+(N11*10)+(N12*10)+(N13*5)</f>
        <v>69.554705029761891</v>
      </c>
      <c r="O15" s="4">
        <f t="shared" si="1"/>
        <v>38.611356392738081</v>
      </c>
      <c r="P15" s="4">
        <f>(P4*3)+(P5*4.5)+(P6*7.5)+(P7*10)+(P8*10)+(P9*10)+(P10*10)+(P11*10)+(P12*10)+(P13*5)</f>
        <v>78.059448805970177</v>
      </c>
      <c r="Q15" s="4">
        <f>(Q4*3)+(Q5*4.5)+(Q6*7.5)+(Q7*10)+(Q8*10)+(Q9*10)+(Q10*10)+(Q11*10)+(Q12*10)+(Q13*5)</f>
        <v>71.479514794029825</v>
      </c>
      <c r="R15" s="4">
        <f>(R4*3)+(R5*4.5)+(R6*7.5)+(R7*10)+(R8*10)+(R9*10)+(R10*10)+(R11*10)+(R12*10)+(R13*5)</f>
        <v>71.74182861940298</v>
      </c>
      <c r="S15" s="4">
        <f>(S4*3)+(S5*4.5)+(S6*7.5)+(S7*10)+(S8*10)+(S9*10)+(S10*10)+(S11*10)+(S12*10)+(S13*5)</f>
        <v>31.941184580597</v>
      </c>
      <c r="T15" s="4">
        <f t="shared" si="1"/>
        <v>0</v>
      </c>
      <c r="U15" s="4">
        <f t="shared" si="1"/>
        <v>0</v>
      </c>
      <c r="V15" s="4">
        <f>(V4*3)+(V5*4.5)+(V6*7.5)+(V7*10)+(V8*10)+(V9*10)+(V10*10)+(V11*10)+(V12*10)+(V13*5)</f>
        <v>0</v>
      </c>
      <c r="W15" s="4">
        <f>(W4*3)+(W5*4.5)+(W6*7.5)+(W7*10)+(W8*10)+(W9*10)+(W10*10)+(W11*10)+(W12*10)+(W13*5)</f>
        <v>0</v>
      </c>
      <c r="X15" s="4">
        <f>(W4*3)+(W5*4.5)+(W6*7.5)+(W7*10)+(W8*10)+(W9*10)+(W10*10)+(W11*10)+(W12*10)+(X13*5)</f>
        <v>0</v>
      </c>
      <c r="Y15" s="4">
        <f>(Y4*3)+(Y5*4.5)+(Y6*7.5)+(Y7*10)+(Y8*10)+(Y9*10)+(Y10*10)+(Y11*10)+(Y12*10)+(Y13*5)</f>
        <v>0</v>
      </c>
      <c r="Z15" s="4">
        <f>(Z4*3)+(Z5*4.5)+(Z6*7.5)+(Z7*10)+(Z8*10)+(Z9*10)+(Z10*10)+(Z11*10)+(Z12*10)+(Z13*5)</f>
        <v>0</v>
      </c>
      <c r="AA15" s="4">
        <f>(AA4*3)+(AA5*4.5)+(AA6*7.5)+(AA7*10)+(AA8*10)+(AA9*10)+(AA10*10)+(AA11*10)+(AA12*10)+(AA13*5)</f>
        <v>0</v>
      </c>
      <c r="AB15" s="4">
        <f t="shared" ref="AB15:AI15" si="2">(AB4*3)+(AB5*4.5)+(AB6*7.5)+(AB7*10)+(AB8*10)+(AB9*10)+(AB10*10)+(AB11*10)+(AB12*10)+(AB13*5)</f>
        <v>0</v>
      </c>
      <c r="AC15" s="4">
        <f t="shared" si="2"/>
        <v>0</v>
      </c>
      <c r="AD15" s="4">
        <f>(AD4*3)+(AD5*4.5)+(AD6*7.5)+(AD7*10)+(AD8*10)+(AD9*10)+(AD10*10)+(AD11*10)+(AD12*10)+(AD13*5)</f>
        <v>0</v>
      </c>
      <c r="AE15" s="4">
        <f>(AE4*3)+(AE5*4.5)+(AE6*7.5)+(AE7*10)+(AE8*10)+(AE9*10)+(AE10*10)+(AE11*10)+(AE12*10)+(AE13*5)</f>
        <v>0</v>
      </c>
      <c r="AF15" s="4">
        <f t="shared" si="2"/>
        <v>0</v>
      </c>
      <c r="AG15" s="4">
        <f t="shared" si="2"/>
        <v>0</v>
      </c>
      <c r="AH15" s="4">
        <f t="shared" si="2"/>
        <v>0</v>
      </c>
      <c r="AI15" s="4">
        <f t="shared" si="2"/>
        <v>0</v>
      </c>
      <c r="AJ15" s="4">
        <f>(AJ4*3)+(AJ5*4.5)+(AJ6*7.5)+(AJ7*10)+(AJ8*10)+(AJ9*10)+(AJ10*10)+(AJ11*10)+(AJ12*10)+(AJ13*5)</f>
        <v>0</v>
      </c>
      <c r="AK15" s="4">
        <f>(AK4*3)+(AK5*4.5)+(AK6*7.5)+(AK7*10)+(AK8*10)+(AK9*10)+(AK10*10)+(AK11*10)+(AK12*10)+(AK13*5)</f>
        <v>0</v>
      </c>
      <c r="AR15"/>
      <c r="AS15"/>
      <c r="AT15"/>
      <c r="AU15"/>
      <c r="AV15"/>
      <c r="AW15"/>
    </row>
    <row r="16" spans="1:49" x14ac:dyDescent="0.2">
      <c r="AR16"/>
      <c r="AS16"/>
      <c r="AT16"/>
      <c r="AU16"/>
      <c r="AV16"/>
      <c r="AW16"/>
    </row>
    <row r="17" spans="1:49" x14ac:dyDescent="0.2">
      <c r="A17" s="8" t="s">
        <v>17</v>
      </c>
      <c r="B17" s="4">
        <f t="shared" ref="B17:G17" si="3">(B4*3)+(B5*4.5)+(B6*7.5)+(B7*10)+(B8*10)+(B9*10)+(B10*5)</f>
        <v>152.45303440298508</v>
      </c>
      <c r="C17" s="4">
        <f t="shared" si="3"/>
        <v>81.185552597014862</v>
      </c>
      <c r="D17" s="4">
        <f t="shared" si="3"/>
        <v>316.64391917910456</v>
      </c>
      <c r="E17" s="4">
        <f t="shared" si="3"/>
        <v>91.886870370895437</v>
      </c>
      <c r="F17" s="4">
        <f t="shared" si="3"/>
        <v>183.00043125000002</v>
      </c>
      <c r="G17" s="4">
        <f t="shared" si="3"/>
        <v>47.043321974999962</v>
      </c>
      <c r="H17" s="4">
        <f t="shared" ref="H17:M17" si="4">(H4*3)+(H5*4.5)+(H6*7.5)+(H7*10)+(H8*10)+(H9*10)+(H10*5)</f>
        <v>35.591155522388064</v>
      </c>
      <c r="I17" s="4">
        <f t="shared" si="4"/>
        <v>18.838367677611931</v>
      </c>
      <c r="J17" s="4">
        <f>(J4*3)+(J5*4.5)+(J6*7.5)+(J7*10)+(J8*10)+(J9*10)+(J10*5)</f>
        <v>29.945940447761195</v>
      </c>
      <c r="K17" s="4">
        <f t="shared" si="4"/>
        <v>26.064229352238801</v>
      </c>
      <c r="L17" s="4">
        <f t="shared" si="4"/>
        <v>32.271756319444449</v>
      </c>
      <c r="M17" s="4">
        <f t="shared" si="4"/>
        <v>20.852929725555548</v>
      </c>
      <c r="N17" s="4">
        <f t="shared" ref="N17:U17" si="5">(N4*3)+(N5*4.5)+(N6*7.5)+(N7*10)+(N8*10)+(N9*10)+(N10*5)</f>
        <v>66.236056458333337</v>
      </c>
      <c r="O17" s="4">
        <f t="shared" si="5"/>
        <v>27.991680964166655</v>
      </c>
      <c r="P17" s="4">
        <f>(P4*3)+(P5*4.5)+(P6*7.5)+(P7*10)+(P8*10)+(P9*10)+(P10*5)</f>
        <v>50.827873432835837</v>
      </c>
      <c r="Q17" s="4">
        <f>(Q4*3)+(Q5*4.5)+(Q6*7.5)+(Q7*10)+(Q8*10)+(Q9*10)+(Q10*5)</f>
        <v>40.763388667164165</v>
      </c>
      <c r="R17" s="4">
        <f>(R4*3)+(R5*4.5)+(R6*7.5)+(R7*10)+(R8*10)+(R9*10)+(R10*5)</f>
        <v>44.142401753731349</v>
      </c>
      <c r="S17" s="4">
        <f>(S4*3)+(S5*4.5)+(S6*7.5)+(S7*10)+(S8*10)+(S9*10)+(S10*5)</f>
        <v>23.437979946268644</v>
      </c>
      <c r="T17" s="4">
        <f t="shared" si="5"/>
        <v>0</v>
      </c>
      <c r="U17" s="4">
        <f t="shared" si="5"/>
        <v>0</v>
      </c>
      <c r="V17" s="4">
        <f>(V4*3)+(V5*4.5)+(V6*7.5)+(V7*10)+(V8*10)+(V9*10)+(V10*5)</f>
        <v>0</v>
      </c>
      <c r="W17" s="4">
        <f>(W4*3)+(W5*4.5)+(W6*7.5)+(W7*10)+(W8*10)+(W9*10)+(W10*5)</f>
        <v>0</v>
      </c>
      <c r="X17" s="4">
        <f>(W4*3)+(W5*4.5)+(W6*7.5)+(W7*10)+(W8*10)+(W9*10)+(W10*5)</f>
        <v>0</v>
      </c>
      <c r="Y17" s="4">
        <f>(Y4*3)+(Y5*4.5)+(Y6*7.5)+(Y7*10)+(Y8*10)+(Y9*10)+(Y10*5)</f>
        <v>0</v>
      </c>
      <c r="Z17" s="4">
        <f>(Z4*3)+(Z5*4.5)+(Z6*7.5)+(Z7*10)+(Z8*10)+(Z9*10)+(Z10*5)</f>
        <v>0</v>
      </c>
      <c r="AA17" s="4">
        <f>(AA4*3)+(AA5*4.5)+(AA6*7.5)+(AA7*10)+(AA8*10)+(AA9*10)+(AA10*5)</f>
        <v>0</v>
      </c>
      <c r="AB17" s="4">
        <f t="shared" ref="AB17:AI17" si="6">(AB4*3)+(AB5*4.5)+(AB6*7.5)+(AB7*10)+(AB8*10)+(AB9*10)+(AB10*5)</f>
        <v>0</v>
      </c>
      <c r="AC17" s="4">
        <f t="shared" si="6"/>
        <v>0</v>
      </c>
      <c r="AD17" s="4">
        <f>(AD4*3)+(AD5*4.5)+(AD6*7.5)+(AD7*10)+(AD8*10)+(AD9*10)+(AD10*5)</f>
        <v>0</v>
      </c>
      <c r="AE17" s="4">
        <f>(AE4*3)+(AE5*4.5)+(AE6*7.5)+(AE7*10)+(AE8*10)+(AE9*10)+(AE10*5)</f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>(AJ4*3)+(AJ5*4.5)+(AJ6*7.5)+(AJ7*10)+(AJ8*10)+(AJ9*10)+(AJ10*5)</f>
        <v>0</v>
      </c>
      <c r="AK17" s="4">
        <f>(AK4*3)+(AK5*4.5)+(AK6*7.5)+(AK7*10)+(AK8*10)+(AK9*10)+(AK10*5)</f>
        <v>0</v>
      </c>
      <c r="AR17"/>
      <c r="AS17"/>
      <c r="AT17"/>
      <c r="AU17"/>
      <c r="AV17"/>
      <c r="AW17"/>
    </row>
    <row r="19" spans="1:49" x14ac:dyDescent="0.2">
      <c r="C19"/>
      <c r="G19" s="12" t="s">
        <v>80</v>
      </c>
      <c r="I19" s="12" t="s">
        <v>49</v>
      </c>
      <c r="J19" s="12"/>
      <c r="K19" s="9" t="s">
        <v>50</v>
      </c>
      <c r="M19"/>
      <c r="R19" s="11"/>
      <c r="S19" s="11"/>
      <c r="U19"/>
    </row>
    <row r="20" spans="1:49" s="12" customFormat="1" x14ac:dyDescent="0.2">
      <c r="A20" s="18"/>
      <c r="B20" s="12" t="s">
        <v>10</v>
      </c>
      <c r="C20" s="9" t="s">
        <v>45</v>
      </c>
      <c r="D20" s="12" t="s">
        <v>44</v>
      </c>
      <c r="E20" s="12" t="s">
        <v>6</v>
      </c>
      <c r="F20" s="12" t="s">
        <v>43</v>
      </c>
      <c r="G20" s="12" t="s">
        <v>42</v>
      </c>
      <c r="H20" s="12" t="s">
        <v>33</v>
      </c>
      <c r="I20" s="12" t="s">
        <v>42</v>
      </c>
      <c r="J20" s="12" t="s">
        <v>33</v>
      </c>
      <c r="K20" s="9" t="s">
        <v>42</v>
      </c>
      <c r="L20" s="12" t="s">
        <v>33</v>
      </c>
      <c r="M20" s="9" t="s">
        <v>51</v>
      </c>
      <c r="R20" s="3"/>
      <c r="S20" s="13"/>
      <c r="T20" s="11"/>
      <c r="U20" s="11"/>
      <c r="V20" s="15"/>
      <c r="W20" s="15"/>
      <c r="X20" s="15"/>
      <c r="Y20" s="11"/>
      <c r="Z20" s="6"/>
      <c r="AA20"/>
    </row>
    <row r="21" spans="1:49" x14ac:dyDescent="0.2">
      <c r="A21" s="8" t="s">
        <v>41</v>
      </c>
      <c r="B21" s="5">
        <v>39198</v>
      </c>
      <c r="C21" s="2" t="s">
        <v>70</v>
      </c>
      <c r="D21" s="19" t="s">
        <v>58</v>
      </c>
      <c r="E21" s="3">
        <v>295280</v>
      </c>
      <c r="F21" s="13">
        <v>1</v>
      </c>
      <c r="G21" s="12">
        <v>2.1279331343283587</v>
      </c>
      <c r="H21" s="11">
        <v>1.1548060656716412</v>
      </c>
      <c r="I21" s="12">
        <v>224.41528141791048</v>
      </c>
      <c r="J21" s="11">
        <v>141.71825908208947</v>
      </c>
      <c r="K21" s="15">
        <v>152.45303440298508</v>
      </c>
      <c r="L21" s="11">
        <v>81.185552597014862</v>
      </c>
      <c r="M21" s="18">
        <v>116</v>
      </c>
      <c r="N21" s="30"/>
      <c r="O21" s="15"/>
      <c r="P21" s="30"/>
      <c r="R21" s="3"/>
      <c r="S21" s="13"/>
      <c r="T21" s="11"/>
      <c r="U21" s="11"/>
      <c r="V21" s="15"/>
      <c r="W21" s="15"/>
      <c r="X21" s="15"/>
      <c r="Y21" s="11"/>
      <c r="Z21" s="6"/>
      <c r="AA21"/>
    </row>
    <row r="22" spans="1:49" ht="13.5" customHeight="1" x14ac:dyDescent="0.2">
      <c r="B22" s="5">
        <v>39212</v>
      </c>
      <c r="C22" s="2" t="s">
        <v>74</v>
      </c>
      <c r="D22" s="19" t="s">
        <v>66</v>
      </c>
      <c r="E22" s="3">
        <v>295290</v>
      </c>
      <c r="F22" s="13">
        <v>1</v>
      </c>
      <c r="G22" s="12">
        <v>1.1801982089552241</v>
      </c>
      <c r="H22" s="40">
        <v>0.56899859104477579</v>
      </c>
      <c r="I22" s="12">
        <v>348.7417341044777</v>
      </c>
      <c r="J22" s="11">
        <v>129.5173114455223</v>
      </c>
      <c r="K22" s="15">
        <v>316.64391917910456</v>
      </c>
      <c r="L22" s="11">
        <v>91.886870370895437</v>
      </c>
      <c r="M22" s="18">
        <v>130</v>
      </c>
      <c r="N22" s="30"/>
      <c r="O22" s="15"/>
      <c r="P22" s="30"/>
      <c r="R22" s="3"/>
      <c r="S22" s="13"/>
      <c r="T22" s="11"/>
      <c r="U22" s="11"/>
      <c r="V22" s="15"/>
      <c r="W22" s="15"/>
      <c r="X22" s="15"/>
      <c r="Y22" s="11"/>
      <c r="Z22" s="6"/>
      <c r="AA22"/>
    </row>
    <row r="23" spans="1:49" x14ac:dyDescent="0.2">
      <c r="B23" s="5">
        <v>39225</v>
      </c>
      <c r="C23" s="2" t="s">
        <v>77</v>
      </c>
      <c r="D23" s="19" t="s">
        <v>66</v>
      </c>
      <c r="E23" s="3">
        <v>295300</v>
      </c>
      <c r="F23" s="13">
        <v>1</v>
      </c>
      <c r="G23" s="12">
        <v>5.3718585447761189</v>
      </c>
      <c r="H23" s="11">
        <v>1.3048166552238789</v>
      </c>
      <c r="I23" s="12">
        <v>194.44477751865674</v>
      </c>
      <c r="J23" s="11">
        <v>84.001407706343258</v>
      </c>
      <c r="K23" s="15">
        <v>183.00043125000002</v>
      </c>
      <c r="L23" s="11">
        <v>47.043321974999962</v>
      </c>
      <c r="M23" s="18">
        <v>143</v>
      </c>
      <c r="N23" s="30"/>
      <c r="O23" s="15"/>
      <c r="P23" s="30"/>
    </row>
    <row r="24" spans="1:49" x14ac:dyDescent="0.2">
      <c r="B24" s="5">
        <v>38875</v>
      </c>
      <c r="C24" s="2" t="s">
        <v>82</v>
      </c>
      <c r="D24" s="19" t="s">
        <v>66</v>
      </c>
      <c r="E24" s="3">
        <v>295310</v>
      </c>
      <c r="F24" s="13">
        <v>1</v>
      </c>
      <c r="G24" s="12">
        <v>1.7881791044776123</v>
      </c>
      <c r="H24" s="11">
        <v>0.84759689552238782</v>
      </c>
      <c r="I24" s="12">
        <v>102.78733332089553</v>
      </c>
      <c r="J24" s="11">
        <v>33.543798629104451</v>
      </c>
      <c r="K24" s="15">
        <v>35.591155522388064</v>
      </c>
      <c r="L24" s="15">
        <v>18.838367677611931</v>
      </c>
      <c r="M24" s="18">
        <v>158</v>
      </c>
    </row>
    <row r="25" spans="1:49" x14ac:dyDescent="0.2">
      <c r="B25" s="5">
        <v>39253</v>
      </c>
      <c r="C25" s="2" t="s">
        <v>91</v>
      </c>
      <c r="D25" s="19" t="s">
        <v>66</v>
      </c>
      <c r="E25" s="20">
        <v>295320</v>
      </c>
      <c r="F25" s="13">
        <v>1</v>
      </c>
      <c r="G25" s="12">
        <v>0.62586268656716415</v>
      </c>
      <c r="H25" s="11">
        <v>0.35656291343283564</v>
      </c>
      <c r="I25" s="12">
        <v>61.328483731343297</v>
      </c>
      <c r="J25" s="11">
        <v>56.622422068656697</v>
      </c>
      <c r="K25" s="15">
        <v>29.945940447761195</v>
      </c>
      <c r="L25" s="11">
        <v>26.064229352238801</v>
      </c>
      <c r="M25" s="18">
        <v>171</v>
      </c>
    </row>
    <row r="26" spans="1:49" x14ac:dyDescent="0.2">
      <c r="B26" s="5">
        <v>39309</v>
      </c>
      <c r="C26" s="2" t="s">
        <v>92</v>
      </c>
      <c r="D26" s="19" t="s">
        <v>66</v>
      </c>
      <c r="E26" s="3">
        <v>295330</v>
      </c>
      <c r="F26" s="13">
        <v>1</v>
      </c>
      <c r="G26" s="12">
        <v>1.1090667499999998</v>
      </c>
      <c r="H26" s="11">
        <v>0.4062123999999997</v>
      </c>
      <c r="I26" s="12">
        <v>36.948916001984138</v>
      </c>
      <c r="J26" s="11">
        <v>26.152675643015861</v>
      </c>
      <c r="K26" s="12">
        <v>32.271756319444449</v>
      </c>
      <c r="L26" s="11">
        <v>20.852929725555548</v>
      </c>
      <c r="M26" s="18">
        <v>227</v>
      </c>
    </row>
    <row r="27" spans="1:49" x14ac:dyDescent="0.2">
      <c r="B27" s="5">
        <v>39340</v>
      </c>
      <c r="C27" s="2" t="s">
        <v>94</v>
      </c>
      <c r="D27" s="19" t="s">
        <v>61</v>
      </c>
      <c r="E27" s="13">
        <v>307555</v>
      </c>
      <c r="F27" s="13">
        <v>1</v>
      </c>
      <c r="G27" s="12">
        <v>2.1000135483870968</v>
      </c>
      <c r="H27" s="11">
        <v>0.6460405316129032</v>
      </c>
      <c r="I27" s="12">
        <v>69.554705029761891</v>
      </c>
      <c r="J27" s="4">
        <v>38.611356392738081</v>
      </c>
      <c r="K27" s="15">
        <v>66.236056458333337</v>
      </c>
      <c r="L27" s="11">
        <v>27.991680964166655</v>
      </c>
      <c r="M27" s="18">
        <v>258</v>
      </c>
    </row>
    <row r="28" spans="1:49" x14ac:dyDescent="0.2">
      <c r="B28" s="5">
        <v>39378</v>
      </c>
      <c r="C28" s="2" t="s">
        <v>93</v>
      </c>
      <c r="D28" s="19" t="s">
        <v>66</v>
      </c>
      <c r="E28" s="13">
        <v>295340</v>
      </c>
      <c r="F28" s="13">
        <v>1</v>
      </c>
      <c r="G28" s="12">
        <v>1.5378340298507465</v>
      </c>
      <c r="H28" s="11">
        <v>0.21136277014925364</v>
      </c>
      <c r="I28" s="12">
        <v>78.059448805970177</v>
      </c>
      <c r="J28" s="11">
        <v>71.479514794029825</v>
      </c>
      <c r="K28" s="15">
        <v>50.827873432835837</v>
      </c>
      <c r="L28" s="11">
        <v>40.763388667164165</v>
      </c>
      <c r="M28" s="18">
        <v>296</v>
      </c>
    </row>
    <row r="29" spans="1:49" x14ac:dyDescent="0.2">
      <c r="B29" s="5">
        <v>39406</v>
      </c>
      <c r="C29" s="2" t="s">
        <v>100</v>
      </c>
      <c r="D29" s="19" t="s">
        <v>66</v>
      </c>
      <c r="E29" s="3">
        <v>295350</v>
      </c>
      <c r="F29" s="13">
        <v>1</v>
      </c>
      <c r="G29" s="12">
        <v>0.84472253731343283</v>
      </c>
      <c r="H29" s="11">
        <v>0.62121726268656685</v>
      </c>
      <c r="I29" s="12">
        <v>71.74182861940298</v>
      </c>
      <c r="J29" s="11">
        <v>31.941184580597</v>
      </c>
      <c r="K29" s="12">
        <v>44.142401753731349</v>
      </c>
      <c r="L29" s="11">
        <v>23.437979946268644</v>
      </c>
      <c r="M29" s="18">
        <v>324</v>
      </c>
    </row>
    <row r="30" spans="1:49" x14ac:dyDescent="0.2">
      <c r="B30" s="5"/>
      <c r="C30" s="2"/>
      <c r="D30" s="3"/>
      <c r="E30" s="13"/>
      <c r="F30" s="13"/>
      <c r="G30" s="12"/>
      <c r="H30" s="11"/>
      <c r="I30" s="12"/>
      <c r="J30" s="11"/>
      <c r="K30" s="12"/>
      <c r="L30" s="11"/>
      <c r="M30" s="18"/>
    </row>
    <row r="31" spans="1:49" x14ac:dyDescent="0.2">
      <c r="B31" s="5"/>
      <c r="C31" s="2"/>
      <c r="D31" s="3"/>
      <c r="E31" s="13"/>
      <c r="F31" s="13"/>
      <c r="G31" s="12"/>
      <c r="H31" s="11"/>
      <c r="I31" s="12"/>
      <c r="J31" s="11"/>
      <c r="K31" s="12"/>
      <c r="L31" s="11"/>
      <c r="M31" s="18"/>
    </row>
    <row r="32" spans="1:49" x14ac:dyDescent="0.2">
      <c r="B32" s="5"/>
      <c r="C32" s="2"/>
      <c r="D32" s="3"/>
      <c r="E32" s="13"/>
      <c r="F32" s="13"/>
      <c r="G32" s="12"/>
      <c r="H32" s="11"/>
      <c r="I32" s="12"/>
      <c r="J32" s="11"/>
      <c r="K32" s="15"/>
      <c r="L32" s="11"/>
      <c r="M32" s="18"/>
    </row>
    <row r="33" spans="2:13" x14ac:dyDescent="0.2">
      <c r="B33" s="5"/>
      <c r="C33" s="2"/>
      <c r="D33" s="16"/>
      <c r="E33" s="13"/>
      <c r="F33" s="13"/>
      <c r="G33" s="12"/>
      <c r="H33" s="11"/>
      <c r="I33" s="12"/>
      <c r="J33" s="11"/>
      <c r="K33" s="15"/>
      <c r="L33" s="11"/>
      <c r="M33" s="18"/>
    </row>
    <row r="34" spans="2:13" x14ac:dyDescent="0.2">
      <c r="B34" s="5"/>
      <c r="C34" s="2"/>
      <c r="D34" s="16"/>
      <c r="E34" s="13"/>
      <c r="F34" s="13"/>
      <c r="G34" s="12"/>
      <c r="H34" s="11"/>
      <c r="I34" s="12"/>
      <c r="J34" s="11"/>
      <c r="K34" s="15"/>
      <c r="L34" s="11"/>
      <c r="M34" s="18"/>
    </row>
    <row r="35" spans="2:13" x14ac:dyDescent="0.2">
      <c r="B35" s="5"/>
      <c r="C35" s="2"/>
      <c r="D35" s="3"/>
      <c r="E35" s="13"/>
      <c r="F35" s="13"/>
      <c r="G35" s="12"/>
      <c r="H35" s="11"/>
      <c r="I35" s="12"/>
      <c r="J35" s="11"/>
      <c r="K35" s="15"/>
      <c r="L35" s="11"/>
      <c r="M35" s="18"/>
    </row>
    <row r="36" spans="2:13" x14ac:dyDescent="0.2">
      <c r="B36" s="5"/>
      <c r="C36" s="2"/>
      <c r="D36" s="3"/>
      <c r="E36" s="13"/>
      <c r="F36" s="13"/>
      <c r="G36" s="12"/>
      <c r="H36" s="11"/>
      <c r="I36" s="12"/>
      <c r="J36" s="11"/>
      <c r="K36" s="15"/>
      <c r="L36" s="11"/>
      <c r="M36" s="18"/>
    </row>
    <row r="37" spans="2:13" x14ac:dyDescent="0.2">
      <c r="B37" s="5"/>
      <c r="C37" s="2"/>
      <c r="D37" s="3"/>
      <c r="E37" s="13"/>
      <c r="F37" s="13"/>
      <c r="G37" s="12"/>
      <c r="H37" s="11"/>
      <c r="I37" s="12"/>
      <c r="J37" s="11"/>
      <c r="K37" s="15"/>
      <c r="L37" s="11"/>
      <c r="M37" s="18"/>
    </row>
    <row r="38" spans="2:13" x14ac:dyDescent="0.2">
      <c r="B38" s="5"/>
      <c r="C38" s="2"/>
      <c r="D38" s="3"/>
      <c r="E38" s="13"/>
      <c r="F38" s="13"/>
      <c r="G38" s="12"/>
      <c r="H38" s="11"/>
      <c r="I38" s="12"/>
      <c r="J38" s="11"/>
      <c r="K38" s="15"/>
      <c r="L38" s="11"/>
      <c r="M38" s="18"/>
    </row>
    <row r="39" spans="2:13" x14ac:dyDescent="0.2">
      <c r="B39" s="5"/>
      <c r="C39" s="2"/>
      <c r="D39" s="3"/>
      <c r="E39" s="13"/>
      <c r="F39" s="13"/>
      <c r="G39" s="12"/>
      <c r="H39" s="11"/>
      <c r="I39" s="15"/>
      <c r="J39" s="11"/>
      <c r="K39" s="15"/>
      <c r="L39" s="11"/>
      <c r="M39" s="18"/>
    </row>
    <row r="40" spans="2:13" x14ac:dyDescent="0.2">
      <c r="B40" s="5"/>
      <c r="C40" s="2"/>
      <c r="D40" s="3"/>
      <c r="E40" s="13"/>
      <c r="F40" s="13"/>
      <c r="G40" s="12"/>
      <c r="H40" s="11"/>
      <c r="I40" s="12"/>
      <c r="J40" s="11"/>
      <c r="K40" s="15"/>
      <c r="L40" s="11"/>
      <c r="M40" s="18"/>
    </row>
    <row r="41" spans="2:13" x14ac:dyDescent="0.2">
      <c r="B41" s="5"/>
      <c r="C41" s="2"/>
      <c r="D41" s="3"/>
      <c r="E41" s="13"/>
      <c r="F41" s="13"/>
      <c r="G41" s="12"/>
      <c r="H41" s="11"/>
      <c r="I41" s="12"/>
      <c r="J41" s="11"/>
      <c r="K41" s="15"/>
      <c r="L41" s="11"/>
      <c r="M41" s="18"/>
    </row>
    <row r="42" spans="2:13" x14ac:dyDescent="0.2">
      <c r="B42" s="5"/>
      <c r="C42" s="2"/>
      <c r="D42" s="16"/>
      <c r="E42" s="13"/>
      <c r="F42" s="13"/>
      <c r="G42" s="12"/>
      <c r="H42" s="11"/>
      <c r="I42" s="12"/>
      <c r="J42" s="11"/>
      <c r="K42" s="15"/>
      <c r="L42" s="11"/>
      <c r="M42" s="18"/>
    </row>
    <row r="43" spans="2:13" x14ac:dyDescent="0.2">
      <c r="B43" s="5"/>
      <c r="C43" s="2"/>
      <c r="D43" s="16"/>
      <c r="E43" s="13"/>
      <c r="F43" s="13"/>
      <c r="G43" s="12"/>
      <c r="H43" s="15"/>
      <c r="I43" s="12"/>
      <c r="J43" s="11"/>
      <c r="K43" s="15"/>
      <c r="L43" s="11"/>
      <c r="M43" s="18"/>
    </row>
    <row r="44" spans="2:13" x14ac:dyDescent="0.2">
      <c r="B44" s="5"/>
      <c r="C44" s="2"/>
      <c r="D44" s="3"/>
      <c r="E44" s="13"/>
      <c r="F44" s="13"/>
      <c r="G44" s="12"/>
      <c r="H44" s="11"/>
      <c r="I44" s="12"/>
      <c r="J44" s="11"/>
      <c r="K44" s="15"/>
      <c r="L44" s="11"/>
      <c r="M44" s="18"/>
    </row>
    <row r="45" spans="2:13" x14ac:dyDescent="0.2">
      <c r="B45" s="5"/>
      <c r="C45" s="2"/>
      <c r="D45" s="3"/>
      <c r="E45" s="13"/>
      <c r="F45" s="13"/>
      <c r="G45" s="12"/>
      <c r="H45" s="11"/>
      <c r="I45" s="12"/>
      <c r="J45" s="11"/>
      <c r="K45" s="15"/>
      <c r="L45" s="11"/>
      <c r="M45" s="18"/>
    </row>
    <row r="46" spans="2:13" x14ac:dyDescent="0.2">
      <c r="B46" s="5"/>
      <c r="C46" s="2"/>
      <c r="D46" s="3"/>
      <c r="E46" s="13"/>
      <c r="F46" s="13"/>
      <c r="G46" s="12"/>
      <c r="H46" s="11"/>
      <c r="I46" s="12"/>
      <c r="J46" s="11"/>
      <c r="K46" s="15"/>
      <c r="L46" s="11"/>
      <c r="M46" s="18"/>
    </row>
    <row r="47" spans="2:13" x14ac:dyDescent="0.2">
      <c r="B47" s="5"/>
      <c r="C47" s="2"/>
      <c r="D47" s="3"/>
      <c r="E47" s="13"/>
      <c r="F47" s="13"/>
      <c r="G47" s="12"/>
      <c r="H47" s="11"/>
      <c r="I47" s="12"/>
      <c r="J47" s="11"/>
      <c r="K47" s="15"/>
      <c r="L47" s="11"/>
      <c r="M47" s="18"/>
    </row>
    <row r="48" spans="2:13" x14ac:dyDescent="0.2">
      <c r="B48" s="5"/>
      <c r="C48" s="2"/>
      <c r="D48" s="3"/>
      <c r="E48" s="3"/>
      <c r="F48" s="13"/>
      <c r="G48" s="12"/>
      <c r="H48" s="11"/>
      <c r="I48" s="12"/>
      <c r="J48" s="11"/>
      <c r="K48" s="15"/>
      <c r="L48" s="11"/>
      <c r="M48" s="18"/>
    </row>
    <row r="49" spans="2:13" x14ac:dyDescent="0.2">
      <c r="B49" s="5"/>
      <c r="C49" s="2"/>
      <c r="D49" s="3"/>
      <c r="E49" s="3"/>
      <c r="F49" s="13"/>
      <c r="G49" s="12"/>
      <c r="H49" s="11"/>
      <c r="I49" s="12"/>
      <c r="J49" s="11"/>
      <c r="K49" s="15"/>
      <c r="L49" s="11"/>
      <c r="M49" s="18"/>
    </row>
    <row r="50" spans="2:13" x14ac:dyDescent="0.2">
      <c r="B50" s="5"/>
      <c r="C50" s="2"/>
      <c r="D50" s="3"/>
      <c r="E50" s="3"/>
      <c r="F50" s="13"/>
      <c r="G50" s="12"/>
      <c r="H50" s="11"/>
      <c r="I50" s="12"/>
      <c r="J50" s="11"/>
      <c r="K50" s="15"/>
      <c r="L50" s="11"/>
      <c r="M50" s="18"/>
    </row>
    <row r="51" spans="2:13" x14ac:dyDescent="0.2">
      <c r="B51" s="5"/>
      <c r="C51" s="2"/>
      <c r="D51" s="3"/>
      <c r="E51" s="3"/>
      <c r="F51" s="13"/>
      <c r="G51" s="12"/>
      <c r="H51" s="11"/>
      <c r="I51" s="12"/>
      <c r="J51" s="11"/>
      <c r="K51" s="15"/>
      <c r="L51" s="11"/>
      <c r="M51" s="18"/>
    </row>
    <row r="52" spans="2:13" x14ac:dyDescent="0.2">
      <c r="B52" s="5"/>
      <c r="C52" s="2"/>
      <c r="D52" s="3"/>
      <c r="E52" s="3"/>
      <c r="F52" s="13"/>
      <c r="G52" s="12"/>
      <c r="H52" s="11"/>
      <c r="I52" s="12"/>
      <c r="J52" s="11"/>
      <c r="K52" s="15"/>
      <c r="L52" s="11"/>
      <c r="M52" s="18"/>
    </row>
    <row r="53" spans="2:13" x14ac:dyDescent="0.2">
      <c r="B53" s="5"/>
      <c r="C53" s="2"/>
      <c r="D53" s="3"/>
      <c r="E53" s="3"/>
      <c r="F53" s="13"/>
      <c r="G53" s="12"/>
      <c r="H53" s="11"/>
      <c r="I53" s="12"/>
      <c r="J53" s="11"/>
      <c r="K53" s="15"/>
      <c r="L53" s="11"/>
      <c r="M53" s="18"/>
    </row>
    <row r="54" spans="2:13" x14ac:dyDescent="0.2">
      <c r="B54" s="5"/>
      <c r="C54" s="2"/>
      <c r="D54" s="3"/>
      <c r="E54" s="3"/>
      <c r="F54" s="13"/>
      <c r="G54" s="12"/>
      <c r="H54" s="11"/>
      <c r="I54" s="12"/>
      <c r="J54" s="11"/>
      <c r="K54" s="15"/>
      <c r="L54" s="11"/>
      <c r="M54" s="18"/>
    </row>
    <row r="55" spans="2:13" x14ac:dyDescent="0.2">
      <c r="B55" s="5"/>
      <c r="C55" s="2"/>
      <c r="D55" s="3"/>
      <c r="E55" s="3"/>
      <c r="F55" s="13"/>
      <c r="G55" s="12"/>
      <c r="H55" s="11"/>
      <c r="I55" s="12"/>
      <c r="J55" s="11"/>
      <c r="K55" s="15"/>
      <c r="L55" s="11"/>
      <c r="M55" s="18"/>
    </row>
    <row r="56" spans="2:13" x14ac:dyDescent="0.2">
      <c r="B56" s="5"/>
      <c r="C56" s="2"/>
      <c r="D56" s="3"/>
      <c r="E56" s="3"/>
      <c r="F56" s="13"/>
      <c r="G56" s="12"/>
      <c r="H56" s="11"/>
      <c r="I56" s="12"/>
      <c r="J56" s="11"/>
      <c r="K56" s="15"/>
      <c r="L56" s="11"/>
      <c r="M56" s="18"/>
    </row>
  </sheetData>
  <phoneticPr fontId="0" type="noConversion"/>
  <pageMargins left="0.75" right="0.75" top="1" bottom="1" header="0.5" footer="0.5"/>
  <pageSetup scale="9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0"/>
  <sheetViews>
    <sheetView zoomScale="75" workbookViewId="0">
      <pane xSplit="5" ySplit="5" topLeftCell="N6" activePane="bottomRight" state="frozen"/>
      <selection pane="topRight" activeCell="D1" sqref="D1"/>
      <selection pane="bottomLeft" activeCell="A6" sqref="A6"/>
      <selection pane="bottomRight" sqref="A1:IV65536"/>
    </sheetView>
  </sheetViews>
  <sheetFormatPr defaultRowHeight="12.75" x14ac:dyDescent="0.2"/>
  <cols>
    <col min="1" max="1" width="11.140625" style="5" bestFit="1" customWidth="1"/>
    <col min="2" max="2" width="9.7109375" style="2" customWidth="1"/>
    <col min="3" max="3" width="13.28515625" style="16" customWidth="1"/>
    <col min="4" max="4" width="13.85546875" style="3" customWidth="1"/>
    <col min="5" max="5" width="9.140625" style="3"/>
    <col min="6" max="6" width="12.5703125" style="12" customWidth="1"/>
    <col min="7" max="7" width="9.140625" style="11"/>
    <col min="8" max="8" width="9.140625" style="12"/>
    <col min="9" max="9" width="9.28515625" style="11" customWidth="1"/>
    <col min="10" max="10" width="9.28515625" style="12" customWidth="1"/>
    <col min="11" max="11" width="9.28515625" style="11" customWidth="1"/>
    <col min="12" max="12" width="9.140625" style="18"/>
    <col min="13" max="13" width="9.140625" style="33"/>
    <col min="14" max="14" width="9.140625" style="12"/>
    <col min="15" max="15" width="9.140625" style="32"/>
    <col min="16" max="16" width="13.28515625" style="3" customWidth="1"/>
    <col min="17" max="17" width="10.85546875" style="12" customWidth="1"/>
    <col min="18" max="19" width="9.140625" style="12"/>
    <col min="20" max="20" width="11.5703125" style="12" customWidth="1"/>
    <col min="21" max="21" width="10.140625" style="12" customWidth="1"/>
    <col min="23" max="25" width="9.140625" style="4"/>
    <col min="27" max="27" width="11" customWidth="1"/>
    <col min="30" max="32" width="9.140625" style="11"/>
  </cols>
  <sheetData>
    <row r="1" spans="1:43" x14ac:dyDescent="0.2">
      <c r="A1" s="35" t="s">
        <v>69</v>
      </c>
      <c r="V1" s="6" t="s">
        <v>23</v>
      </c>
      <c r="X1" s="7"/>
      <c r="Z1" s="6"/>
      <c r="AA1" s="6"/>
      <c r="AB1" s="6"/>
      <c r="AC1" s="6" t="s">
        <v>23</v>
      </c>
      <c r="AD1" s="12"/>
      <c r="AE1" s="12"/>
      <c r="AG1" s="6"/>
      <c r="AH1" s="6"/>
      <c r="AI1" s="6"/>
    </row>
    <row r="2" spans="1:43" x14ac:dyDescent="0.2">
      <c r="A2" s="5" t="s">
        <v>4</v>
      </c>
      <c r="V2" s="6" t="s">
        <v>24</v>
      </c>
      <c r="X2" s="7" t="s">
        <v>25</v>
      </c>
      <c r="Z2" s="6"/>
      <c r="AA2" s="6"/>
      <c r="AB2" s="6"/>
      <c r="AC2" s="6" t="s">
        <v>24</v>
      </c>
      <c r="AD2" s="12"/>
      <c r="AE2" s="12" t="s">
        <v>25</v>
      </c>
      <c r="AG2" s="6"/>
      <c r="AH2" s="6"/>
      <c r="AI2" s="6"/>
    </row>
    <row r="3" spans="1:43" x14ac:dyDescent="0.2">
      <c r="A3" s="5" t="s">
        <v>20</v>
      </c>
      <c r="M3" s="32" t="s">
        <v>37</v>
      </c>
      <c r="N3" s="11" t="s">
        <v>37</v>
      </c>
      <c r="O3" s="32" t="s">
        <v>37</v>
      </c>
      <c r="P3" s="9" t="s">
        <v>55</v>
      </c>
      <c r="R3" s="12" t="s">
        <v>34</v>
      </c>
      <c r="V3" s="6" t="s">
        <v>26</v>
      </c>
      <c r="W3" s="7"/>
      <c r="X3" s="7" t="s">
        <v>27</v>
      </c>
      <c r="Y3" s="7"/>
      <c r="Z3" s="6"/>
      <c r="AA3" s="6" t="s">
        <v>25</v>
      </c>
      <c r="AB3" s="6"/>
      <c r="AC3" s="6" t="s">
        <v>26</v>
      </c>
      <c r="AD3" s="12"/>
      <c r="AE3" s="12" t="s">
        <v>27</v>
      </c>
      <c r="AG3" s="6"/>
      <c r="AH3" s="6" t="s">
        <v>28</v>
      </c>
      <c r="AI3" s="6"/>
    </row>
    <row r="4" spans="1:43" x14ac:dyDescent="0.2">
      <c r="A4" s="5" t="s">
        <v>21</v>
      </c>
      <c r="H4" s="12" t="s">
        <v>18</v>
      </c>
      <c r="I4" s="12"/>
      <c r="J4" s="12" t="s">
        <v>19</v>
      </c>
      <c r="M4" s="33" t="s">
        <v>46</v>
      </c>
      <c r="N4" s="11" t="s">
        <v>38</v>
      </c>
      <c r="O4" s="32" t="s">
        <v>38</v>
      </c>
      <c r="P4" s="9" t="s">
        <v>56</v>
      </c>
      <c r="Q4" s="12" t="s">
        <v>35</v>
      </c>
      <c r="R4" s="12" t="s">
        <v>35</v>
      </c>
      <c r="S4" s="12" t="s">
        <v>35</v>
      </c>
      <c r="T4" s="12" t="s">
        <v>35</v>
      </c>
      <c r="U4" s="12" t="s">
        <v>35</v>
      </c>
      <c r="V4" s="6" t="s">
        <v>27</v>
      </c>
      <c r="W4" s="7"/>
      <c r="X4" s="7" t="s">
        <v>29</v>
      </c>
      <c r="Y4" s="7"/>
      <c r="Z4" s="6"/>
      <c r="AA4" s="6" t="s">
        <v>30</v>
      </c>
      <c r="AB4" s="6"/>
      <c r="AC4" s="6" t="s">
        <v>27</v>
      </c>
      <c r="AD4" s="12"/>
      <c r="AE4" s="12" t="s">
        <v>29</v>
      </c>
      <c r="AG4" s="6"/>
      <c r="AH4" s="6" t="s">
        <v>30</v>
      </c>
      <c r="AI4" s="6"/>
    </row>
    <row r="5" spans="1:43" s="3" customFormat="1" x14ac:dyDescent="0.2">
      <c r="A5" s="17" t="s">
        <v>5</v>
      </c>
      <c r="B5" s="10" t="s">
        <v>40</v>
      </c>
      <c r="C5" s="17" t="s">
        <v>36</v>
      </c>
      <c r="D5" s="9" t="s">
        <v>6</v>
      </c>
      <c r="E5" s="9" t="s">
        <v>0</v>
      </c>
      <c r="F5" s="12" t="s">
        <v>7</v>
      </c>
      <c r="G5" s="12" t="s">
        <v>8</v>
      </c>
      <c r="H5" s="12" t="s">
        <v>3</v>
      </c>
      <c r="I5" s="12" t="s">
        <v>8</v>
      </c>
      <c r="J5" s="12" t="s">
        <v>3</v>
      </c>
      <c r="K5" s="12" t="s">
        <v>8</v>
      </c>
      <c r="L5" s="18" t="s">
        <v>9</v>
      </c>
      <c r="M5" s="33" t="s">
        <v>47</v>
      </c>
      <c r="N5" s="12" t="s">
        <v>48</v>
      </c>
      <c r="O5" s="33" t="s">
        <v>39</v>
      </c>
      <c r="P5" s="9"/>
      <c r="Q5" s="12" t="s">
        <v>63</v>
      </c>
      <c r="R5" s="12" t="s">
        <v>32</v>
      </c>
      <c r="S5" s="12" t="s">
        <v>33</v>
      </c>
      <c r="T5" s="12" t="s">
        <v>64</v>
      </c>
      <c r="U5" s="12" t="s">
        <v>65</v>
      </c>
      <c r="V5" s="9"/>
      <c r="W5" s="12" t="s">
        <v>31</v>
      </c>
      <c r="X5" s="12" t="s">
        <v>32</v>
      </c>
      <c r="Y5" s="12" t="s">
        <v>33</v>
      </c>
      <c r="Z5" s="9" t="s">
        <v>31</v>
      </c>
      <c r="AA5" s="9" t="s">
        <v>32</v>
      </c>
      <c r="AB5" s="9" t="s">
        <v>33</v>
      </c>
      <c r="AC5" s="9"/>
      <c r="AD5" s="12" t="s">
        <v>31</v>
      </c>
      <c r="AE5" s="12" t="s">
        <v>32</v>
      </c>
      <c r="AF5" s="12" t="s">
        <v>33</v>
      </c>
      <c r="AG5" s="9" t="s">
        <v>31</v>
      </c>
      <c r="AH5" s="9" t="s">
        <v>32</v>
      </c>
      <c r="AI5" s="9" t="s">
        <v>33</v>
      </c>
      <c r="AJ5" s="9"/>
      <c r="AL5" s="9"/>
      <c r="AM5" s="9"/>
      <c r="AN5" s="9"/>
      <c r="AO5" s="9"/>
      <c r="AP5" s="9"/>
      <c r="AQ5" s="9"/>
    </row>
    <row r="6" spans="1:43" s="20" customFormat="1" x14ac:dyDescent="0.2">
      <c r="A6" s="24"/>
      <c r="B6" s="27"/>
      <c r="C6" s="24"/>
      <c r="E6" s="26">
        <v>1.3</v>
      </c>
      <c r="F6" s="38"/>
      <c r="G6" s="15"/>
      <c r="H6" s="28"/>
      <c r="I6" s="25"/>
      <c r="J6" s="25"/>
      <c r="K6" s="25"/>
      <c r="L6" s="18"/>
      <c r="M6" s="30"/>
      <c r="N6" s="38"/>
      <c r="O6" s="30"/>
      <c r="Q6" s="46"/>
      <c r="R6" s="38"/>
      <c r="S6" s="38"/>
      <c r="T6" s="38"/>
      <c r="U6" s="38"/>
      <c r="V6" s="20">
        <v>3</v>
      </c>
      <c r="W6" s="4">
        <f t="shared" ref="W6:Y12" si="0">($V6*Q6)</f>
        <v>0</v>
      </c>
      <c r="X6" s="4">
        <f t="shared" si="0"/>
        <v>0</v>
      </c>
      <c r="Y6" s="4">
        <f t="shared" si="0"/>
        <v>0</v>
      </c>
      <c r="Z6" s="7">
        <f>SUM(W6:W10)</f>
        <v>0</v>
      </c>
      <c r="AA6" s="7">
        <f>SUM(X6:X10)</f>
        <v>0</v>
      </c>
      <c r="AB6" s="7">
        <f>SUM(Y6:Y10)</f>
        <v>0</v>
      </c>
      <c r="AC6" s="20">
        <v>3</v>
      </c>
      <c r="AD6" s="11">
        <f t="shared" ref="AD6:AF10" si="1">($AC6*Q6)</f>
        <v>0</v>
      </c>
      <c r="AE6" s="11">
        <f t="shared" si="1"/>
        <v>0</v>
      </c>
      <c r="AF6" s="11">
        <f t="shared" si="1"/>
        <v>0</v>
      </c>
      <c r="AG6" s="7">
        <f>SUM(AD6:AD10)</f>
        <v>0</v>
      </c>
      <c r="AH6" s="7">
        <f>SUM(AE6:AE10)</f>
        <v>0</v>
      </c>
      <c r="AI6" s="7">
        <f>SUM(AF6:AF10)</f>
        <v>0</v>
      </c>
    </row>
    <row r="7" spans="1:43" s="20" customFormat="1" x14ac:dyDescent="0.2">
      <c r="A7" s="24"/>
      <c r="B7" s="27"/>
      <c r="C7" s="24"/>
      <c r="E7" s="26">
        <v>5</v>
      </c>
      <c r="F7" s="38"/>
      <c r="G7" s="15"/>
      <c r="H7" s="28"/>
      <c r="I7" s="25"/>
      <c r="J7" s="25"/>
      <c r="K7" s="25"/>
      <c r="L7" s="18"/>
      <c r="M7" s="30"/>
      <c r="N7" s="38"/>
      <c r="O7" s="30"/>
      <c r="Q7" s="46"/>
      <c r="R7" s="38"/>
      <c r="S7" s="38"/>
      <c r="T7" s="38"/>
      <c r="U7" s="38"/>
      <c r="V7" s="20">
        <v>7</v>
      </c>
      <c r="W7" s="4">
        <f t="shared" si="0"/>
        <v>0</v>
      </c>
      <c r="X7" s="4">
        <f t="shared" si="0"/>
        <v>0</v>
      </c>
      <c r="Y7" s="4">
        <f t="shared" si="0"/>
        <v>0</v>
      </c>
      <c r="AC7" s="20">
        <v>7</v>
      </c>
      <c r="AD7" s="11">
        <f t="shared" si="1"/>
        <v>0</v>
      </c>
      <c r="AE7" s="11">
        <f t="shared" si="1"/>
        <v>0</v>
      </c>
      <c r="AF7" s="11">
        <f t="shared" si="1"/>
        <v>0</v>
      </c>
    </row>
    <row r="8" spans="1:43" s="20" customFormat="1" x14ac:dyDescent="0.2">
      <c r="A8" s="24"/>
      <c r="B8" s="27"/>
      <c r="C8" s="24"/>
      <c r="E8" s="26">
        <v>15.1</v>
      </c>
      <c r="F8" s="38"/>
      <c r="G8" s="15"/>
      <c r="H8" s="9"/>
      <c r="I8" s="25"/>
      <c r="J8" s="25"/>
      <c r="K8" s="25"/>
      <c r="L8" s="18"/>
      <c r="M8" s="30"/>
      <c r="N8" s="38"/>
      <c r="O8" s="30"/>
      <c r="Q8" s="46"/>
      <c r="R8" s="38"/>
      <c r="S8" s="38"/>
      <c r="T8" s="38"/>
      <c r="U8" s="38"/>
      <c r="V8" s="20">
        <v>10</v>
      </c>
      <c r="W8" s="4">
        <f t="shared" si="0"/>
        <v>0</v>
      </c>
      <c r="X8" s="4">
        <f t="shared" si="0"/>
        <v>0</v>
      </c>
      <c r="Y8" s="4">
        <f t="shared" si="0"/>
        <v>0</v>
      </c>
      <c r="AC8" s="20">
        <v>10</v>
      </c>
      <c r="AD8" s="11">
        <f t="shared" si="1"/>
        <v>0</v>
      </c>
      <c r="AE8" s="11">
        <f t="shared" si="1"/>
        <v>0</v>
      </c>
      <c r="AF8" s="11">
        <f t="shared" si="1"/>
        <v>0</v>
      </c>
    </row>
    <row r="9" spans="1:43" s="20" customFormat="1" x14ac:dyDescent="0.2">
      <c r="A9" s="24"/>
      <c r="B9" s="27"/>
      <c r="C9" s="24"/>
      <c r="E9" s="26">
        <v>25.4</v>
      </c>
      <c r="F9" s="38"/>
      <c r="G9" s="15"/>
      <c r="H9" s="28"/>
      <c r="I9" s="25"/>
      <c r="J9" s="25"/>
      <c r="K9" s="25"/>
      <c r="L9" s="18"/>
      <c r="M9" s="30"/>
      <c r="N9" s="38"/>
      <c r="O9" s="30"/>
      <c r="Q9" s="46"/>
      <c r="R9" s="38"/>
      <c r="S9" s="38"/>
      <c r="T9" s="38"/>
      <c r="U9" s="38"/>
      <c r="V9" s="20">
        <v>17.5</v>
      </c>
      <c r="W9" s="4">
        <f t="shared" si="0"/>
        <v>0</v>
      </c>
      <c r="X9" s="4">
        <f t="shared" si="0"/>
        <v>0</v>
      </c>
      <c r="Y9" s="4">
        <f t="shared" si="0"/>
        <v>0</v>
      </c>
      <c r="AC9" s="20">
        <v>17.5</v>
      </c>
      <c r="AD9" s="11">
        <f t="shared" si="1"/>
        <v>0</v>
      </c>
      <c r="AE9" s="11">
        <f t="shared" si="1"/>
        <v>0</v>
      </c>
      <c r="AF9" s="11">
        <f t="shared" si="1"/>
        <v>0</v>
      </c>
    </row>
    <row r="10" spans="1:43" s="20" customFormat="1" x14ac:dyDescent="0.2">
      <c r="A10" s="24"/>
      <c r="B10" s="27"/>
      <c r="C10" s="24"/>
      <c r="E10" s="26">
        <v>50.5</v>
      </c>
      <c r="F10" s="38"/>
      <c r="G10" s="15"/>
      <c r="H10" s="28"/>
      <c r="I10" s="25"/>
      <c r="J10" s="25"/>
      <c r="K10" s="25"/>
      <c r="L10" s="18"/>
      <c r="M10" s="30"/>
      <c r="N10" s="38"/>
      <c r="O10" s="30"/>
      <c r="Q10" s="46"/>
      <c r="R10" s="38"/>
      <c r="S10" s="38"/>
      <c r="T10" s="38"/>
      <c r="U10" s="38"/>
      <c r="V10" s="20">
        <v>25</v>
      </c>
      <c r="W10" s="4">
        <f t="shared" si="0"/>
        <v>0</v>
      </c>
      <c r="X10" s="4">
        <f t="shared" si="0"/>
        <v>0</v>
      </c>
      <c r="Y10" s="4">
        <f t="shared" si="0"/>
        <v>0</v>
      </c>
      <c r="AC10" s="20">
        <v>12.5</v>
      </c>
      <c r="AD10" s="11">
        <f t="shared" si="1"/>
        <v>0</v>
      </c>
      <c r="AE10" s="11">
        <f t="shared" si="1"/>
        <v>0</v>
      </c>
      <c r="AF10" s="11">
        <f t="shared" si="1"/>
        <v>0</v>
      </c>
    </row>
    <row r="11" spans="1:43" s="20" customFormat="1" x14ac:dyDescent="0.2">
      <c r="A11" s="24"/>
      <c r="B11" s="27"/>
      <c r="C11" s="24"/>
      <c r="E11" s="26">
        <v>75.599999999999994</v>
      </c>
      <c r="F11" s="38"/>
      <c r="G11" s="15"/>
      <c r="H11" s="28"/>
      <c r="I11" s="25"/>
      <c r="J11" s="25"/>
      <c r="K11" s="25"/>
      <c r="L11" s="18"/>
      <c r="M11" s="30"/>
      <c r="N11" s="38"/>
      <c r="O11" s="30"/>
      <c r="Q11" s="46"/>
      <c r="R11" s="38"/>
      <c r="S11" s="38"/>
      <c r="T11" s="38"/>
      <c r="U11" s="38"/>
      <c r="V11" s="20">
        <v>17.5</v>
      </c>
      <c r="W11" s="4">
        <f t="shared" si="0"/>
        <v>0</v>
      </c>
      <c r="X11" s="4">
        <f t="shared" si="0"/>
        <v>0</v>
      </c>
      <c r="Y11" s="4">
        <f t="shared" si="0"/>
        <v>0</v>
      </c>
      <c r="AD11" s="15"/>
      <c r="AE11" s="15"/>
      <c r="AF11" s="15"/>
    </row>
    <row r="12" spans="1:43" x14ac:dyDescent="0.2">
      <c r="A12" s="5">
        <v>39198</v>
      </c>
      <c r="B12" s="2" t="s">
        <v>70</v>
      </c>
      <c r="C12" s="19" t="s">
        <v>58</v>
      </c>
      <c r="D12" s="3">
        <v>295280</v>
      </c>
      <c r="E12" s="13">
        <v>1</v>
      </c>
      <c r="F12" s="12">
        <v>2.1279331343283587</v>
      </c>
      <c r="G12" s="11">
        <v>1.1548060656716412</v>
      </c>
      <c r="H12" s="12">
        <v>224.41528141791048</v>
      </c>
      <c r="I12" s="11">
        <v>141.71825908208947</v>
      </c>
      <c r="J12" s="15">
        <v>152.45303440298508</v>
      </c>
      <c r="K12" s="11">
        <v>81.185552597014862</v>
      </c>
      <c r="L12" s="18">
        <v>116</v>
      </c>
      <c r="M12" s="30">
        <v>101.94385224439574</v>
      </c>
      <c r="N12" s="15">
        <v>141.80000000000001</v>
      </c>
      <c r="O12" s="30">
        <v>8.36</v>
      </c>
      <c r="P12" s="39">
        <v>31.173999999999999</v>
      </c>
      <c r="Q12" s="12">
        <v>0.41149999999999998</v>
      </c>
      <c r="R12" s="11">
        <v>0.96550000000000002</v>
      </c>
      <c r="S12" s="11">
        <v>0.52649999999999997</v>
      </c>
      <c r="T12" s="11">
        <v>0.60150000000000003</v>
      </c>
      <c r="U12" s="11">
        <v>8.0500000000000002E-2</v>
      </c>
      <c r="V12" s="3">
        <v>3</v>
      </c>
      <c r="W12" s="4">
        <f t="shared" si="0"/>
        <v>1.2344999999999999</v>
      </c>
      <c r="X12" s="4">
        <f t="shared" si="0"/>
        <v>2.8965000000000001</v>
      </c>
      <c r="Y12" s="4">
        <f t="shared" si="0"/>
        <v>1.5794999999999999</v>
      </c>
      <c r="Z12" s="6">
        <f>SUM(W12:W21)</f>
        <v>173.19200000000001</v>
      </c>
      <c r="AA12" s="6">
        <f>SUM(X12:X21)</f>
        <v>246.44550000000001</v>
      </c>
      <c r="AB12" s="6">
        <f>SUM(Y12:Y21)</f>
        <v>55.656749999999995</v>
      </c>
      <c r="AC12" s="3">
        <v>3</v>
      </c>
      <c r="AD12" s="11">
        <f>($AC12*Q12)</f>
        <v>1.2344999999999999</v>
      </c>
      <c r="AE12" s="11">
        <f>($AC12*R12)</f>
        <v>2.8965000000000001</v>
      </c>
      <c r="AF12" s="11">
        <f>($AC12*S12)</f>
        <v>1.5794999999999999</v>
      </c>
      <c r="AG12" s="6">
        <f>SUM(AD12:AD18)</f>
        <v>47.954500000000003</v>
      </c>
      <c r="AH12" s="6">
        <f>SUM(AE12:AE18)</f>
        <v>68.403000000000006</v>
      </c>
      <c r="AI12" s="6">
        <f>SUM(AF12:AF18)</f>
        <v>28.13175</v>
      </c>
    </row>
    <row r="13" spans="1:43" x14ac:dyDescent="0.2">
      <c r="D13" s="3">
        <v>295279</v>
      </c>
      <c r="E13" s="13">
        <v>5</v>
      </c>
      <c r="F13" s="12">
        <v>2.5392143283582094</v>
      </c>
      <c r="G13" s="11">
        <v>0.98314087164179087</v>
      </c>
      <c r="J13" s="15"/>
      <c r="M13" s="30"/>
      <c r="N13" s="15"/>
      <c r="O13" s="30"/>
      <c r="P13" s="39"/>
      <c r="Q13" s="12">
        <v>0.41499999999999998</v>
      </c>
      <c r="R13" s="11">
        <v>0.94950000000000001</v>
      </c>
      <c r="S13" s="11">
        <v>0.49299999999999999</v>
      </c>
      <c r="T13" s="11">
        <v>0.49199999999999999</v>
      </c>
      <c r="U13" s="11">
        <v>7.2999999999999995E-2</v>
      </c>
      <c r="V13" s="3">
        <v>4.5</v>
      </c>
      <c r="W13" s="4">
        <f t="shared" ref="W13:W21" si="2">($V13*Q13)</f>
        <v>1.8674999999999999</v>
      </c>
      <c r="X13" s="4">
        <f t="shared" ref="X13:X22" si="3">($V13*R13)</f>
        <v>4.2727500000000003</v>
      </c>
      <c r="Y13" s="4">
        <f t="shared" ref="Y13:Y22" si="4">($V13*S13)</f>
        <v>2.2185000000000001</v>
      </c>
      <c r="Z13" s="6"/>
      <c r="AA13" s="6"/>
      <c r="AB13" s="6"/>
      <c r="AC13" s="3">
        <v>4.5</v>
      </c>
      <c r="AD13" s="11">
        <f t="shared" ref="AD13:AD18" si="5">($AC13*Q13)</f>
        <v>1.8674999999999999</v>
      </c>
      <c r="AE13" s="11">
        <f t="shared" ref="AE13:AE18" si="6">($AC13*R13)</f>
        <v>4.2727500000000003</v>
      </c>
      <c r="AF13" s="11">
        <f t="shared" ref="AF13:AF18" si="7">($AC13*S13)</f>
        <v>2.2185000000000001</v>
      </c>
      <c r="AG13" s="6"/>
      <c r="AH13" s="6"/>
      <c r="AI13" s="6"/>
    </row>
    <row r="14" spans="1:43" x14ac:dyDescent="0.2">
      <c r="D14" s="3">
        <v>295278</v>
      </c>
      <c r="E14" s="13">
        <v>10</v>
      </c>
      <c r="F14" s="12">
        <v>2.4855689552238811</v>
      </c>
      <c r="G14" s="11">
        <v>1.0367862447761189</v>
      </c>
      <c r="J14" s="15"/>
      <c r="M14" s="30"/>
      <c r="N14" s="15"/>
      <c r="O14" s="30"/>
      <c r="P14" s="39"/>
      <c r="Q14" s="12">
        <v>0.432</v>
      </c>
      <c r="R14" s="11">
        <v>1.0044999999999999</v>
      </c>
      <c r="S14" s="11">
        <v>0.49249999999999999</v>
      </c>
      <c r="T14" s="11">
        <v>0.44</v>
      </c>
      <c r="U14" s="11">
        <v>7.3999999999999996E-2</v>
      </c>
      <c r="V14" s="3">
        <v>7.5</v>
      </c>
      <c r="W14" s="4">
        <f t="shared" si="2"/>
        <v>3.2399999999999998</v>
      </c>
      <c r="X14" s="4">
        <f t="shared" si="3"/>
        <v>7.5337499999999995</v>
      </c>
      <c r="Y14" s="4">
        <f t="shared" si="4"/>
        <v>3.6937500000000001</v>
      </c>
      <c r="Z14" s="6"/>
      <c r="AA14" s="6"/>
      <c r="AB14" s="6"/>
      <c r="AC14" s="3">
        <v>7.5</v>
      </c>
      <c r="AD14" s="11">
        <f t="shared" si="5"/>
        <v>3.2399999999999998</v>
      </c>
      <c r="AE14" s="11">
        <f t="shared" si="6"/>
        <v>7.5337499999999995</v>
      </c>
      <c r="AF14" s="11">
        <f t="shared" si="7"/>
        <v>3.6937500000000001</v>
      </c>
      <c r="AG14" s="6"/>
      <c r="AH14" s="6"/>
      <c r="AI14" s="6"/>
    </row>
    <row r="15" spans="1:43" x14ac:dyDescent="0.2">
      <c r="D15" s="3">
        <v>295277</v>
      </c>
      <c r="E15" s="13">
        <v>20</v>
      </c>
      <c r="F15" s="12">
        <v>2.9584148507462684</v>
      </c>
      <c r="G15" s="11">
        <v>1.4231532492537309</v>
      </c>
      <c r="J15" s="15"/>
      <c r="M15" s="30">
        <v>102.64109558531544</v>
      </c>
      <c r="N15" s="15">
        <v>139.15</v>
      </c>
      <c r="O15" s="30">
        <v>8.4379999999999988</v>
      </c>
      <c r="P15" s="39">
        <v>31.227</v>
      </c>
      <c r="Q15" s="12">
        <v>0.42649999999999999</v>
      </c>
      <c r="R15" s="11">
        <v>0.96499999999999997</v>
      </c>
      <c r="S15" s="11">
        <v>0.52350000000000008</v>
      </c>
      <c r="T15" s="11">
        <v>0.48599999999999999</v>
      </c>
      <c r="U15" s="11">
        <v>7.3999999999999996E-2</v>
      </c>
      <c r="V15" s="3">
        <v>10</v>
      </c>
      <c r="W15" s="4">
        <f t="shared" si="2"/>
        <v>4.2649999999999997</v>
      </c>
      <c r="X15" s="4">
        <f t="shared" si="3"/>
        <v>9.65</v>
      </c>
      <c r="Y15" s="4">
        <f t="shared" si="4"/>
        <v>5.2350000000000012</v>
      </c>
      <c r="Z15" s="6"/>
      <c r="AA15" s="6"/>
      <c r="AB15" s="6"/>
      <c r="AC15" s="3">
        <v>10</v>
      </c>
      <c r="AD15" s="11">
        <f t="shared" si="5"/>
        <v>4.2649999999999997</v>
      </c>
      <c r="AE15" s="11">
        <f t="shared" si="6"/>
        <v>9.65</v>
      </c>
      <c r="AF15" s="11">
        <f t="shared" si="7"/>
        <v>5.2350000000000012</v>
      </c>
      <c r="AG15" s="6"/>
      <c r="AH15" s="6"/>
      <c r="AI15" s="6"/>
    </row>
    <row r="16" spans="1:43" x14ac:dyDescent="0.2">
      <c r="D16" s="3">
        <v>295276</v>
      </c>
      <c r="E16" s="13">
        <v>30</v>
      </c>
      <c r="F16" s="12">
        <v>3.2698269402985085</v>
      </c>
      <c r="G16" s="11">
        <v>1.5290333597014905</v>
      </c>
      <c r="J16" s="15"/>
      <c r="M16" s="30"/>
      <c r="N16" s="15"/>
      <c r="O16" s="30"/>
      <c r="P16" s="39"/>
      <c r="Q16" s="12">
        <v>1.0255000000000001</v>
      </c>
      <c r="R16" s="11">
        <v>1.3014999999999999</v>
      </c>
      <c r="S16" s="11">
        <v>0.54300000000000004</v>
      </c>
      <c r="T16" s="11">
        <v>1.0234999999999999</v>
      </c>
      <c r="U16" s="11">
        <v>0.1075</v>
      </c>
      <c r="V16" s="3">
        <v>10</v>
      </c>
      <c r="W16" s="4">
        <f t="shared" si="2"/>
        <v>10.255000000000001</v>
      </c>
      <c r="X16" s="4">
        <f t="shared" si="3"/>
        <v>13.014999999999999</v>
      </c>
      <c r="Y16" s="4">
        <f t="shared" si="4"/>
        <v>5.4300000000000006</v>
      </c>
      <c r="Z16" s="6"/>
      <c r="AA16" s="6"/>
      <c r="AB16" s="6"/>
      <c r="AC16" s="3">
        <v>10</v>
      </c>
      <c r="AD16" s="11">
        <f t="shared" si="5"/>
        <v>10.255000000000001</v>
      </c>
      <c r="AE16" s="11">
        <f t="shared" si="6"/>
        <v>13.014999999999999</v>
      </c>
      <c r="AF16" s="11">
        <f t="shared" si="7"/>
        <v>5.4300000000000006</v>
      </c>
      <c r="AG16" s="6"/>
      <c r="AH16" s="6"/>
      <c r="AI16" s="6"/>
    </row>
    <row r="17" spans="1:35" x14ac:dyDescent="0.2">
      <c r="D17" s="3">
        <v>295275</v>
      </c>
      <c r="E17" s="13">
        <v>40</v>
      </c>
      <c r="F17" s="12">
        <v>3.6590920522388064</v>
      </c>
      <c r="G17" s="11">
        <v>2.1829987477611921</v>
      </c>
      <c r="J17" s="15"/>
      <c r="M17" s="30"/>
      <c r="N17" s="15"/>
      <c r="O17" s="30"/>
      <c r="P17" s="39"/>
      <c r="Q17" s="12">
        <v>1.5405</v>
      </c>
      <c r="R17" s="11">
        <v>1.9515</v>
      </c>
      <c r="S17" s="11">
        <v>0.64149999999999996</v>
      </c>
      <c r="T17" s="11">
        <v>1.0740000000000001</v>
      </c>
      <c r="U17" s="11">
        <v>0.1255</v>
      </c>
      <c r="V17" s="3">
        <v>10</v>
      </c>
      <c r="W17" s="4">
        <f t="shared" si="2"/>
        <v>15.404999999999999</v>
      </c>
      <c r="X17" s="4">
        <f t="shared" si="3"/>
        <v>19.515000000000001</v>
      </c>
      <c r="Y17" s="4">
        <f t="shared" si="4"/>
        <v>6.4149999999999991</v>
      </c>
      <c r="Z17" s="6"/>
      <c r="AA17" s="6"/>
      <c r="AB17" s="6"/>
      <c r="AC17" s="3">
        <v>10</v>
      </c>
      <c r="AD17" s="11">
        <f t="shared" si="5"/>
        <v>15.404999999999999</v>
      </c>
      <c r="AE17" s="11">
        <f t="shared" si="6"/>
        <v>19.515000000000001</v>
      </c>
      <c r="AF17" s="11">
        <f t="shared" si="7"/>
        <v>6.4149999999999991</v>
      </c>
      <c r="AG17" s="6"/>
      <c r="AH17" s="6"/>
      <c r="AI17" s="6"/>
    </row>
    <row r="18" spans="1:35" x14ac:dyDescent="0.2">
      <c r="D18" s="3">
        <v>295274</v>
      </c>
      <c r="E18" s="13">
        <v>50</v>
      </c>
      <c r="F18" s="12">
        <v>3.4255329850746272</v>
      </c>
      <c r="G18" s="11">
        <v>2.833850014925372</v>
      </c>
      <c r="J18" s="15"/>
      <c r="M18" s="30">
        <v>97.045799702551221</v>
      </c>
      <c r="N18" s="15">
        <v>135.15</v>
      </c>
      <c r="O18" s="30">
        <v>8.2035</v>
      </c>
      <c r="P18" s="39">
        <v>31.46</v>
      </c>
      <c r="Q18" s="12">
        <v>2.3374999999999999</v>
      </c>
      <c r="R18" s="11">
        <v>2.3040000000000003</v>
      </c>
      <c r="S18" s="11">
        <v>0.71199999999999997</v>
      </c>
      <c r="T18" s="11">
        <v>1.54</v>
      </c>
      <c r="U18" s="11">
        <v>0.14099999999999999</v>
      </c>
      <c r="V18" s="3">
        <v>10</v>
      </c>
      <c r="W18" s="4">
        <f t="shared" si="2"/>
        <v>23.375</v>
      </c>
      <c r="X18" s="4">
        <f t="shared" si="3"/>
        <v>23.040000000000003</v>
      </c>
      <c r="Y18" s="4">
        <f t="shared" si="4"/>
        <v>7.1199999999999992</v>
      </c>
      <c r="Z18" s="6"/>
      <c r="AA18" s="6"/>
      <c r="AB18" s="6"/>
      <c r="AC18" s="3">
        <v>5</v>
      </c>
      <c r="AD18" s="11">
        <f t="shared" si="5"/>
        <v>11.6875</v>
      </c>
      <c r="AE18" s="11">
        <f t="shared" si="6"/>
        <v>11.520000000000001</v>
      </c>
      <c r="AF18" s="11">
        <f t="shared" si="7"/>
        <v>3.5599999999999996</v>
      </c>
      <c r="AG18" s="6"/>
      <c r="AH18" s="6"/>
      <c r="AI18" s="6"/>
    </row>
    <row r="19" spans="1:35" x14ac:dyDescent="0.2">
      <c r="D19" s="3">
        <v>295273</v>
      </c>
      <c r="E19" s="13">
        <v>60</v>
      </c>
      <c r="F19" s="12">
        <v>3.1141208955223885</v>
      </c>
      <c r="G19" s="11">
        <v>1.9977085544776108</v>
      </c>
      <c r="J19" s="15"/>
      <c r="M19" s="30"/>
      <c r="N19" s="15"/>
      <c r="O19" s="30"/>
      <c r="P19" s="39"/>
      <c r="Q19" s="12">
        <v>2.9359999999999999</v>
      </c>
      <c r="R19" s="11">
        <v>3.4539999999999997</v>
      </c>
      <c r="S19" s="11">
        <v>0.81</v>
      </c>
      <c r="T19" s="11">
        <v>2.3879999999999999</v>
      </c>
      <c r="U19" s="11">
        <v>0.17049999999999998</v>
      </c>
      <c r="V19" s="3">
        <v>10</v>
      </c>
      <c r="W19" s="4">
        <f t="shared" si="2"/>
        <v>29.36</v>
      </c>
      <c r="X19" s="4">
        <f t="shared" si="3"/>
        <v>34.54</v>
      </c>
      <c r="Y19" s="4">
        <f t="shared" si="4"/>
        <v>8.1000000000000014</v>
      </c>
      <c r="Z19" s="6"/>
      <c r="AA19" s="6"/>
      <c r="AB19" s="6"/>
      <c r="AC19" s="3">
        <v>0</v>
      </c>
      <c r="AG19" s="6"/>
      <c r="AH19" s="6"/>
      <c r="AI19" s="6"/>
    </row>
    <row r="20" spans="1:35" x14ac:dyDescent="0.2">
      <c r="D20" s="3">
        <v>295272</v>
      </c>
      <c r="E20" s="13">
        <v>70</v>
      </c>
      <c r="F20" s="12">
        <v>1.6630065671641794</v>
      </c>
      <c r="G20" s="11">
        <v>1.9072718328358205</v>
      </c>
      <c r="J20" s="15"/>
      <c r="M20" s="30"/>
      <c r="N20" s="15"/>
      <c r="O20" s="30"/>
      <c r="P20" s="39"/>
      <c r="Q20" s="12">
        <v>3.6675</v>
      </c>
      <c r="R20" s="11">
        <v>5.1315000000000008</v>
      </c>
      <c r="S20" s="11">
        <v>0.94499999999999995</v>
      </c>
      <c r="T20" s="11">
        <v>2.3839999999999999</v>
      </c>
      <c r="U20" s="11">
        <v>0.16500000000000001</v>
      </c>
      <c r="V20" s="3">
        <v>10</v>
      </c>
      <c r="W20" s="4">
        <f t="shared" si="2"/>
        <v>36.674999999999997</v>
      </c>
      <c r="X20" s="4">
        <f t="shared" si="3"/>
        <v>51.315000000000012</v>
      </c>
      <c r="Y20" s="4">
        <f t="shared" si="4"/>
        <v>9.4499999999999993</v>
      </c>
      <c r="Z20" s="6"/>
      <c r="AA20" s="6"/>
      <c r="AB20" s="6"/>
      <c r="AC20" s="3">
        <v>0</v>
      </c>
      <c r="AG20" s="6"/>
      <c r="AH20" s="6"/>
      <c r="AI20" s="6"/>
    </row>
    <row r="21" spans="1:35" x14ac:dyDescent="0.2">
      <c r="D21" s="3">
        <v>295271</v>
      </c>
      <c r="E21" s="13">
        <v>80</v>
      </c>
      <c r="F21" s="12">
        <v>1.4126614925373138</v>
      </c>
      <c r="G21" s="11">
        <v>1.4627305074626864</v>
      </c>
      <c r="J21" s="15"/>
      <c r="M21" s="32">
        <v>83.588395082990161</v>
      </c>
      <c r="N21" s="11">
        <v>118.25</v>
      </c>
      <c r="O21" s="32">
        <v>7.0510000000000002</v>
      </c>
      <c r="P21" s="39">
        <v>31.643999999999998</v>
      </c>
      <c r="Q21" s="12">
        <v>9.5030000000000001</v>
      </c>
      <c r="R21" s="11">
        <v>16.133499999999998</v>
      </c>
      <c r="S21" s="11">
        <v>1.2829999999999999</v>
      </c>
      <c r="T21" s="11">
        <v>3.052</v>
      </c>
      <c r="U21" s="11">
        <v>0.20400000000000001</v>
      </c>
      <c r="V21" s="3">
        <v>5</v>
      </c>
      <c r="W21" s="4">
        <f t="shared" si="2"/>
        <v>47.515000000000001</v>
      </c>
      <c r="X21" s="4">
        <f t="shared" si="3"/>
        <v>80.66749999999999</v>
      </c>
      <c r="Y21" s="4">
        <f t="shared" si="4"/>
        <v>6.4149999999999991</v>
      </c>
      <c r="Z21" s="6"/>
      <c r="AA21" s="6"/>
      <c r="AB21" s="6"/>
      <c r="AC21" s="3">
        <v>0</v>
      </c>
      <c r="AG21" s="6"/>
      <c r="AH21" s="6"/>
      <c r="AI21" s="6"/>
    </row>
    <row r="22" spans="1:35" x14ac:dyDescent="0.2">
      <c r="A22" s="5">
        <v>39212</v>
      </c>
      <c r="B22" s="2" t="s">
        <v>74</v>
      </c>
      <c r="C22" s="19" t="s">
        <v>66</v>
      </c>
      <c r="D22" s="3">
        <v>295290</v>
      </c>
      <c r="E22" s="13">
        <v>1</v>
      </c>
      <c r="F22" s="12">
        <v>1.1801982089552241</v>
      </c>
      <c r="G22" s="11">
        <v>0.56899859104477579</v>
      </c>
      <c r="H22" s="12">
        <v>348.7417341044777</v>
      </c>
      <c r="I22" s="11">
        <v>129.5173114455223</v>
      </c>
      <c r="J22" s="15">
        <v>316.64391917910456</v>
      </c>
      <c r="K22" s="11">
        <v>91.886870370895437</v>
      </c>
      <c r="L22" s="18">
        <v>130</v>
      </c>
      <c r="M22" s="30">
        <v>116.54938562708739</v>
      </c>
      <c r="N22" s="15">
        <v>144.15</v>
      </c>
      <c r="O22" s="30">
        <v>8.6210000000000004</v>
      </c>
      <c r="P22" s="39">
        <v>29.866</v>
      </c>
      <c r="Q22" s="12">
        <v>0.628</v>
      </c>
      <c r="R22" s="11">
        <v>0.70050000000000001</v>
      </c>
      <c r="S22" s="11">
        <v>0.22500000000000001</v>
      </c>
      <c r="T22" s="11">
        <v>1.1915</v>
      </c>
      <c r="U22" s="11">
        <v>0.31</v>
      </c>
      <c r="V22" s="3">
        <v>3</v>
      </c>
      <c r="W22" s="4">
        <f>($V22*Q22)</f>
        <v>1.8839999999999999</v>
      </c>
      <c r="X22" s="4">
        <f t="shared" si="3"/>
        <v>2.1015000000000001</v>
      </c>
      <c r="Y22" s="4">
        <f t="shared" si="4"/>
        <v>0.67500000000000004</v>
      </c>
      <c r="Z22" s="6">
        <f>SUM(W22:W31)</f>
        <v>245.11375000000004</v>
      </c>
      <c r="AA22" s="6">
        <f>SUM(X22:X31)</f>
        <v>331.95149999999995</v>
      </c>
      <c r="AB22" s="6">
        <f>SUM(Y22:Y31)</f>
        <v>55.22325</v>
      </c>
      <c r="AC22" s="3">
        <v>3</v>
      </c>
      <c r="AD22" s="11">
        <f>($AC22*Q22)</f>
        <v>1.8839999999999999</v>
      </c>
      <c r="AE22" s="11">
        <f t="shared" ref="AE22:AE28" si="8">($AC22*R22)</f>
        <v>2.1015000000000001</v>
      </c>
      <c r="AF22" s="11">
        <f t="shared" ref="AF22:AF28" si="9">($AC22*S22)</f>
        <v>0.67500000000000004</v>
      </c>
      <c r="AG22" s="6">
        <f>SUM(AD22:AD28)</f>
        <v>71.023750000000007</v>
      </c>
      <c r="AH22" s="6">
        <f>SUM(AE22:AE28)</f>
        <v>77.05149999999999</v>
      </c>
      <c r="AI22" s="6">
        <f>SUM(AF22:AF28)</f>
        <v>24.028250000000003</v>
      </c>
    </row>
    <row r="23" spans="1:35" x14ac:dyDescent="0.2">
      <c r="D23" s="3">
        <v>295289</v>
      </c>
      <c r="E23" s="13">
        <v>5</v>
      </c>
      <c r="F23" s="12">
        <v>2.6470027611940301</v>
      </c>
      <c r="G23" s="15">
        <v>0.8999809388059693</v>
      </c>
      <c r="J23" s="15"/>
      <c r="P23" s="39"/>
      <c r="Q23" s="12">
        <v>0.40300000000000002</v>
      </c>
      <c r="R23" s="11">
        <v>0.68500000000000005</v>
      </c>
      <c r="S23" s="11">
        <v>0.28100000000000003</v>
      </c>
      <c r="T23" s="11">
        <v>0.57750000000000001</v>
      </c>
      <c r="U23" s="11">
        <v>9.6000000000000002E-2</v>
      </c>
      <c r="V23" s="3">
        <v>4.5</v>
      </c>
      <c r="W23" s="4">
        <f t="shared" ref="W23:W31" si="10">($V23*Q23)</f>
        <v>1.8135000000000001</v>
      </c>
      <c r="X23" s="4">
        <f t="shared" ref="X23:X86" si="11">($V23*R23)</f>
        <v>3.0825000000000005</v>
      </c>
      <c r="Y23" s="4">
        <f t="shared" ref="Y23:Y86" si="12">($V23*S23)</f>
        <v>1.2645000000000002</v>
      </c>
      <c r="Z23" s="6"/>
      <c r="AA23" s="6"/>
      <c r="AB23" s="6"/>
      <c r="AC23" s="3">
        <v>4.5</v>
      </c>
      <c r="AD23" s="11">
        <f t="shared" ref="AD23:AD28" si="13">($AC23*Q23)</f>
        <v>1.8135000000000001</v>
      </c>
      <c r="AE23" s="11">
        <f t="shared" si="8"/>
        <v>3.0825000000000005</v>
      </c>
      <c r="AF23" s="11">
        <f t="shared" si="9"/>
        <v>1.2645000000000002</v>
      </c>
      <c r="AG23" s="6"/>
      <c r="AH23" s="6"/>
      <c r="AI23" s="6"/>
    </row>
    <row r="24" spans="1:35" x14ac:dyDescent="0.2">
      <c r="D24" s="3">
        <v>295288</v>
      </c>
      <c r="E24" s="13">
        <v>10</v>
      </c>
      <c r="F24" s="12">
        <v>9.8201679850746295</v>
      </c>
      <c r="G24" s="11">
        <v>2.5647968149253701</v>
      </c>
      <c r="J24" s="15"/>
      <c r="M24" s="30"/>
      <c r="N24" s="15"/>
      <c r="O24" s="30"/>
      <c r="P24" s="39"/>
      <c r="Q24" s="12">
        <v>0.45250000000000001</v>
      </c>
      <c r="R24" s="11">
        <v>0.67700000000000005</v>
      </c>
      <c r="S24" s="11">
        <v>0.35350000000000004</v>
      </c>
      <c r="T24" s="11">
        <v>0.52800000000000002</v>
      </c>
      <c r="U24" s="11">
        <v>0.1275</v>
      </c>
      <c r="V24" s="3">
        <v>7.5</v>
      </c>
      <c r="W24" s="4">
        <f t="shared" si="10"/>
        <v>3.3937500000000003</v>
      </c>
      <c r="X24" s="4">
        <f t="shared" si="11"/>
        <v>5.0775000000000006</v>
      </c>
      <c r="Y24" s="4">
        <f t="shared" si="12"/>
        <v>2.6512500000000001</v>
      </c>
      <c r="Z24" s="6"/>
      <c r="AA24" s="6"/>
      <c r="AB24" s="6"/>
      <c r="AC24" s="3">
        <v>7.5</v>
      </c>
      <c r="AD24" s="11">
        <f t="shared" si="13"/>
        <v>3.3937500000000003</v>
      </c>
      <c r="AE24" s="11">
        <f t="shared" si="8"/>
        <v>5.0775000000000006</v>
      </c>
      <c r="AF24" s="11">
        <f t="shared" si="9"/>
        <v>2.6512500000000001</v>
      </c>
      <c r="AG24" s="6"/>
      <c r="AH24" s="6"/>
      <c r="AI24" s="6"/>
    </row>
    <row r="25" spans="1:35" x14ac:dyDescent="0.2">
      <c r="D25" s="3">
        <v>295287</v>
      </c>
      <c r="E25" s="13">
        <v>20</v>
      </c>
      <c r="F25" s="12">
        <v>13.478661940298512</v>
      </c>
      <c r="G25" s="11">
        <v>3.2926445597014888</v>
      </c>
      <c r="J25" s="15"/>
      <c r="M25" s="30">
        <v>108.7488068569368</v>
      </c>
      <c r="N25" s="15">
        <v>138.30000000000001</v>
      </c>
      <c r="O25" s="30">
        <v>8.5210000000000008</v>
      </c>
      <c r="P25" s="39">
        <v>30.138999999999999</v>
      </c>
      <c r="Q25" s="12">
        <v>4.0670000000000002</v>
      </c>
      <c r="R25" s="11">
        <v>3.58</v>
      </c>
      <c r="S25" s="11">
        <v>0.74449999999999994</v>
      </c>
      <c r="T25" s="11">
        <v>1.0994999999999999</v>
      </c>
      <c r="U25" s="11">
        <v>0.27350000000000002</v>
      </c>
      <c r="V25" s="3">
        <v>10</v>
      </c>
      <c r="W25" s="4">
        <f t="shared" si="10"/>
        <v>40.67</v>
      </c>
      <c r="X25" s="4">
        <f t="shared" si="11"/>
        <v>35.799999999999997</v>
      </c>
      <c r="Y25" s="4">
        <f t="shared" si="12"/>
        <v>7.4449999999999994</v>
      </c>
      <c r="Z25" s="6"/>
      <c r="AA25" s="6"/>
      <c r="AB25" s="6"/>
      <c r="AC25" s="3">
        <v>10</v>
      </c>
      <c r="AD25" s="11">
        <f t="shared" si="13"/>
        <v>40.67</v>
      </c>
      <c r="AE25" s="11">
        <f t="shared" si="8"/>
        <v>35.799999999999997</v>
      </c>
      <c r="AF25" s="11">
        <f t="shared" si="9"/>
        <v>7.4449999999999994</v>
      </c>
      <c r="AG25" s="6"/>
      <c r="AH25" s="6"/>
      <c r="AI25" s="6"/>
    </row>
    <row r="26" spans="1:35" x14ac:dyDescent="0.2">
      <c r="D26" s="3">
        <v>295286</v>
      </c>
      <c r="E26" s="13">
        <v>30</v>
      </c>
      <c r="F26" s="12">
        <v>4.3597692537313435</v>
      </c>
      <c r="G26" s="11">
        <v>1.2736754462686555</v>
      </c>
      <c r="J26" s="15"/>
      <c r="M26" s="30"/>
      <c r="N26" s="15"/>
      <c r="O26" s="30"/>
      <c r="P26" s="39"/>
      <c r="Q26" s="12">
        <v>0.84799999999999998</v>
      </c>
      <c r="R26" s="11">
        <v>1.1535</v>
      </c>
      <c r="S26" s="11">
        <v>0.40449999999999997</v>
      </c>
      <c r="T26" s="11">
        <v>1.4824999999999999</v>
      </c>
      <c r="U26" s="11">
        <v>0.14449999999999999</v>
      </c>
      <c r="V26" s="3">
        <v>10</v>
      </c>
      <c r="W26" s="4">
        <f t="shared" si="10"/>
        <v>8.48</v>
      </c>
      <c r="X26" s="4">
        <f t="shared" si="11"/>
        <v>11.535</v>
      </c>
      <c r="Y26" s="4">
        <f t="shared" si="12"/>
        <v>4.0449999999999999</v>
      </c>
      <c r="Z26" s="6"/>
      <c r="AA26" s="6"/>
      <c r="AB26" s="6"/>
      <c r="AC26" s="3">
        <v>10</v>
      </c>
      <c r="AD26" s="11">
        <f t="shared" si="13"/>
        <v>8.48</v>
      </c>
      <c r="AE26" s="11">
        <f t="shared" si="8"/>
        <v>11.535</v>
      </c>
      <c r="AF26" s="11">
        <f t="shared" si="9"/>
        <v>4.0449999999999999</v>
      </c>
      <c r="AG26" s="6"/>
      <c r="AH26" s="6"/>
      <c r="AI26" s="6"/>
    </row>
    <row r="27" spans="1:35" x14ac:dyDescent="0.2">
      <c r="D27" s="3">
        <v>295285</v>
      </c>
      <c r="E27" s="13">
        <v>40</v>
      </c>
      <c r="F27" s="12">
        <v>4.0483571641791043</v>
      </c>
      <c r="G27" s="11">
        <v>1.4807644858208941</v>
      </c>
      <c r="J27" s="15"/>
      <c r="P27" s="39"/>
      <c r="Q27" s="12">
        <v>0.48549999999999999</v>
      </c>
      <c r="R27" s="11">
        <v>1.052</v>
      </c>
      <c r="S27" s="11">
        <v>0.439</v>
      </c>
      <c r="T27" s="11">
        <v>1.3980000000000001</v>
      </c>
      <c r="U27" s="11">
        <v>9.0999999999999998E-2</v>
      </c>
      <c r="V27" s="3">
        <v>10</v>
      </c>
      <c r="W27" s="4">
        <f t="shared" si="10"/>
        <v>4.8549999999999995</v>
      </c>
      <c r="X27" s="4">
        <f t="shared" si="11"/>
        <v>10.52</v>
      </c>
      <c r="Y27" s="4">
        <f t="shared" si="12"/>
        <v>4.3899999999999997</v>
      </c>
      <c r="Z27" s="6"/>
      <c r="AA27" s="6"/>
      <c r="AB27" s="6"/>
      <c r="AC27" s="3">
        <v>10</v>
      </c>
      <c r="AD27" s="11">
        <f t="shared" si="13"/>
        <v>4.8549999999999995</v>
      </c>
      <c r="AE27" s="11">
        <f t="shared" si="8"/>
        <v>10.52</v>
      </c>
      <c r="AF27" s="11">
        <f t="shared" si="9"/>
        <v>4.3899999999999997</v>
      </c>
      <c r="AG27" s="6"/>
      <c r="AH27" s="6"/>
      <c r="AI27" s="6"/>
    </row>
    <row r="28" spans="1:35" x14ac:dyDescent="0.2">
      <c r="D28" s="3">
        <v>295284</v>
      </c>
      <c r="E28" s="13">
        <v>50</v>
      </c>
      <c r="F28" s="12">
        <v>1.7345337313432836</v>
      </c>
      <c r="G28" s="11">
        <v>1.2846278686567163</v>
      </c>
      <c r="J28" s="15"/>
      <c r="M28" s="30">
        <v>98.058775553625225</v>
      </c>
      <c r="N28" s="15">
        <v>132.19999999999999</v>
      </c>
      <c r="O28" s="30">
        <v>8.2480000000000011</v>
      </c>
      <c r="P28" s="39">
        <v>31.256</v>
      </c>
      <c r="Q28" s="12">
        <v>1.9855</v>
      </c>
      <c r="R28" s="11">
        <v>1.7869999999999999</v>
      </c>
      <c r="S28" s="11">
        <v>0.71150000000000002</v>
      </c>
      <c r="T28" s="11">
        <v>2.8105000000000002</v>
      </c>
      <c r="U28" s="11">
        <v>0.28149999999999997</v>
      </c>
      <c r="V28" s="3">
        <v>10</v>
      </c>
      <c r="W28" s="4">
        <f t="shared" si="10"/>
        <v>19.855</v>
      </c>
      <c r="X28" s="4">
        <f t="shared" si="11"/>
        <v>17.869999999999997</v>
      </c>
      <c r="Y28" s="4">
        <f t="shared" si="12"/>
        <v>7.1150000000000002</v>
      </c>
      <c r="Z28" s="6"/>
      <c r="AA28" s="6"/>
      <c r="AB28" s="6"/>
      <c r="AC28" s="3">
        <v>5</v>
      </c>
      <c r="AD28" s="11">
        <f t="shared" si="13"/>
        <v>9.9275000000000002</v>
      </c>
      <c r="AE28" s="11">
        <f t="shared" si="8"/>
        <v>8.9349999999999987</v>
      </c>
      <c r="AF28" s="11">
        <f t="shared" si="9"/>
        <v>3.5575000000000001</v>
      </c>
      <c r="AG28" s="6"/>
      <c r="AH28" s="6"/>
      <c r="AI28" s="6"/>
    </row>
    <row r="29" spans="1:35" x14ac:dyDescent="0.2">
      <c r="D29" s="3">
        <v>295283</v>
      </c>
      <c r="E29" s="13">
        <v>60</v>
      </c>
      <c r="F29" s="12">
        <v>1.1801982089552241</v>
      </c>
      <c r="G29" s="11">
        <v>1.000307391044776</v>
      </c>
      <c r="J29" s="15"/>
      <c r="P29" s="39"/>
      <c r="Q29" s="12">
        <v>4.0975000000000001</v>
      </c>
      <c r="R29" s="11">
        <v>4.7264999999999997</v>
      </c>
      <c r="S29" s="11">
        <v>0.92</v>
      </c>
      <c r="T29" s="11">
        <v>3.597</v>
      </c>
      <c r="U29" s="11">
        <v>0.25950000000000001</v>
      </c>
      <c r="V29" s="3">
        <v>10</v>
      </c>
      <c r="W29" s="4">
        <f t="shared" si="10"/>
        <v>40.975000000000001</v>
      </c>
      <c r="X29" s="4">
        <f t="shared" si="11"/>
        <v>47.265000000000001</v>
      </c>
      <c r="Y29" s="4">
        <f t="shared" si="12"/>
        <v>9.2000000000000011</v>
      </c>
      <c r="Z29" s="6"/>
      <c r="AA29" s="6"/>
      <c r="AB29" s="6"/>
      <c r="AC29" s="3">
        <v>0</v>
      </c>
      <c r="AG29" s="6"/>
      <c r="AH29" s="6"/>
      <c r="AI29" s="6"/>
    </row>
    <row r="30" spans="1:35" x14ac:dyDescent="0.2">
      <c r="D30" s="3">
        <v>295282</v>
      </c>
      <c r="E30" s="13">
        <v>70</v>
      </c>
      <c r="F30" s="12">
        <v>0.91197134328358231</v>
      </c>
      <c r="G30" s="11">
        <v>1.2206110567164177</v>
      </c>
      <c r="J30" s="15"/>
      <c r="M30" s="30"/>
      <c r="N30" s="15"/>
      <c r="O30" s="30"/>
      <c r="P30" s="39"/>
      <c r="Q30" s="12">
        <v>6.6204999999999998</v>
      </c>
      <c r="R30" s="11">
        <v>8.8389999999999986</v>
      </c>
      <c r="S30" s="11">
        <v>1.0754999999999999</v>
      </c>
      <c r="T30" s="11">
        <v>3.302</v>
      </c>
      <c r="U30" s="11">
        <v>0.219</v>
      </c>
      <c r="V30" s="3">
        <v>10</v>
      </c>
      <c r="W30" s="4">
        <f t="shared" si="10"/>
        <v>66.204999999999998</v>
      </c>
      <c r="X30" s="4">
        <f t="shared" si="11"/>
        <v>88.389999999999986</v>
      </c>
      <c r="Y30" s="4">
        <f t="shared" si="12"/>
        <v>10.754999999999999</v>
      </c>
      <c r="Z30" s="6"/>
      <c r="AA30" s="6"/>
      <c r="AB30" s="6"/>
      <c r="AC30" s="3">
        <v>0</v>
      </c>
      <c r="AG30" s="6"/>
      <c r="AH30" s="6"/>
      <c r="AI30" s="6"/>
    </row>
    <row r="31" spans="1:35" x14ac:dyDescent="0.2">
      <c r="D31" s="3">
        <v>295281</v>
      </c>
      <c r="E31" s="13">
        <v>80</v>
      </c>
      <c r="F31" s="12">
        <v>0.50069014925373156</v>
      </c>
      <c r="G31" s="11">
        <v>1.7996234507462681</v>
      </c>
      <c r="J31" s="15"/>
      <c r="M31" s="30">
        <v>79.651297404044882</v>
      </c>
      <c r="N31" s="15">
        <v>104.15</v>
      </c>
      <c r="O31" s="30">
        <v>6.532</v>
      </c>
      <c r="P31" s="39">
        <v>31.899000000000001</v>
      </c>
      <c r="Q31" s="12">
        <v>11.3965</v>
      </c>
      <c r="R31" s="11">
        <v>22.061999999999998</v>
      </c>
      <c r="S31" s="11">
        <v>1.5365</v>
      </c>
      <c r="T31" s="11">
        <v>6.2</v>
      </c>
      <c r="U31" s="11">
        <v>0.33600000000000002</v>
      </c>
      <c r="V31" s="3">
        <v>5</v>
      </c>
      <c r="W31" s="4">
        <f t="shared" si="10"/>
        <v>56.982500000000002</v>
      </c>
      <c r="X31" s="4">
        <f t="shared" si="11"/>
        <v>110.30999999999999</v>
      </c>
      <c r="Y31" s="4">
        <f t="shared" si="12"/>
        <v>7.6825000000000001</v>
      </c>
      <c r="Z31" s="6"/>
      <c r="AA31" s="6"/>
      <c r="AB31" s="6"/>
      <c r="AC31" s="3">
        <v>0</v>
      </c>
      <c r="AG31" s="6"/>
      <c r="AH31" s="6"/>
      <c r="AI31" s="6"/>
    </row>
    <row r="32" spans="1:35" x14ac:dyDescent="0.2">
      <c r="A32" s="5">
        <v>39225</v>
      </c>
      <c r="B32" s="2" t="s">
        <v>77</v>
      </c>
      <c r="C32" s="19" t="s">
        <v>66</v>
      </c>
      <c r="D32" s="3">
        <v>295300</v>
      </c>
      <c r="E32" s="13">
        <v>1</v>
      </c>
      <c r="F32" s="12">
        <v>5.3718585447761189</v>
      </c>
      <c r="G32" s="11">
        <v>1.3048166552238789</v>
      </c>
      <c r="H32" s="12">
        <v>194.44477751865674</v>
      </c>
      <c r="I32" s="11">
        <v>84.001407706343258</v>
      </c>
      <c r="J32" s="15">
        <v>183.00043125000002</v>
      </c>
      <c r="K32" s="11">
        <v>47.043321974999962</v>
      </c>
      <c r="L32" s="18">
        <v>143</v>
      </c>
      <c r="M32" s="30">
        <v>114.20755389321749</v>
      </c>
      <c r="N32" s="15">
        <v>8.4705000000000013</v>
      </c>
      <c r="O32" s="30">
        <v>378.5</v>
      </c>
      <c r="P32" s="39">
        <v>29.161999999999999</v>
      </c>
      <c r="Q32" s="12">
        <v>0.628</v>
      </c>
      <c r="R32" s="11">
        <v>0.30349999999999999</v>
      </c>
      <c r="S32" s="11">
        <v>0.26549999999999996</v>
      </c>
      <c r="T32" s="11">
        <v>1.0815000000000001</v>
      </c>
      <c r="U32" s="11">
        <v>8.8499999999999995E-2</v>
      </c>
      <c r="V32" s="3">
        <v>3</v>
      </c>
      <c r="W32" s="4">
        <f>($V32*Q32)</f>
        <v>1.8839999999999999</v>
      </c>
      <c r="X32" s="4">
        <f t="shared" si="11"/>
        <v>0.91049999999999998</v>
      </c>
      <c r="Y32" s="4">
        <f t="shared" si="12"/>
        <v>0.79649999999999987</v>
      </c>
      <c r="Z32" s="6">
        <f>SUM(W32:W41)</f>
        <v>278.63675000000001</v>
      </c>
      <c r="AA32" s="6">
        <f>SUM(X32:X41)</f>
        <v>415.20350000000008</v>
      </c>
      <c r="AB32" s="6">
        <f>SUM(Y32:Y41)</f>
        <v>65.133250000000004</v>
      </c>
      <c r="AC32" s="3">
        <v>3</v>
      </c>
      <c r="AD32" s="11">
        <f>($AC32*Q32)</f>
        <v>1.8839999999999999</v>
      </c>
      <c r="AE32" s="11">
        <f t="shared" ref="AE32:AE38" si="14">($AC32*R32)</f>
        <v>0.91049999999999998</v>
      </c>
      <c r="AF32" s="11">
        <f t="shared" ref="AF32:AF38" si="15">($AC32*S32)</f>
        <v>0.79649999999999987</v>
      </c>
      <c r="AG32" s="6">
        <f>SUM(AD32:AD38)</f>
        <v>71.451750000000004</v>
      </c>
      <c r="AH32" s="6">
        <f>SUM(AE32:AE38)</f>
        <v>69.236000000000004</v>
      </c>
      <c r="AI32" s="6">
        <f>SUM(AF32:AF38)</f>
        <v>23.390750000000001</v>
      </c>
    </row>
    <row r="33" spans="1:35" x14ac:dyDescent="0.2">
      <c r="D33" s="3">
        <v>295299</v>
      </c>
      <c r="E33" s="13">
        <v>5</v>
      </c>
      <c r="F33" s="12">
        <v>8.0967143283582086</v>
      </c>
      <c r="G33" s="11">
        <v>0.24912967164178895</v>
      </c>
      <c r="H33" s="15"/>
      <c r="M33" s="30"/>
      <c r="N33" s="15"/>
      <c r="O33" s="30"/>
      <c r="P33" s="39"/>
      <c r="Q33" s="12">
        <v>0.71449999999999991</v>
      </c>
      <c r="R33" s="11">
        <v>0.4365</v>
      </c>
      <c r="S33" s="11">
        <v>0.33900000000000002</v>
      </c>
      <c r="T33" s="11">
        <v>1.3</v>
      </c>
      <c r="U33" s="11">
        <v>9.8000000000000004E-2</v>
      </c>
      <c r="V33" s="3">
        <v>4.5</v>
      </c>
      <c r="W33" s="4">
        <f t="shared" ref="W33:W41" si="16">($V33*Q33)</f>
        <v>3.2152499999999997</v>
      </c>
      <c r="X33" s="4">
        <f t="shared" si="11"/>
        <v>1.9642500000000001</v>
      </c>
      <c r="Y33" s="4">
        <f t="shared" si="12"/>
        <v>1.5255000000000001</v>
      </c>
      <c r="Z33" s="6"/>
      <c r="AA33" s="6"/>
      <c r="AB33" s="6"/>
      <c r="AC33" s="3">
        <v>4.5</v>
      </c>
      <c r="AD33" s="11">
        <f t="shared" ref="AD33:AD38" si="17">($AC33*Q33)</f>
        <v>3.2152499999999997</v>
      </c>
      <c r="AE33" s="11">
        <f t="shared" si="14"/>
        <v>1.9642500000000001</v>
      </c>
      <c r="AF33" s="11">
        <f t="shared" si="15"/>
        <v>1.5255000000000001</v>
      </c>
      <c r="AG33" s="6"/>
      <c r="AH33" s="6"/>
      <c r="AI33" s="6"/>
    </row>
    <row r="34" spans="1:35" x14ac:dyDescent="0.2">
      <c r="D34" s="3">
        <v>295298</v>
      </c>
      <c r="E34" s="13">
        <v>10</v>
      </c>
      <c r="F34" s="12">
        <v>10.19874593283582</v>
      </c>
      <c r="G34" s="11">
        <v>2.2156970171641777</v>
      </c>
      <c r="P34" s="39"/>
      <c r="Q34" s="12">
        <v>0.66700000000000004</v>
      </c>
      <c r="R34" s="11">
        <v>0.4985</v>
      </c>
      <c r="S34" s="11">
        <v>0.34050000000000002</v>
      </c>
      <c r="T34" s="11">
        <v>0.86149999999999993</v>
      </c>
      <c r="U34" s="11">
        <v>9.5000000000000001E-2</v>
      </c>
      <c r="V34" s="3">
        <v>7.5</v>
      </c>
      <c r="W34" s="4">
        <f t="shared" si="16"/>
        <v>5.0025000000000004</v>
      </c>
      <c r="X34" s="4">
        <f t="shared" si="11"/>
        <v>3.73875</v>
      </c>
      <c r="Y34" s="4">
        <f t="shared" si="12"/>
        <v>2.55375</v>
      </c>
      <c r="Z34" s="6"/>
      <c r="AA34" s="6"/>
      <c r="AB34" s="6"/>
      <c r="AC34" s="3">
        <v>7.5</v>
      </c>
      <c r="AD34" s="11">
        <f t="shared" si="17"/>
        <v>5.0025000000000004</v>
      </c>
      <c r="AE34" s="11">
        <f t="shared" si="14"/>
        <v>3.73875</v>
      </c>
      <c r="AF34" s="11">
        <f t="shared" si="15"/>
        <v>2.55375</v>
      </c>
      <c r="AG34" s="6"/>
      <c r="AH34" s="6"/>
      <c r="AI34" s="6"/>
    </row>
    <row r="35" spans="1:35" x14ac:dyDescent="0.2">
      <c r="D35" s="3">
        <v>295297</v>
      </c>
      <c r="E35" s="13">
        <v>20</v>
      </c>
      <c r="F35" s="12">
        <v>3.9705041417910447</v>
      </c>
      <c r="G35" s="11">
        <v>1.1413253082089541</v>
      </c>
      <c r="J35" s="15"/>
      <c r="M35" s="30">
        <v>104.56793402668914</v>
      </c>
      <c r="N35" s="15">
        <v>7.907</v>
      </c>
      <c r="O35" s="30">
        <v>353</v>
      </c>
      <c r="P35" s="39">
        <v>29.765999999999998</v>
      </c>
      <c r="Q35" s="12">
        <v>1.0674999999999999</v>
      </c>
      <c r="R35" s="11">
        <v>0.99</v>
      </c>
      <c r="S35" s="11">
        <v>0.41700000000000004</v>
      </c>
      <c r="T35" s="11">
        <v>1.6644999999999999</v>
      </c>
      <c r="U35" s="11">
        <v>9.1999999999999998E-2</v>
      </c>
      <c r="V35" s="3">
        <v>10</v>
      </c>
      <c r="W35" s="4">
        <f t="shared" si="16"/>
        <v>10.674999999999999</v>
      </c>
      <c r="X35" s="4">
        <f t="shared" si="11"/>
        <v>9.9</v>
      </c>
      <c r="Y35" s="4">
        <f t="shared" si="12"/>
        <v>4.17</v>
      </c>
      <c r="Z35" s="6"/>
      <c r="AA35" s="6"/>
      <c r="AB35" s="6"/>
      <c r="AC35" s="3">
        <v>10</v>
      </c>
      <c r="AD35" s="11">
        <f t="shared" si="17"/>
        <v>10.674999999999999</v>
      </c>
      <c r="AE35" s="11">
        <f t="shared" si="14"/>
        <v>9.9</v>
      </c>
      <c r="AF35" s="11">
        <f t="shared" si="15"/>
        <v>4.17</v>
      </c>
      <c r="AG35" s="6"/>
      <c r="AH35" s="6"/>
      <c r="AI35" s="6"/>
    </row>
    <row r="36" spans="1:35" x14ac:dyDescent="0.2">
      <c r="D36" s="3">
        <v>295296</v>
      </c>
      <c r="E36" s="13">
        <v>30</v>
      </c>
      <c r="F36" s="12">
        <v>0.6300799253731344</v>
      </c>
      <c r="G36" s="11">
        <v>0.47401397462686568</v>
      </c>
      <c r="J36" s="15"/>
      <c r="P36" s="39"/>
      <c r="Q36" s="12">
        <v>1.9645000000000001</v>
      </c>
      <c r="R36" s="11">
        <v>2.1150000000000002</v>
      </c>
      <c r="S36" s="11">
        <v>0.54400000000000004</v>
      </c>
      <c r="T36" s="11">
        <v>3.0345</v>
      </c>
      <c r="U36" s="11">
        <v>0.1135</v>
      </c>
      <c r="V36" s="3">
        <v>10</v>
      </c>
      <c r="W36" s="4">
        <f t="shared" si="16"/>
        <v>19.645000000000003</v>
      </c>
      <c r="X36" s="4">
        <f t="shared" si="11"/>
        <v>21.150000000000002</v>
      </c>
      <c r="Y36" s="4">
        <f t="shared" si="12"/>
        <v>5.44</v>
      </c>
      <c r="Z36" s="6"/>
      <c r="AA36" s="6"/>
      <c r="AB36" s="6"/>
      <c r="AC36" s="3">
        <v>10</v>
      </c>
      <c r="AD36" s="11">
        <f t="shared" si="17"/>
        <v>19.645000000000003</v>
      </c>
      <c r="AE36" s="11">
        <f t="shared" si="14"/>
        <v>21.150000000000002</v>
      </c>
      <c r="AF36" s="11">
        <f t="shared" si="15"/>
        <v>5.44</v>
      </c>
      <c r="AG36" s="6"/>
      <c r="AH36" s="6"/>
      <c r="AI36" s="6"/>
    </row>
    <row r="37" spans="1:35" x14ac:dyDescent="0.2">
      <c r="D37" s="3">
        <v>295295</v>
      </c>
      <c r="E37" s="13">
        <v>40</v>
      </c>
      <c r="F37" s="12">
        <v>0.55391641791044766</v>
      </c>
      <c r="G37" s="11">
        <v>0.57801178208955217</v>
      </c>
      <c r="J37" s="15"/>
      <c r="M37" s="30"/>
      <c r="N37" s="15"/>
      <c r="O37" s="30"/>
      <c r="P37" s="39"/>
      <c r="Q37" s="12">
        <v>2.1829999999999998</v>
      </c>
      <c r="R37" s="11">
        <v>2.1935000000000002</v>
      </c>
      <c r="S37" s="11">
        <v>0.58250000000000002</v>
      </c>
      <c r="T37" s="11">
        <v>4.8580000000000005</v>
      </c>
      <c r="U37" s="11">
        <v>0.11749999999999999</v>
      </c>
      <c r="V37" s="3">
        <v>10</v>
      </c>
      <c r="W37" s="4">
        <f t="shared" si="16"/>
        <v>21.83</v>
      </c>
      <c r="X37" s="4">
        <f t="shared" si="11"/>
        <v>21.935000000000002</v>
      </c>
      <c r="Y37" s="4">
        <f t="shared" si="12"/>
        <v>5.8250000000000002</v>
      </c>
      <c r="Z37" s="6"/>
      <c r="AA37" s="6"/>
      <c r="AB37" s="6"/>
      <c r="AC37" s="3">
        <v>10</v>
      </c>
      <c r="AD37" s="11">
        <f t="shared" si="17"/>
        <v>21.83</v>
      </c>
      <c r="AE37" s="11">
        <f t="shared" si="14"/>
        <v>21.935000000000002</v>
      </c>
      <c r="AF37" s="11">
        <f t="shared" si="15"/>
        <v>5.8250000000000002</v>
      </c>
      <c r="AG37" s="6"/>
      <c r="AH37" s="6"/>
      <c r="AI37" s="6"/>
    </row>
    <row r="38" spans="1:35" x14ac:dyDescent="0.2">
      <c r="D38" s="3">
        <v>295294</v>
      </c>
      <c r="E38" s="13">
        <v>50</v>
      </c>
      <c r="F38" s="12">
        <v>0.48280835820895529</v>
      </c>
      <c r="G38" s="11">
        <v>0.6913100417910446</v>
      </c>
      <c r="J38" s="15"/>
      <c r="M38" s="30">
        <v>94.252417131676623</v>
      </c>
      <c r="N38" s="15">
        <v>7.6905000000000001</v>
      </c>
      <c r="O38" s="30">
        <v>343</v>
      </c>
      <c r="P38" s="39">
        <v>30.443000000000001</v>
      </c>
      <c r="Q38" s="12">
        <v>1.84</v>
      </c>
      <c r="R38" s="11">
        <v>1.9275</v>
      </c>
      <c r="S38" s="11">
        <v>0.6160000000000001</v>
      </c>
      <c r="T38" s="11">
        <v>3.7285000000000004</v>
      </c>
      <c r="U38" s="11">
        <v>0.1125</v>
      </c>
      <c r="V38" s="3">
        <v>10</v>
      </c>
      <c r="W38" s="4">
        <f t="shared" si="16"/>
        <v>18.400000000000002</v>
      </c>
      <c r="X38" s="4">
        <f t="shared" si="11"/>
        <v>19.274999999999999</v>
      </c>
      <c r="Y38" s="4">
        <f t="shared" si="12"/>
        <v>6.160000000000001</v>
      </c>
      <c r="Z38" s="6"/>
      <c r="AA38" s="6"/>
      <c r="AB38" s="6"/>
      <c r="AC38" s="3">
        <v>5</v>
      </c>
      <c r="AD38" s="11">
        <f t="shared" si="17"/>
        <v>9.2000000000000011</v>
      </c>
      <c r="AE38" s="11">
        <f t="shared" si="14"/>
        <v>9.6374999999999993</v>
      </c>
      <c r="AF38" s="11">
        <f t="shared" si="15"/>
        <v>3.0800000000000005</v>
      </c>
      <c r="AG38" s="6"/>
      <c r="AH38" s="6"/>
      <c r="AI38" s="6"/>
    </row>
    <row r="39" spans="1:35" x14ac:dyDescent="0.2">
      <c r="D39" s="3">
        <v>295293</v>
      </c>
      <c r="E39" s="13">
        <v>60</v>
      </c>
      <c r="F39" s="12">
        <v>0.32187223880597027</v>
      </c>
      <c r="G39" s="11">
        <v>0.87620776119402977</v>
      </c>
      <c r="J39" s="15"/>
      <c r="P39" s="39"/>
      <c r="Q39" s="12">
        <v>4.5009999999999994</v>
      </c>
      <c r="R39" s="11">
        <v>6.2949999999999999</v>
      </c>
      <c r="S39" s="11">
        <v>1.1825000000000001</v>
      </c>
      <c r="T39" s="11">
        <v>6.75</v>
      </c>
      <c r="U39" s="11">
        <v>0.17749999999999999</v>
      </c>
      <c r="V39" s="3">
        <v>10</v>
      </c>
      <c r="W39" s="4">
        <f t="shared" si="16"/>
        <v>45.009999999999991</v>
      </c>
      <c r="X39" s="4">
        <f t="shared" si="11"/>
        <v>62.95</v>
      </c>
      <c r="Y39" s="4">
        <f t="shared" si="12"/>
        <v>11.825000000000001</v>
      </c>
      <c r="Z39" s="6"/>
      <c r="AA39" s="6"/>
      <c r="AB39" s="6"/>
      <c r="AC39" s="3">
        <v>0</v>
      </c>
      <c r="AG39" s="6"/>
      <c r="AH39" s="6"/>
      <c r="AI39" s="6"/>
    </row>
    <row r="40" spans="1:35" x14ac:dyDescent="0.2">
      <c r="D40" s="3">
        <v>295292</v>
      </c>
      <c r="E40" s="13">
        <v>70</v>
      </c>
      <c r="F40" s="12">
        <v>0.3039904477611941</v>
      </c>
      <c r="G40" s="11">
        <v>1.7327455522388058</v>
      </c>
      <c r="J40" s="15"/>
      <c r="P40" s="39"/>
      <c r="Q40" s="12">
        <v>9.7420000000000009</v>
      </c>
      <c r="R40" s="11">
        <v>16.48</v>
      </c>
      <c r="S40" s="11">
        <v>1.917</v>
      </c>
      <c r="T40" s="11">
        <v>9.3305000000000007</v>
      </c>
      <c r="U40" s="11">
        <v>0.19450000000000001</v>
      </c>
      <c r="V40" s="3">
        <v>10</v>
      </c>
      <c r="W40" s="4">
        <f t="shared" si="16"/>
        <v>97.420000000000016</v>
      </c>
      <c r="X40" s="4">
        <f t="shared" si="11"/>
        <v>164.8</v>
      </c>
      <c r="Y40" s="4">
        <f t="shared" si="12"/>
        <v>19.170000000000002</v>
      </c>
      <c r="Z40" s="6"/>
      <c r="AA40" s="6"/>
      <c r="AB40" s="6"/>
      <c r="AC40" s="3">
        <v>0</v>
      </c>
      <c r="AG40" s="6"/>
      <c r="AH40" s="6"/>
      <c r="AI40" s="6"/>
    </row>
    <row r="41" spans="1:35" x14ac:dyDescent="0.2">
      <c r="D41" s="3">
        <v>295291</v>
      </c>
      <c r="E41" s="13">
        <v>80</v>
      </c>
      <c r="F41" s="12">
        <v>0.55433552238805972</v>
      </c>
      <c r="G41" s="11">
        <v>1.4824004776119399</v>
      </c>
      <c r="J41" s="15"/>
      <c r="M41" s="30">
        <v>75.035137125525992</v>
      </c>
      <c r="N41" s="15">
        <v>6.1635</v>
      </c>
      <c r="O41" s="30">
        <v>275</v>
      </c>
      <c r="P41" s="39">
        <v>32.177</v>
      </c>
      <c r="Q41" s="12">
        <v>11.111000000000001</v>
      </c>
      <c r="R41" s="11">
        <v>21.716000000000001</v>
      </c>
      <c r="S41" s="11">
        <v>1.5335000000000001</v>
      </c>
      <c r="T41" s="11">
        <v>4.9335000000000004</v>
      </c>
      <c r="U41" s="11">
        <v>0.1845</v>
      </c>
      <c r="V41" s="3">
        <v>5</v>
      </c>
      <c r="W41" s="4">
        <f t="shared" si="16"/>
        <v>55.555000000000007</v>
      </c>
      <c r="X41" s="4">
        <f t="shared" si="11"/>
        <v>108.58000000000001</v>
      </c>
      <c r="Y41" s="4">
        <f t="shared" si="12"/>
        <v>7.6675000000000004</v>
      </c>
      <c r="Z41" s="6"/>
      <c r="AA41" s="6"/>
      <c r="AB41" s="6"/>
      <c r="AC41" s="3">
        <v>0</v>
      </c>
      <c r="AG41" s="6"/>
      <c r="AH41" s="6"/>
      <c r="AI41" s="6"/>
    </row>
    <row r="42" spans="1:35" x14ac:dyDescent="0.2">
      <c r="A42" s="5">
        <v>39240</v>
      </c>
      <c r="B42" s="2" t="s">
        <v>90</v>
      </c>
      <c r="C42" s="19" t="s">
        <v>66</v>
      </c>
      <c r="D42" s="3">
        <v>295310</v>
      </c>
      <c r="E42" s="13">
        <v>1</v>
      </c>
      <c r="F42" s="12">
        <v>1.7881791044776123</v>
      </c>
      <c r="G42" s="11">
        <v>0.84759689552238782</v>
      </c>
      <c r="H42" s="12">
        <v>65.006701791044776</v>
      </c>
      <c r="I42" s="11">
        <v>28.240613408955209</v>
      </c>
      <c r="J42" s="15">
        <v>35.591155522388064</v>
      </c>
      <c r="K42" s="15">
        <v>18.838367677611931</v>
      </c>
      <c r="L42" s="18">
        <v>158</v>
      </c>
      <c r="M42" s="30">
        <v>105.95975969678756</v>
      </c>
      <c r="N42" s="15">
        <v>7.4094999999999995</v>
      </c>
      <c r="O42" s="32">
        <v>331</v>
      </c>
      <c r="P42" s="39">
        <v>29.504999999999999</v>
      </c>
      <c r="Q42" s="12">
        <v>0.67400000000000004</v>
      </c>
      <c r="R42" s="11">
        <v>0.49249999999999999</v>
      </c>
      <c r="S42" s="11">
        <v>0.2455</v>
      </c>
      <c r="T42" s="11">
        <v>0.73450000000000004</v>
      </c>
      <c r="U42" s="11">
        <v>0.23250000000000001</v>
      </c>
      <c r="V42" s="3">
        <v>3</v>
      </c>
      <c r="W42" s="4">
        <f>($V42*Q42)</f>
        <v>2.0220000000000002</v>
      </c>
      <c r="X42" s="4">
        <f t="shared" si="11"/>
        <v>1.4775</v>
      </c>
      <c r="Y42" s="4">
        <f t="shared" si="12"/>
        <v>0.73649999999999993</v>
      </c>
      <c r="Z42" s="6">
        <f>SUM(W42:W51)</f>
        <v>328.91849999999994</v>
      </c>
      <c r="AA42" s="6">
        <f>SUM(X42:X51)</f>
        <v>403.11149999999998</v>
      </c>
      <c r="AB42" s="6">
        <f>SUM(Y42:Y51)</f>
        <v>59.233750000000001</v>
      </c>
      <c r="AC42" s="3">
        <v>3</v>
      </c>
      <c r="AD42" s="11">
        <f>($AC42*Q42)</f>
        <v>2.0220000000000002</v>
      </c>
      <c r="AE42" s="11">
        <f t="shared" ref="AE42:AE48" si="18">($AC42*R42)</f>
        <v>1.4775</v>
      </c>
      <c r="AF42" s="11">
        <f t="shared" ref="AF42:AF48" si="19">($AC42*S42)</f>
        <v>0.73649999999999993</v>
      </c>
      <c r="AG42" s="6">
        <f>SUM(AD42:AD48)</f>
        <v>74.925999999999988</v>
      </c>
      <c r="AH42" s="6">
        <f>SUM(AE42:AE48)</f>
        <v>48.381500000000003</v>
      </c>
      <c r="AI42" s="6">
        <f>SUM(AF42:AF48)</f>
        <v>24.828749999999999</v>
      </c>
    </row>
    <row r="43" spans="1:35" x14ac:dyDescent="0.2">
      <c r="C43" s="3"/>
      <c r="D43" s="36">
        <v>295309</v>
      </c>
      <c r="E43" s="13">
        <v>5</v>
      </c>
      <c r="F43" s="12">
        <v>1.7345337313432836</v>
      </c>
      <c r="G43" s="11">
        <v>1.0450118686567169</v>
      </c>
      <c r="J43" s="15"/>
      <c r="M43" s="30"/>
      <c r="N43" s="15"/>
      <c r="P43" s="39"/>
      <c r="Q43" s="12">
        <v>0.57699999999999996</v>
      </c>
      <c r="R43" s="11">
        <v>0.42200000000000004</v>
      </c>
      <c r="S43" s="11">
        <v>0.26550000000000001</v>
      </c>
      <c r="T43" s="11">
        <v>0.86149999999999993</v>
      </c>
      <c r="U43" s="11">
        <v>0.104</v>
      </c>
      <c r="V43" s="3">
        <v>4.5</v>
      </c>
      <c r="W43" s="4">
        <f t="shared" ref="W43:W51" si="20">($V43*Q43)</f>
        <v>2.5964999999999998</v>
      </c>
      <c r="X43" s="4">
        <f t="shared" si="11"/>
        <v>1.8990000000000002</v>
      </c>
      <c r="Y43" s="4">
        <f t="shared" si="12"/>
        <v>1.19475</v>
      </c>
      <c r="Z43" s="6"/>
      <c r="AA43" s="6"/>
      <c r="AB43" s="6"/>
      <c r="AC43" s="3">
        <v>4.5</v>
      </c>
      <c r="AD43" s="11">
        <f t="shared" ref="AD43:AD48" si="21">($AC43*Q43)</f>
        <v>2.5964999999999998</v>
      </c>
      <c r="AE43" s="11">
        <f t="shared" si="18"/>
        <v>1.8990000000000002</v>
      </c>
      <c r="AF43" s="11">
        <f t="shared" si="19"/>
        <v>1.19475</v>
      </c>
      <c r="AG43" s="6"/>
      <c r="AH43" s="6"/>
      <c r="AI43" s="6"/>
    </row>
    <row r="44" spans="1:35" x14ac:dyDescent="0.2">
      <c r="D44" s="3">
        <v>295308</v>
      </c>
      <c r="E44" s="13">
        <v>10</v>
      </c>
      <c r="F44" s="12">
        <v>1.0013802985074627</v>
      </c>
      <c r="G44" s="11">
        <v>0.62800850149253673</v>
      </c>
      <c r="M44" s="30"/>
      <c r="N44" s="15"/>
      <c r="P44" s="39"/>
      <c r="Q44" s="12">
        <v>0.66300000000000003</v>
      </c>
      <c r="R44" s="11">
        <v>0.56999999999999995</v>
      </c>
      <c r="S44" s="11">
        <v>0.25600000000000001</v>
      </c>
      <c r="T44" s="11">
        <v>1.4279999999999999</v>
      </c>
      <c r="U44" s="11">
        <v>0.14200000000000002</v>
      </c>
      <c r="V44" s="3">
        <v>7.5</v>
      </c>
      <c r="W44" s="4">
        <f t="shared" si="20"/>
        <v>4.9725000000000001</v>
      </c>
      <c r="X44" s="4">
        <f t="shared" si="11"/>
        <v>4.2749999999999995</v>
      </c>
      <c r="Y44" s="4">
        <f t="shared" si="12"/>
        <v>1.92</v>
      </c>
      <c r="Z44" s="6"/>
      <c r="AA44" s="6"/>
      <c r="AB44" s="6"/>
      <c r="AC44" s="3">
        <v>7.5</v>
      </c>
      <c r="AD44" s="11">
        <f t="shared" si="21"/>
        <v>4.9725000000000001</v>
      </c>
      <c r="AE44" s="11">
        <f t="shared" si="18"/>
        <v>4.2749999999999995</v>
      </c>
      <c r="AF44" s="11">
        <f t="shared" si="19"/>
        <v>1.92</v>
      </c>
      <c r="AG44" s="6"/>
      <c r="AH44" s="6"/>
      <c r="AI44" s="6"/>
    </row>
    <row r="45" spans="1:35" x14ac:dyDescent="0.2">
      <c r="D45" s="36">
        <v>295307</v>
      </c>
      <c r="E45" s="13">
        <v>20</v>
      </c>
      <c r="F45" s="12">
        <v>0.51237268656716417</v>
      </c>
      <c r="G45" s="11">
        <v>0.30410011343283566</v>
      </c>
      <c r="M45" s="30">
        <v>104.51456450329982</v>
      </c>
      <c r="N45" s="15">
        <v>7.7249999999999996</v>
      </c>
      <c r="O45" s="32">
        <v>345</v>
      </c>
      <c r="P45" s="39">
        <v>30.152000000000001</v>
      </c>
      <c r="Q45" s="12">
        <v>1.194</v>
      </c>
      <c r="R45" s="11">
        <v>0.92849999999999999</v>
      </c>
      <c r="S45" s="11">
        <v>0.4415</v>
      </c>
      <c r="T45" s="11">
        <v>2.5630000000000002</v>
      </c>
      <c r="U45" s="11">
        <v>0.217</v>
      </c>
      <c r="V45" s="3">
        <v>10</v>
      </c>
      <c r="W45" s="4">
        <f t="shared" si="20"/>
        <v>11.94</v>
      </c>
      <c r="X45" s="4">
        <f t="shared" si="11"/>
        <v>9.2850000000000001</v>
      </c>
      <c r="Y45" s="4">
        <f t="shared" si="12"/>
        <v>4.415</v>
      </c>
      <c r="Z45" s="6"/>
      <c r="AA45" s="6"/>
      <c r="AB45" s="6"/>
      <c r="AC45" s="3">
        <v>10</v>
      </c>
      <c r="AD45" s="11">
        <f t="shared" si="21"/>
        <v>11.94</v>
      </c>
      <c r="AE45" s="11">
        <f t="shared" si="18"/>
        <v>9.2850000000000001</v>
      </c>
      <c r="AF45" s="11">
        <f t="shared" si="19"/>
        <v>4.415</v>
      </c>
      <c r="AG45" s="6"/>
      <c r="AH45" s="6"/>
      <c r="AI45" s="6"/>
    </row>
    <row r="46" spans="1:35" x14ac:dyDescent="0.2">
      <c r="D46" s="3">
        <v>295306</v>
      </c>
      <c r="E46" s="13">
        <v>30</v>
      </c>
      <c r="F46" s="12">
        <v>0.2492623880597015</v>
      </c>
      <c r="G46" s="11">
        <v>0.14041781194029843</v>
      </c>
      <c r="M46" s="30"/>
      <c r="N46" s="15"/>
      <c r="P46" s="39"/>
      <c r="Q46" s="12">
        <v>1.5794999999999999</v>
      </c>
      <c r="R46" s="11">
        <v>1.3109999999999999</v>
      </c>
      <c r="S46" s="11">
        <v>0.60099999999999998</v>
      </c>
      <c r="T46" s="11">
        <v>3.0434999999999999</v>
      </c>
      <c r="U46" s="11">
        <v>0.153</v>
      </c>
      <c r="V46" s="3">
        <v>10</v>
      </c>
      <c r="W46" s="4">
        <f t="shared" si="20"/>
        <v>15.794999999999998</v>
      </c>
      <c r="X46" s="4">
        <f t="shared" si="11"/>
        <v>13.11</v>
      </c>
      <c r="Y46" s="4">
        <f t="shared" si="12"/>
        <v>6.01</v>
      </c>
      <c r="Z46" s="6"/>
      <c r="AA46" s="6"/>
      <c r="AB46" s="6"/>
      <c r="AC46" s="3">
        <v>10</v>
      </c>
      <c r="AD46" s="11">
        <f t="shared" si="21"/>
        <v>15.794999999999998</v>
      </c>
      <c r="AE46" s="11">
        <f t="shared" si="18"/>
        <v>13.11</v>
      </c>
      <c r="AF46" s="11">
        <f t="shared" si="19"/>
        <v>6.01</v>
      </c>
      <c r="AG46" s="6"/>
      <c r="AH46" s="6"/>
      <c r="AI46" s="6"/>
    </row>
    <row r="47" spans="1:35" x14ac:dyDescent="0.2">
      <c r="D47" s="36">
        <v>295305</v>
      </c>
      <c r="E47" s="13">
        <v>40</v>
      </c>
      <c r="F47" s="12">
        <v>0.16617492537313433</v>
      </c>
      <c r="G47" s="11">
        <v>0.11216807462686566</v>
      </c>
      <c r="J47" s="15"/>
      <c r="M47" s="30"/>
      <c r="N47" s="15"/>
      <c r="P47" s="39"/>
      <c r="Q47" s="12">
        <v>2.1139999999999999</v>
      </c>
      <c r="R47" s="11">
        <v>0.88149999999999995</v>
      </c>
      <c r="S47" s="11">
        <v>0.65949999999999998</v>
      </c>
      <c r="T47" s="11">
        <v>4.1859999999999999</v>
      </c>
      <c r="U47" s="11">
        <v>0.14450000000000002</v>
      </c>
      <c r="V47" s="3">
        <v>10</v>
      </c>
      <c r="W47" s="4">
        <f t="shared" si="20"/>
        <v>21.14</v>
      </c>
      <c r="X47" s="4">
        <f t="shared" si="11"/>
        <v>8.8149999999999995</v>
      </c>
      <c r="Y47" s="4">
        <f t="shared" si="12"/>
        <v>6.5949999999999998</v>
      </c>
      <c r="Z47" s="6"/>
      <c r="AA47" s="6"/>
      <c r="AB47" s="6"/>
      <c r="AC47" s="3">
        <v>10</v>
      </c>
      <c r="AD47" s="11">
        <f t="shared" si="21"/>
        <v>21.14</v>
      </c>
      <c r="AE47" s="11">
        <f t="shared" si="18"/>
        <v>8.8149999999999995</v>
      </c>
      <c r="AF47" s="11">
        <f t="shared" si="19"/>
        <v>6.5949999999999998</v>
      </c>
      <c r="AG47" s="6"/>
      <c r="AH47" s="6"/>
      <c r="AI47" s="6"/>
    </row>
    <row r="48" spans="1:35" x14ac:dyDescent="0.2">
      <c r="D48" s="3">
        <v>295304</v>
      </c>
      <c r="E48" s="13">
        <v>50</v>
      </c>
      <c r="F48" s="12">
        <v>1.1265528358208958</v>
      </c>
      <c r="G48" s="11">
        <v>0.2632199641791042</v>
      </c>
      <c r="J48" s="15"/>
      <c r="M48" s="30">
        <v>97.179903112518332</v>
      </c>
      <c r="N48" s="15">
        <v>7.8565000000000005</v>
      </c>
      <c r="O48" s="32">
        <v>351</v>
      </c>
      <c r="P48" s="39">
        <v>31.263999999999999</v>
      </c>
      <c r="Q48" s="12">
        <v>3.2919999999999998</v>
      </c>
      <c r="R48" s="11">
        <v>1.9039999999999999</v>
      </c>
      <c r="S48" s="11">
        <v>0.79149999999999998</v>
      </c>
      <c r="T48" s="11">
        <v>3.9770000000000003</v>
      </c>
      <c r="U48" s="11">
        <v>0.25800000000000001</v>
      </c>
      <c r="V48" s="3">
        <v>10</v>
      </c>
      <c r="W48" s="4">
        <f t="shared" si="20"/>
        <v>32.92</v>
      </c>
      <c r="X48" s="4">
        <f t="shared" si="11"/>
        <v>19.04</v>
      </c>
      <c r="Y48" s="4">
        <f t="shared" si="12"/>
        <v>7.915</v>
      </c>
      <c r="Z48" s="6"/>
      <c r="AA48" s="6"/>
      <c r="AB48" s="6"/>
      <c r="AC48" s="3">
        <v>5</v>
      </c>
      <c r="AD48" s="11">
        <f t="shared" si="21"/>
        <v>16.46</v>
      </c>
      <c r="AE48" s="11">
        <f t="shared" si="18"/>
        <v>9.52</v>
      </c>
      <c r="AF48" s="11">
        <f t="shared" si="19"/>
        <v>3.9575</v>
      </c>
      <c r="AG48" s="6"/>
      <c r="AH48" s="6"/>
      <c r="AI48" s="6"/>
    </row>
    <row r="49" spans="1:35" x14ac:dyDescent="0.2">
      <c r="D49" s="36">
        <v>295303</v>
      </c>
      <c r="E49" s="13">
        <v>60</v>
      </c>
      <c r="F49" s="12">
        <v>0.98349850746268652</v>
      </c>
      <c r="G49" s="11">
        <v>0.26250469253731312</v>
      </c>
      <c r="J49" s="15"/>
      <c r="M49" s="30"/>
      <c r="N49" s="15"/>
      <c r="P49" s="39"/>
      <c r="Q49" s="12">
        <v>7.0504999999999995</v>
      </c>
      <c r="R49" s="11">
        <v>7.5314999999999994</v>
      </c>
      <c r="S49" s="11">
        <v>1.0805</v>
      </c>
      <c r="T49" s="11">
        <v>4.3855000000000004</v>
      </c>
      <c r="U49" s="11">
        <v>0.2175</v>
      </c>
      <c r="V49" s="3">
        <v>10</v>
      </c>
      <c r="W49" s="4">
        <f t="shared" si="20"/>
        <v>70.504999999999995</v>
      </c>
      <c r="X49" s="4">
        <f t="shared" si="11"/>
        <v>75.314999999999998</v>
      </c>
      <c r="Y49" s="4">
        <f t="shared" si="12"/>
        <v>10.805</v>
      </c>
      <c r="Z49" s="6"/>
      <c r="AA49" s="6"/>
      <c r="AB49" s="6"/>
      <c r="AC49" s="3">
        <v>0</v>
      </c>
      <c r="AG49" s="6"/>
      <c r="AH49" s="6"/>
      <c r="AI49" s="6"/>
    </row>
    <row r="50" spans="1:35" x14ac:dyDescent="0.2">
      <c r="C50" s="3"/>
      <c r="D50" s="3">
        <v>295302</v>
      </c>
      <c r="E50" s="13">
        <v>70</v>
      </c>
      <c r="F50" s="12">
        <v>0.92985313432835826</v>
      </c>
      <c r="G50" s="11">
        <v>0.36407326567164178</v>
      </c>
      <c r="J50" s="15"/>
      <c r="M50" s="30"/>
      <c r="N50" s="15"/>
      <c r="P50" s="39"/>
      <c r="Q50" s="12">
        <v>10.8</v>
      </c>
      <c r="R50" s="11">
        <v>15.865</v>
      </c>
      <c r="S50" s="11">
        <v>1.2685</v>
      </c>
      <c r="T50" s="11">
        <v>3.0265</v>
      </c>
      <c r="U50" s="11">
        <v>0.22949999999999998</v>
      </c>
      <c r="V50" s="3">
        <v>10</v>
      </c>
      <c r="W50" s="4">
        <f t="shared" si="20"/>
        <v>108</v>
      </c>
      <c r="X50" s="4">
        <f t="shared" si="11"/>
        <v>158.65</v>
      </c>
      <c r="Y50" s="4">
        <f t="shared" si="12"/>
        <v>12.684999999999999</v>
      </c>
      <c r="Z50" s="6"/>
      <c r="AA50" s="6"/>
      <c r="AB50" s="6"/>
      <c r="AC50" s="3">
        <v>0</v>
      </c>
      <c r="AG50" s="6"/>
      <c r="AH50" s="6"/>
      <c r="AI50" s="6"/>
    </row>
    <row r="51" spans="1:35" x14ac:dyDescent="0.2">
      <c r="B51" s="10" t="s">
        <v>84</v>
      </c>
      <c r="D51" s="36">
        <v>295301</v>
      </c>
      <c r="E51" s="13">
        <v>80</v>
      </c>
      <c r="F51" s="44">
        <v>8.4859794402985074</v>
      </c>
      <c r="G51" s="45">
        <v>1.4247103097014899</v>
      </c>
      <c r="J51" s="15"/>
      <c r="M51" s="30">
        <v>72.341762902046185</v>
      </c>
      <c r="N51" s="15">
        <v>5.8505000000000003</v>
      </c>
      <c r="O51" s="32">
        <v>261.5</v>
      </c>
      <c r="P51" s="39">
        <v>32.496000000000002</v>
      </c>
      <c r="Q51" s="12">
        <v>11.805499999999999</v>
      </c>
      <c r="R51" s="11">
        <v>22.248999999999999</v>
      </c>
      <c r="S51" s="11">
        <v>1.3915</v>
      </c>
      <c r="T51" s="11">
        <v>1.8715000000000002</v>
      </c>
      <c r="U51" s="11">
        <v>0.60650000000000004</v>
      </c>
      <c r="V51" s="3">
        <v>5</v>
      </c>
      <c r="W51" s="4">
        <f t="shared" si="20"/>
        <v>59.027499999999989</v>
      </c>
      <c r="X51" s="4">
        <f t="shared" si="11"/>
        <v>111.24499999999999</v>
      </c>
      <c r="Y51" s="4">
        <f t="shared" si="12"/>
        <v>6.9574999999999996</v>
      </c>
      <c r="Z51" s="6"/>
      <c r="AA51" s="6"/>
      <c r="AB51" s="6"/>
      <c r="AC51" s="3">
        <v>0</v>
      </c>
      <c r="AG51" s="6"/>
      <c r="AH51" s="6"/>
      <c r="AI51" s="6"/>
    </row>
    <row r="52" spans="1:35" x14ac:dyDescent="0.2">
      <c r="A52" s="5">
        <v>39253</v>
      </c>
      <c r="B52" s="2" t="s">
        <v>91</v>
      </c>
      <c r="C52" s="19" t="s">
        <v>66</v>
      </c>
      <c r="D52" s="20">
        <v>295320</v>
      </c>
      <c r="E52" s="13">
        <v>1</v>
      </c>
      <c r="F52" s="12">
        <v>0.62586268656716415</v>
      </c>
      <c r="G52" s="11">
        <v>0.35656291343283564</v>
      </c>
      <c r="H52" s="12">
        <v>61.328483731343297</v>
      </c>
      <c r="I52" s="11">
        <v>56.622422068656697</v>
      </c>
      <c r="J52" s="15">
        <v>29.945940447761195</v>
      </c>
      <c r="K52" s="11">
        <v>26.064229352238801</v>
      </c>
      <c r="L52" s="18">
        <v>171</v>
      </c>
      <c r="M52" s="30">
        <v>105.15115741409096</v>
      </c>
      <c r="N52" s="20">
        <v>6.7404999999999999</v>
      </c>
      <c r="O52" s="20">
        <v>301</v>
      </c>
      <c r="P52" s="39">
        <v>29.471</v>
      </c>
      <c r="Q52" s="12">
        <v>0.33450000000000002</v>
      </c>
      <c r="R52" s="11">
        <v>0.27600000000000002</v>
      </c>
      <c r="S52" s="11">
        <v>0.14150000000000001</v>
      </c>
      <c r="T52" s="11">
        <v>1.1265000000000001</v>
      </c>
      <c r="U52" s="11">
        <v>6.4000000000000001E-2</v>
      </c>
      <c r="V52" s="3">
        <v>3</v>
      </c>
      <c r="W52" s="4">
        <f>($V52*Q52)</f>
        <v>1.0035000000000001</v>
      </c>
      <c r="X52" s="4">
        <f t="shared" si="11"/>
        <v>0.82800000000000007</v>
      </c>
      <c r="Y52" s="4">
        <f t="shared" si="12"/>
        <v>0.42450000000000004</v>
      </c>
      <c r="Z52" s="6">
        <f>SUM(W52:W61)</f>
        <v>287.68425000000002</v>
      </c>
      <c r="AA52" s="6">
        <f>SUM(X52:X61)</f>
        <v>668.15374999999995</v>
      </c>
      <c r="AB52" s="6">
        <f>SUM(Y52:Y61)</f>
        <v>62.212499999999999</v>
      </c>
      <c r="AC52" s="3">
        <v>3</v>
      </c>
      <c r="AD52" s="11">
        <f>($AC52*Q52)</f>
        <v>1.0035000000000001</v>
      </c>
      <c r="AE52" s="11">
        <f t="shared" ref="AE52:AE58" si="22">($AC52*R52)</f>
        <v>0.82800000000000007</v>
      </c>
      <c r="AF52" s="11">
        <f t="shared" ref="AF52:AF58" si="23">($AC52*S52)</f>
        <v>0.42450000000000004</v>
      </c>
      <c r="AG52" s="6">
        <f>SUM(AD52:AD58)</f>
        <v>48.434249999999999</v>
      </c>
      <c r="AH52" s="6">
        <f>SUM(AE52:AE58)</f>
        <v>92.686250000000001</v>
      </c>
      <c r="AI52" s="6">
        <f>SUM(AF52:AF58)</f>
        <v>22.799999999999997</v>
      </c>
    </row>
    <row r="53" spans="1:35" x14ac:dyDescent="0.2">
      <c r="C53" s="3"/>
      <c r="D53" s="20">
        <v>295319</v>
      </c>
      <c r="E53" s="13">
        <v>5</v>
      </c>
      <c r="F53" s="12">
        <v>0.6437444776119402</v>
      </c>
      <c r="G53" s="11">
        <v>0.43452752238805964</v>
      </c>
      <c r="M53" s="30"/>
      <c r="N53" s="15"/>
      <c r="O53" s="30"/>
      <c r="P53" s="39"/>
      <c r="Q53" s="12">
        <v>0.33350000000000002</v>
      </c>
      <c r="R53" s="11">
        <v>0.48599999999999999</v>
      </c>
      <c r="S53" s="11">
        <v>0.154</v>
      </c>
      <c r="T53" s="11">
        <v>0.71499999999999997</v>
      </c>
      <c r="U53" s="11">
        <v>5.3499999999999999E-2</v>
      </c>
      <c r="V53" s="3">
        <v>4.5</v>
      </c>
      <c r="W53" s="4">
        <f t="shared" ref="W53:W61" si="24">($V53*Q53)</f>
        <v>1.50075</v>
      </c>
      <c r="X53" s="4">
        <f t="shared" si="11"/>
        <v>2.1869999999999998</v>
      </c>
      <c r="Y53" s="4">
        <f t="shared" si="12"/>
        <v>0.69299999999999995</v>
      </c>
      <c r="Z53" s="6"/>
      <c r="AA53" s="6"/>
      <c r="AB53" s="6"/>
      <c r="AC53" s="3">
        <v>4.5</v>
      </c>
      <c r="AD53" s="11">
        <f t="shared" ref="AD53:AD58" si="25">($AC53*Q53)</f>
        <v>1.50075</v>
      </c>
      <c r="AE53" s="11">
        <f t="shared" si="22"/>
        <v>2.1869999999999998</v>
      </c>
      <c r="AF53" s="11">
        <f t="shared" si="23"/>
        <v>0.69299999999999995</v>
      </c>
      <c r="AG53" s="6"/>
      <c r="AH53" s="6"/>
      <c r="AI53" s="6"/>
    </row>
    <row r="54" spans="1:35" x14ac:dyDescent="0.2">
      <c r="D54" s="20">
        <v>295318</v>
      </c>
      <c r="E54" s="13">
        <v>10</v>
      </c>
      <c r="F54" s="12">
        <v>0.7867988059701494</v>
      </c>
      <c r="G54" s="11">
        <v>0.57901239402985072</v>
      </c>
      <c r="P54" s="39"/>
      <c r="Q54" s="12">
        <v>0.34100000000000003</v>
      </c>
      <c r="R54" s="11">
        <v>0.52449999999999997</v>
      </c>
      <c r="S54" s="11">
        <v>0.13600000000000001</v>
      </c>
      <c r="T54" s="11">
        <v>0.73049999999999993</v>
      </c>
      <c r="U54" s="11">
        <v>5.3499999999999999E-2</v>
      </c>
      <c r="V54" s="3">
        <v>7.5</v>
      </c>
      <c r="W54" s="4">
        <f t="shared" si="24"/>
        <v>2.5575000000000001</v>
      </c>
      <c r="X54" s="4">
        <f t="shared" si="11"/>
        <v>3.9337499999999999</v>
      </c>
      <c r="Y54" s="4">
        <f t="shared" si="12"/>
        <v>1.02</v>
      </c>
      <c r="Z54" s="6"/>
      <c r="AA54" s="6"/>
      <c r="AB54" s="6"/>
      <c r="AC54" s="3">
        <v>7.5</v>
      </c>
      <c r="AD54" s="11">
        <f t="shared" si="25"/>
        <v>2.5575000000000001</v>
      </c>
      <c r="AE54" s="11">
        <f t="shared" si="22"/>
        <v>3.9337499999999999</v>
      </c>
      <c r="AF54" s="11">
        <f t="shared" si="23"/>
        <v>1.02</v>
      </c>
      <c r="AG54" s="6"/>
      <c r="AH54" s="6"/>
      <c r="AI54" s="6"/>
    </row>
    <row r="55" spans="1:35" x14ac:dyDescent="0.2">
      <c r="D55" s="20">
        <v>295317</v>
      </c>
      <c r="E55" s="13">
        <v>20</v>
      </c>
      <c r="F55" s="12">
        <v>1.0192620895522388</v>
      </c>
      <c r="G55" s="11">
        <v>0.94558911044776095</v>
      </c>
      <c r="J55" s="15"/>
      <c r="M55" s="30">
        <v>106.87453324036795</v>
      </c>
      <c r="N55" s="15">
        <v>7.2219999999999995</v>
      </c>
      <c r="O55" s="30">
        <v>322.5</v>
      </c>
      <c r="P55" s="39">
        <v>29.959</v>
      </c>
      <c r="Q55" s="12">
        <v>0.34449999999999997</v>
      </c>
      <c r="R55" s="11">
        <v>0.50900000000000001</v>
      </c>
      <c r="S55" s="11">
        <v>0.26700000000000002</v>
      </c>
      <c r="T55" s="11">
        <v>0.66249999999999998</v>
      </c>
      <c r="U55" s="11">
        <v>5.6999999999999995E-2</v>
      </c>
      <c r="V55" s="3">
        <v>10</v>
      </c>
      <c r="W55" s="4">
        <f t="shared" si="24"/>
        <v>3.4449999999999998</v>
      </c>
      <c r="X55" s="4">
        <f t="shared" si="11"/>
        <v>5.09</v>
      </c>
      <c r="Y55" s="4">
        <f t="shared" si="12"/>
        <v>2.67</v>
      </c>
      <c r="Z55" s="6"/>
      <c r="AA55" s="6"/>
      <c r="AB55" s="6"/>
      <c r="AC55" s="3">
        <v>10</v>
      </c>
      <c r="AD55" s="11">
        <f t="shared" si="25"/>
        <v>3.4449999999999998</v>
      </c>
      <c r="AE55" s="11">
        <f t="shared" si="22"/>
        <v>5.09</v>
      </c>
      <c r="AF55" s="11">
        <f t="shared" si="23"/>
        <v>2.67</v>
      </c>
      <c r="AG55" s="6"/>
      <c r="AH55" s="6"/>
      <c r="AI55" s="6"/>
    </row>
    <row r="56" spans="1:35" x14ac:dyDescent="0.2">
      <c r="D56" s="20">
        <v>295316</v>
      </c>
      <c r="E56" s="13">
        <v>30</v>
      </c>
      <c r="F56" s="12">
        <v>0.30465402985074624</v>
      </c>
      <c r="G56" s="11">
        <v>0.38192537014925354</v>
      </c>
      <c r="J56" s="15"/>
      <c r="P56" s="39"/>
      <c r="Q56" s="12">
        <v>1.4060000000000001</v>
      </c>
      <c r="R56" s="11">
        <v>3.403</v>
      </c>
      <c r="S56" s="11">
        <v>0.61149999999999993</v>
      </c>
      <c r="T56" s="11">
        <v>2.9460000000000002</v>
      </c>
      <c r="U56" s="11">
        <v>0.1225</v>
      </c>
      <c r="V56" s="3">
        <v>10</v>
      </c>
      <c r="W56" s="4">
        <f t="shared" si="24"/>
        <v>14.060000000000002</v>
      </c>
      <c r="X56" s="4">
        <f t="shared" si="11"/>
        <v>34.03</v>
      </c>
      <c r="Y56" s="4">
        <f t="shared" si="12"/>
        <v>6.1149999999999993</v>
      </c>
      <c r="Z56" s="6"/>
      <c r="AA56" s="6"/>
      <c r="AB56" s="6"/>
      <c r="AC56" s="3">
        <v>10</v>
      </c>
      <c r="AD56" s="11">
        <f t="shared" si="25"/>
        <v>14.060000000000002</v>
      </c>
      <c r="AE56" s="11">
        <f t="shared" si="22"/>
        <v>34.03</v>
      </c>
      <c r="AF56" s="11">
        <f t="shared" si="23"/>
        <v>6.1149999999999993</v>
      </c>
      <c r="AG56" s="6"/>
      <c r="AH56" s="6"/>
      <c r="AI56" s="6"/>
    </row>
    <row r="57" spans="1:35" x14ac:dyDescent="0.2">
      <c r="D57" s="20">
        <v>295315</v>
      </c>
      <c r="E57" s="13">
        <v>40</v>
      </c>
      <c r="F57" s="12">
        <v>0.20079470149253734</v>
      </c>
      <c r="G57" s="11">
        <v>0.30950079850746259</v>
      </c>
      <c r="J57" s="15"/>
      <c r="M57" s="30"/>
      <c r="N57" s="15"/>
      <c r="O57" s="30"/>
      <c r="P57" s="39"/>
      <c r="Q57" s="12">
        <v>1.6405000000000001</v>
      </c>
      <c r="R57" s="11">
        <v>2.0680000000000001</v>
      </c>
      <c r="S57" s="11">
        <v>0.74649999999999994</v>
      </c>
      <c r="T57" s="11">
        <v>3.4610000000000003</v>
      </c>
      <c r="U57" s="11">
        <v>0.12</v>
      </c>
      <c r="V57" s="3">
        <v>10</v>
      </c>
      <c r="W57" s="4">
        <f t="shared" si="24"/>
        <v>16.405000000000001</v>
      </c>
      <c r="X57" s="4">
        <f t="shared" si="11"/>
        <v>20.68</v>
      </c>
      <c r="Y57" s="4">
        <f t="shared" si="12"/>
        <v>7.4649999999999999</v>
      </c>
      <c r="Z57" s="6"/>
      <c r="AA57" s="6"/>
      <c r="AB57" s="6"/>
      <c r="AC57" s="3">
        <v>10</v>
      </c>
      <c r="AD57" s="11">
        <f t="shared" si="25"/>
        <v>16.405000000000001</v>
      </c>
      <c r="AE57" s="11">
        <f t="shared" si="22"/>
        <v>20.68</v>
      </c>
      <c r="AF57" s="11">
        <f t="shared" si="23"/>
        <v>7.4649999999999999</v>
      </c>
      <c r="AG57" s="6"/>
      <c r="AH57" s="6"/>
      <c r="AI57" s="6"/>
    </row>
    <row r="58" spans="1:35" x14ac:dyDescent="0.2">
      <c r="D58" s="20">
        <v>295314</v>
      </c>
      <c r="E58" s="13">
        <v>50</v>
      </c>
      <c r="F58" s="12">
        <v>0.80468059701492534</v>
      </c>
      <c r="G58" s="11">
        <v>0.4652842029850745</v>
      </c>
      <c r="J58" s="15"/>
      <c r="M58" s="30">
        <v>85.145625384678596</v>
      </c>
      <c r="N58" s="15">
        <v>6.9510000000000005</v>
      </c>
      <c r="O58" s="30">
        <v>310.5</v>
      </c>
      <c r="P58" s="39">
        <v>31.143000000000001</v>
      </c>
      <c r="Q58" s="12">
        <v>1.8925000000000001</v>
      </c>
      <c r="R58" s="11">
        <v>5.1875</v>
      </c>
      <c r="S58" s="11">
        <v>0.88249999999999995</v>
      </c>
      <c r="T58" s="11">
        <v>4.3919999999999995</v>
      </c>
      <c r="U58" s="11">
        <v>0.16450000000000001</v>
      </c>
      <c r="V58" s="3">
        <v>10</v>
      </c>
      <c r="W58" s="4">
        <f t="shared" si="24"/>
        <v>18.925000000000001</v>
      </c>
      <c r="X58" s="4">
        <f t="shared" si="11"/>
        <v>51.875</v>
      </c>
      <c r="Y58" s="4">
        <f t="shared" si="12"/>
        <v>8.8249999999999993</v>
      </c>
      <c r="Z58" s="6"/>
      <c r="AA58" s="6"/>
      <c r="AB58" s="6"/>
      <c r="AC58" s="3">
        <v>5</v>
      </c>
      <c r="AD58" s="11">
        <f t="shared" si="25"/>
        <v>9.4625000000000004</v>
      </c>
      <c r="AE58" s="11">
        <f t="shared" si="22"/>
        <v>25.9375</v>
      </c>
      <c r="AF58" s="11">
        <f t="shared" si="23"/>
        <v>4.4124999999999996</v>
      </c>
      <c r="AG58" s="6"/>
      <c r="AH58" s="6"/>
      <c r="AI58" s="6"/>
    </row>
    <row r="59" spans="1:35" x14ac:dyDescent="0.2">
      <c r="D59" s="20">
        <v>295313</v>
      </c>
      <c r="E59" s="13">
        <v>60</v>
      </c>
      <c r="F59" s="12">
        <v>0.42916298507462697</v>
      </c>
      <c r="G59" s="11">
        <v>0.69703221492537293</v>
      </c>
      <c r="J59" s="15"/>
      <c r="M59" s="30"/>
      <c r="N59" s="15"/>
      <c r="O59" s="30"/>
      <c r="P59" s="39"/>
      <c r="Q59" s="12">
        <v>6.798</v>
      </c>
      <c r="R59" s="11">
        <v>14.2135</v>
      </c>
      <c r="S59" s="11">
        <v>1.0754999999999999</v>
      </c>
      <c r="T59" s="11">
        <v>4.0105000000000004</v>
      </c>
      <c r="U59" s="11">
        <v>0.23399999999999999</v>
      </c>
      <c r="V59" s="3">
        <v>10</v>
      </c>
      <c r="W59" s="4">
        <f t="shared" si="24"/>
        <v>67.98</v>
      </c>
      <c r="X59" s="4">
        <f t="shared" si="11"/>
        <v>142.13499999999999</v>
      </c>
      <c r="Y59" s="4">
        <f t="shared" si="12"/>
        <v>10.754999999999999</v>
      </c>
      <c r="Z59" s="6"/>
      <c r="AA59" s="6"/>
      <c r="AB59" s="6"/>
      <c r="AC59" s="3">
        <v>0</v>
      </c>
      <c r="AG59" s="6"/>
      <c r="AH59" s="6"/>
      <c r="AI59" s="6"/>
    </row>
    <row r="60" spans="1:35" x14ac:dyDescent="0.2">
      <c r="C60" s="3"/>
      <c r="D60" s="20">
        <v>295312</v>
      </c>
      <c r="E60" s="13">
        <v>70</v>
      </c>
      <c r="F60" s="12">
        <v>1.6808883582089553</v>
      </c>
      <c r="G60" s="11">
        <v>1.4341196417910442</v>
      </c>
      <c r="J60" s="15"/>
      <c r="M60" s="30"/>
      <c r="N60" s="15"/>
      <c r="O60" s="30"/>
      <c r="P60" s="39"/>
      <c r="Q60" s="12">
        <v>10.305</v>
      </c>
      <c r="R60" s="11">
        <v>26.691499999999998</v>
      </c>
      <c r="S60" s="11">
        <v>1.6639999999999999</v>
      </c>
      <c r="T60" s="11">
        <v>4.6720000000000006</v>
      </c>
      <c r="U60" s="11">
        <v>0.34399999999999997</v>
      </c>
      <c r="V60" s="3">
        <v>10</v>
      </c>
      <c r="W60" s="4">
        <f t="shared" si="24"/>
        <v>103.05</v>
      </c>
      <c r="X60" s="4">
        <f t="shared" si="11"/>
        <v>266.91499999999996</v>
      </c>
      <c r="Y60" s="4">
        <f t="shared" si="12"/>
        <v>16.64</v>
      </c>
      <c r="Z60" s="6"/>
      <c r="AA60" s="6"/>
      <c r="AB60" s="6"/>
      <c r="AC60" s="3">
        <v>0</v>
      </c>
      <c r="AG60" s="6"/>
      <c r="AH60" s="6"/>
      <c r="AI60" s="6"/>
    </row>
    <row r="61" spans="1:35" x14ac:dyDescent="0.2">
      <c r="D61" s="20">
        <v>295311</v>
      </c>
      <c r="E61" s="13">
        <v>80</v>
      </c>
      <c r="F61" s="12">
        <v>1.2517253731343283</v>
      </c>
      <c r="G61" s="11">
        <v>1.3840506268656712</v>
      </c>
      <c r="J61" s="15"/>
      <c r="M61" s="30">
        <v>63.019849185904853</v>
      </c>
      <c r="N61" s="20">
        <v>5.1234999999999999</v>
      </c>
      <c r="O61" s="20">
        <v>229</v>
      </c>
      <c r="P61" s="39">
        <v>32.375999999999998</v>
      </c>
      <c r="Q61" s="12">
        <v>11.7515</v>
      </c>
      <c r="R61" s="11">
        <v>28.096</v>
      </c>
      <c r="S61" s="11">
        <v>1.5209999999999999</v>
      </c>
      <c r="T61" s="11">
        <v>4.5090000000000003</v>
      </c>
      <c r="U61" s="11">
        <v>0.34150000000000003</v>
      </c>
      <c r="V61" s="3">
        <v>5</v>
      </c>
      <c r="W61" s="4">
        <f t="shared" si="24"/>
        <v>58.7575</v>
      </c>
      <c r="X61" s="4">
        <f t="shared" si="11"/>
        <v>140.47999999999999</v>
      </c>
      <c r="Y61" s="4">
        <f t="shared" si="12"/>
        <v>7.6049999999999995</v>
      </c>
      <c r="Z61" s="6"/>
      <c r="AA61" s="6"/>
      <c r="AB61" s="6"/>
      <c r="AC61" s="3">
        <v>0</v>
      </c>
      <c r="AG61" s="6"/>
      <c r="AH61" s="6"/>
      <c r="AI61" s="6"/>
    </row>
    <row r="62" spans="1:35" x14ac:dyDescent="0.2">
      <c r="A62" s="5">
        <v>39309</v>
      </c>
      <c r="B62" s="2" t="s">
        <v>92</v>
      </c>
      <c r="C62" s="19" t="s">
        <v>66</v>
      </c>
      <c r="D62" s="3">
        <v>295330</v>
      </c>
      <c r="E62" s="13">
        <v>1</v>
      </c>
      <c r="F62" s="12">
        <v>1.1090667499999998</v>
      </c>
      <c r="G62" s="11">
        <v>0.4062123999999997</v>
      </c>
      <c r="H62" s="12">
        <v>36.948916001984138</v>
      </c>
      <c r="I62" s="11">
        <v>26.152675643015861</v>
      </c>
      <c r="J62" s="15">
        <v>32.271756319444449</v>
      </c>
      <c r="K62" s="11">
        <v>20.852929725555548</v>
      </c>
      <c r="L62" s="18">
        <v>227</v>
      </c>
      <c r="M62" s="43" t="s">
        <v>99</v>
      </c>
      <c r="N62" s="43" t="s">
        <v>99</v>
      </c>
      <c r="O62" s="43" t="s">
        <v>99</v>
      </c>
      <c r="P62" s="39">
        <v>28.785</v>
      </c>
      <c r="Q62" s="12">
        <v>0.106</v>
      </c>
      <c r="R62" s="11">
        <v>0.84250000000000003</v>
      </c>
      <c r="S62" s="11">
        <v>0.22850000000000001</v>
      </c>
      <c r="T62" s="11">
        <v>0.42949999999999999</v>
      </c>
      <c r="U62" s="11">
        <v>6.3500000000000001E-2</v>
      </c>
      <c r="V62" s="3">
        <v>3</v>
      </c>
      <c r="W62" s="4">
        <f>($V62*Q62)</f>
        <v>0.318</v>
      </c>
      <c r="X62" s="4">
        <f t="shared" si="11"/>
        <v>2.5274999999999999</v>
      </c>
      <c r="Y62" s="4">
        <f t="shared" si="12"/>
        <v>0.6855</v>
      </c>
      <c r="Z62" s="6">
        <f>SUM(W62:W71)</f>
        <v>309.00375000000003</v>
      </c>
      <c r="AA62" s="6">
        <f>SUM(X62:X71)</f>
        <v>573.70325000000003</v>
      </c>
      <c r="AB62" s="6">
        <f>SUM(Y62:Y71)</f>
        <v>63.725749999999998</v>
      </c>
      <c r="AC62" s="3">
        <v>3</v>
      </c>
      <c r="AD62" s="11">
        <f>($AC62*Q62)</f>
        <v>0.318</v>
      </c>
      <c r="AE62" s="11">
        <f t="shared" ref="AE62:AE68" si="26">($AC62*R62)</f>
        <v>2.5274999999999999</v>
      </c>
      <c r="AF62" s="11">
        <f t="shared" ref="AF62:AF68" si="27">($AC62*S62)</f>
        <v>0.6855</v>
      </c>
      <c r="AG62" s="6">
        <f>SUM(AD62:AD68)</f>
        <v>111.86125000000001</v>
      </c>
      <c r="AH62" s="6">
        <f>SUM(AE62:AE68)</f>
        <v>234.77325000000002</v>
      </c>
      <c r="AI62" s="6">
        <f>SUM(AF62:AF68)</f>
        <v>33.02825</v>
      </c>
    </row>
    <row r="63" spans="1:35" x14ac:dyDescent="0.2">
      <c r="D63" s="3">
        <v>295329</v>
      </c>
      <c r="E63" s="13">
        <v>5</v>
      </c>
      <c r="F63" s="12">
        <v>0.90863300000000002</v>
      </c>
      <c r="G63" s="11">
        <v>0.45511823499999982</v>
      </c>
      <c r="J63" s="15"/>
      <c r="M63" s="31"/>
      <c r="N63" s="29"/>
      <c r="P63" s="39"/>
      <c r="Q63" s="12">
        <v>0.10350000000000001</v>
      </c>
      <c r="R63" s="11">
        <v>0.91349999999999998</v>
      </c>
      <c r="S63" s="11">
        <v>0.217</v>
      </c>
      <c r="T63" s="11">
        <v>0.44799999999999995</v>
      </c>
      <c r="U63" s="11">
        <v>6.9000000000000006E-2</v>
      </c>
      <c r="V63" s="3">
        <v>4.5</v>
      </c>
      <c r="W63" s="4">
        <f t="shared" ref="W63:W71" si="28">($V63*Q63)</f>
        <v>0.46575000000000005</v>
      </c>
      <c r="X63" s="4">
        <f t="shared" si="11"/>
        <v>4.1107499999999995</v>
      </c>
      <c r="Y63" s="4">
        <f t="shared" si="12"/>
        <v>0.97650000000000003</v>
      </c>
      <c r="Z63" s="6"/>
      <c r="AA63" s="6"/>
      <c r="AB63" s="6"/>
      <c r="AC63" s="3">
        <v>4.5</v>
      </c>
      <c r="AD63" s="11">
        <f t="shared" ref="AD63:AD68" si="29">($AC63*Q63)</f>
        <v>0.46575000000000005</v>
      </c>
      <c r="AE63" s="11">
        <f t="shared" si="26"/>
        <v>4.1107499999999995</v>
      </c>
      <c r="AF63" s="11">
        <f t="shared" si="27"/>
        <v>0.97650000000000003</v>
      </c>
      <c r="AG63" s="6"/>
      <c r="AH63" s="6"/>
      <c r="AI63" s="6"/>
    </row>
    <row r="64" spans="1:35" x14ac:dyDescent="0.2">
      <c r="C64" s="3"/>
      <c r="D64" s="3">
        <v>295328</v>
      </c>
      <c r="E64" s="13">
        <v>10</v>
      </c>
      <c r="F64" s="12">
        <v>1.0139368928571428</v>
      </c>
      <c r="G64" s="11">
        <v>0.83142825214285687</v>
      </c>
      <c r="J64" s="15"/>
      <c r="M64" s="31"/>
      <c r="N64" s="29"/>
      <c r="P64" s="39"/>
      <c r="Q64" s="12">
        <v>0.1</v>
      </c>
      <c r="R64" s="11">
        <v>1.006</v>
      </c>
      <c r="S64" s="11">
        <v>0.28749999999999998</v>
      </c>
      <c r="T64" s="11">
        <v>0.95150000000000001</v>
      </c>
      <c r="U64" s="11">
        <v>5.8999999999999997E-2</v>
      </c>
      <c r="V64" s="3">
        <v>7.5</v>
      </c>
      <c r="W64" s="4">
        <f t="shared" si="28"/>
        <v>0.75</v>
      </c>
      <c r="X64" s="4">
        <f t="shared" si="11"/>
        <v>7.5449999999999999</v>
      </c>
      <c r="Y64" s="4">
        <f t="shared" si="12"/>
        <v>2.15625</v>
      </c>
      <c r="Z64" s="6"/>
      <c r="AA64" s="6"/>
      <c r="AB64" s="6"/>
      <c r="AC64" s="3">
        <v>7.5</v>
      </c>
      <c r="AD64" s="11">
        <f t="shared" si="29"/>
        <v>0.75</v>
      </c>
      <c r="AE64" s="11">
        <f t="shared" si="26"/>
        <v>7.5449999999999999</v>
      </c>
      <c r="AF64" s="11">
        <f t="shared" si="27"/>
        <v>2.15625</v>
      </c>
      <c r="AG64" s="6"/>
      <c r="AH64" s="6"/>
      <c r="AI64" s="6"/>
    </row>
    <row r="65" spans="1:35" x14ac:dyDescent="0.2">
      <c r="C65" s="3"/>
      <c r="D65" s="3">
        <v>295327</v>
      </c>
      <c r="E65" s="13">
        <v>20</v>
      </c>
      <c r="F65" s="12">
        <v>1.276809420634921</v>
      </c>
      <c r="G65" s="11">
        <v>0.56855572436507895</v>
      </c>
      <c r="J65" s="15"/>
      <c r="M65" s="43" t="s">
        <v>99</v>
      </c>
      <c r="N65" s="43" t="s">
        <v>99</v>
      </c>
      <c r="O65" s="43" t="s">
        <v>99</v>
      </c>
      <c r="P65" s="39">
        <v>30.582000000000001</v>
      </c>
      <c r="Q65" s="12">
        <v>0.59750000000000003</v>
      </c>
      <c r="R65" s="11">
        <v>1.7795000000000001</v>
      </c>
      <c r="S65" s="11">
        <v>0.46950000000000003</v>
      </c>
      <c r="T65" s="11">
        <v>0.83750000000000002</v>
      </c>
      <c r="U65" s="11">
        <v>0.1265</v>
      </c>
      <c r="V65" s="3">
        <v>10</v>
      </c>
      <c r="W65" s="4">
        <f t="shared" si="28"/>
        <v>5.9750000000000005</v>
      </c>
      <c r="X65" s="4">
        <f t="shared" si="11"/>
        <v>17.795000000000002</v>
      </c>
      <c r="Y65" s="4">
        <f t="shared" si="12"/>
        <v>4.6950000000000003</v>
      </c>
      <c r="Z65" s="6"/>
      <c r="AA65" s="6"/>
      <c r="AB65" s="6"/>
      <c r="AC65" s="3">
        <v>10</v>
      </c>
      <c r="AD65" s="11">
        <f t="shared" si="29"/>
        <v>5.9750000000000005</v>
      </c>
      <c r="AE65" s="11">
        <f t="shared" si="26"/>
        <v>17.795000000000002</v>
      </c>
      <c r="AF65" s="11">
        <f t="shared" si="27"/>
        <v>4.6950000000000003</v>
      </c>
      <c r="AG65" s="6"/>
      <c r="AH65" s="6"/>
      <c r="AI65" s="6"/>
    </row>
    <row r="66" spans="1:35" x14ac:dyDescent="0.2">
      <c r="C66" s="3"/>
      <c r="D66" s="3">
        <v>295326</v>
      </c>
      <c r="E66" s="13">
        <v>30</v>
      </c>
      <c r="F66" s="12">
        <v>0.19019155555555556</v>
      </c>
      <c r="G66" s="11">
        <v>0.22551284444444447</v>
      </c>
      <c r="J66" s="15"/>
      <c r="M66" s="31"/>
      <c r="N66" s="29"/>
      <c r="P66" s="39"/>
      <c r="Q66" s="12">
        <v>3.6444999999999999</v>
      </c>
      <c r="R66" s="11">
        <v>7.7605000000000004</v>
      </c>
      <c r="S66" s="11">
        <v>0.90799999999999992</v>
      </c>
      <c r="T66" s="11">
        <v>2.7439999999999998</v>
      </c>
      <c r="U66" s="11">
        <v>0.3105</v>
      </c>
      <c r="V66" s="3">
        <v>10</v>
      </c>
      <c r="W66" s="4">
        <f t="shared" si="28"/>
        <v>36.445</v>
      </c>
      <c r="X66" s="4">
        <f t="shared" si="11"/>
        <v>77.605000000000004</v>
      </c>
      <c r="Y66" s="4">
        <f t="shared" si="12"/>
        <v>9.0799999999999983</v>
      </c>
      <c r="Z66" s="6"/>
      <c r="AA66" s="6"/>
      <c r="AB66" s="6"/>
      <c r="AC66" s="3">
        <v>10</v>
      </c>
      <c r="AD66" s="11">
        <f t="shared" si="29"/>
        <v>36.445</v>
      </c>
      <c r="AE66" s="11">
        <f t="shared" si="26"/>
        <v>77.605000000000004</v>
      </c>
      <c r="AF66" s="11">
        <f t="shared" si="27"/>
        <v>9.0799999999999983</v>
      </c>
      <c r="AG66" s="6"/>
      <c r="AH66" s="6"/>
      <c r="AI66" s="6"/>
    </row>
    <row r="67" spans="1:35" x14ac:dyDescent="0.2">
      <c r="C67" s="3"/>
      <c r="D67" s="3">
        <v>295325</v>
      </c>
      <c r="E67" s="13">
        <v>40</v>
      </c>
      <c r="F67" s="12">
        <v>0.170784253968254</v>
      </c>
      <c r="G67" s="11">
        <v>0.235138866031746</v>
      </c>
      <c r="J67" s="15"/>
      <c r="M67" s="31"/>
      <c r="N67" s="29"/>
      <c r="O67" s="31"/>
      <c r="P67" s="39"/>
      <c r="Q67" s="12">
        <v>4.5120000000000005</v>
      </c>
      <c r="R67" s="11">
        <v>8.7119999999999997</v>
      </c>
      <c r="S67" s="11">
        <v>1.0594999999999999</v>
      </c>
      <c r="T67" s="11">
        <v>2.5084999999999997</v>
      </c>
      <c r="U67" s="11">
        <v>0.23100000000000001</v>
      </c>
      <c r="V67" s="3">
        <v>10</v>
      </c>
      <c r="W67" s="4">
        <f t="shared" si="28"/>
        <v>45.120000000000005</v>
      </c>
      <c r="X67" s="4">
        <f t="shared" si="11"/>
        <v>87.12</v>
      </c>
      <c r="Y67" s="4">
        <f t="shared" si="12"/>
        <v>10.594999999999999</v>
      </c>
      <c r="Z67" s="6"/>
      <c r="AA67" s="6"/>
      <c r="AB67" s="6"/>
      <c r="AC67" s="3">
        <v>10</v>
      </c>
      <c r="AD67" s="11">
        <f t="shared" si="29"/>
        <v>45.120000000000005</v>
      </c>
      <c r="AE67" s="11">
        <f t="shared" si="26"/>
        <v>87.12</v>
      </c>
      <c r="AF67" s="11">
        <f t="shared" si="27"/>
        <v>10.594999999999999</v>
      </c>
      <c r="AG67" s="6"/>
      <c r="AH67" s="6"/>
      <c r="AI67" s="6"/>
    </row>
    <row r="68" spans="1:35" x14ac:dyDescent="0.2">
      <c r="D68" s="3">
        <v>295324</v>
      </c>
      <c r="E68" s="13">
        <v>50</v>
      </c>
      <c r="F68" s="12">
        <v>0.17466571428571426</v>
      </c>
      <c r="G68" s="11">
        <v>0.21169484571428571</v>
      </c>
      <c r="J68" s="15"/>
      <c r="M68" s="43" t="s">
        <v>99</v>
      </c>
      <c r="N68" s="43" t="s">
        <v>99</v>
      </c>
      <c r="O68" s="43" t="s">
        <v>99</v>
      </c>
      <c r="P68" s="39">
        <v>32.189</v>
      </c>
      <c r="Q68" s="12">
        <v>4.5575000000000001</v>
      </c>
      <c r="R68" s="11">
        <v>7.6139999999999999</v>
      </c>
      <c r="S68" s="11">
        <v>0.96799999999999997</v>
      </c>
      <c r="T68" s="11">
        <v>1.8875</v>
      </c>
      <c r="U68" s="11">
        <v>0.28400000000000003</v>
      </c>
      <c r="V68" s="3">
        <v>10</v>
      </c>
      <c r="W68" s="4">
        <f t="shared" si="28"/>
        <v>45.575000000000003</v>
      </c>
      <c r="X68" s="4">
        <f t="shared" si="11"/>
        <v>76.14</v>
      </c>
      <c r="Y68" s="4">
        <f t="shared" si="12"/>
        <v>9.68</v>
      </c>
      <c r="Z68" s="6"/>
      <c r="AA68" s="6"/>
      <c r="AB68" s="6"/>
      <c r="AC68" s="3">
        <v>5</v>
      </c>
      <c r="AD68" s="11">
        <f t="shared" si="29"/>
        <v>22.787500000000001</v>
      </c>
      <c r="AE68" s="11">
        <f t="shared" si="26"/>
        <v>38.07</v>
      </c>
      <c r="AF68" s="11">
        <f t="shared" si="27"/>
        <v>4.84</v>
      </c>
      <c r="AG68" s="6"/>
      <c r="AH68" s="6"/>
      <c r="AI68" s="6"/>
    </row>
    <row r="69" spans="1:35" x14ac:dyDescent="0.2">
      <c r="D69" s="3">
        <v>295323</v>
      </c>
      <c r="E69" s="13">
        <v>60</v>
      </c>
      <c r="F69" s="12">
        <v>0.15913987301587307</v>
      </c>
      <c r="G69" s="11">
        <v>0.13429852698412698</v>
      </c>
      <c r="J69" s="15"/>
      <c r="M69" s="31"/>
      <c r="N69" s="29"/>
      <c r="O69" s="31"/>
      <c r="P69" s="39"/>
      <c r="Q69" s="12">
        <v>5.3260000000000005</v>
      </c>
      <c r="R69" s="11">
        <v>6.2575000000000003</v>
      </c>
      <c r="S69" s="11">
        <v>0.99199999999999999</v>
      </c>
      <c r="T69" s="11">
        <v>2.3679999999999999</v>
      </c>
      <c r="U69" s="11">
        <v>0.34450000000000003</v>
      </c>
      <c r="V69" s="3">
        <v>10</v>
      </c>
      <c r="W69" s="4">
        <f t="shared" si="28"/>
        <v>53.260000000000005</v>
      </c>
      <c r="X69" s="4">
        <f t="shared" si="11"/>
        <v>62.575000000000003</v>
      </c>
      <c r="Y69" s="4">
        <f t="shared" si="12"/>
        <v>9.92</v>
      </c>
      <c r="Z69" s="6"/>
      <c r="AA69" s="6"/>
      <c r="AB69" s="6"/>
      <c r="AC69" s="3">
        <v>0</v>
      </c>
      <c r="AG69" s="6"/>
      <c r="AH69" s="6"/>
      <c r="AI69" s="6"/>
    </row>
    <row r="70" spans="1:35" x14ac:dyDescent="0.2">
      <c r="D70" s="3">
        <v>295322</v>
      </c>
      <c r="E70" s="13">
        <v>70</v>
      </c>
      <c r="F70" s="12">
        <v>9.7036507936507949E-2</v>
      </c>
      <c r="G70" s="11">
        <v>0.11815165206349201</v>
      </c>
      <c r="J70" s="15"/>
      <c r="P70" s="39"/>
      <c r="Q70" s="12">
        <v>7.8744999999999994</v>
      </c>
      <c r="R70" s="11">
        <v>13.715</v>
      </c>
      <c r="S70" s="11">
        <v>1.0489999999999999</v>
      </c>
      <c r="T70" s="11">
        <v>1.879</v>
      </c>
      <c r="U70" s="11">
        <v>0.30649999999999999</v>
      </c>
      <c r="V70" s="3">
        <v>10</v>
      </c>
      <c r="W70" s="4">
        <f t="shared" si="28"/>
        <v>78.74499999999999</v>
      </c>
      <c r="X70" s="4">
        <f t="shared" si="11"/>
        <v>137.15</v>
      </c>
      <c r="Y70" s="4">
        <f t="shared" si="12"/>
        <v>10.489999999999998</v>
      </c>
      <c r="Z70" s="6"/>
      <c r="AA70" s="6"/>
      <c r="AB70" s="6"/>
      <c r="AC70" s="3">
        <v>0</v>
      </c>
      <c r="AG70" s="6"/>
      <c r="AH70" s="6"/>
      <c r="AI70" s="6"/>
    </row>
    <row r="71" spans="1:35" x14ac:dyDescent="0.2">
      <c r="C71" s="3"/>
      <c r="D71" s="3">
        <v>295321</v>
      </c>
      <c r="E71" s="13">
        <v>80</v>
      </c>
      <c r="F71" s="12">
        <v>0.24841346031746037</v>
      </c>
      <c r="G71" s="11">
        <v>0.34335397968253967</v>
      </c>
      <c r="J71" s="15"/>
      <c r="M71" s="43" t="s">
        <v>99</v>
      </c>
      <c r="N71" s="43" t="s">
        <v>99</v>
      </c>
      <c r="O71" s="43" t="s">
        <v>99</v>
      </c>
      <c r="P71" s="39">
        <v>32.414999999999999</v>
      </c>
      <c r="Q71" s="12">
        <v>8.4700000000000006</v>
      </c>
      <c r="R71" s="11">
        <v>20.227</v>
      </c>
      <c r="S71" s="11">
        <v>1.0895000000000001</v>
      </c>
      <c r="T71" s="11">
        <v>1.9145000000000001</v>
      </c>
      <c r="U71" s="11">
        <v>0.2135</v>
      </c>
      <c r="V71" s="3">
        <v>5</v>
      </c>
      <c r="W71" s="4">
        <f t="shared" si="28"/>
        <v>42.35</v>
      </c>
      <c r="X71" s="4">
        <f t="shared" si="11"/>
        <v>101.13500000000001</v>
      </c>
      <c r="Y71" s="4">
        <f t="shared" si="12"/>
        <v>5.4475000000000007</v>
      </c>
      <c r="Z71" s="6"/>
      <c r="AA71" s="6"/>
      <c r="AB71" s="6"/>
      <c r="AC71" s="3">
        <v>0</v>
      </c>
      <c r="AG71" s="6"/>
      <c r="AH71" s="6"/>
      <c r="AI71" s="6"/>
    </row>
    <row r="72" spans="1:35" x14ac:dyDescent="0.2">
      <c r="A72" s="5">
        <v>39340</v>
      </c>
      <c r="B72" s="2" t="s">
        <v>94</v>
      </c>
      <c r="C72" s="19" t="s">
        <v>61</v>
      </c>
      <c r="D72" s="13">
        <v>307555</v>
      </c>
      <c r="E72" s="13">
        <v>1</v>
      </c>
      <c r="F72" s="12">
        <v>2.1000135483870968</v>
      </c>
      <c r="G72" s="11">
        <v>0.6460405316129032</v>
      </c>
      <c r="H72" s="12">
        <v>69.554705029761891</v>
      </c>
      <c r="I72" s="4">
        <v>38.611356392738081</v>
      </c>
      <c r="J72" s="15">
        <v>66.236056458333337</v>
      </c>
      <c r="K72" s="11">
        <v>27.991680964166655</v>
      </c>
      <c r="L72" s="18">
        <v>258</v>
      </c>
      <c r="M72" s="41">
        <v>96.399615296645493</v>
      </c>
      <c r="N72" s="42">
        <v>5.968</v>
      </c>
      <c r="O72" s="41">
        <v>266.5</v>
      </c>
      <c r="P72" s="11">
        <v>28.783999999999999</v>
      </c>
      <c r="Q72" s="12">
        <v>0.33850000000000002</v>
      </c>
      <c r="R72" s="11">
        <v>2.6654999999999998</v>
      </c>
      <c r="S72" s="11">
        <v>0.39150000000000001</v>
      </c>
      <c r="T72" s="11">
        <v>0.94450000000000001</v>
      </c>
      <c r="U72" s="11">
        <v>8.2000000000000003E-2</v>
      </c>
      <c r="V72" s="3">
        <v>3</v>
      </c>
      <c r="W72" s="4">
        <f>($V72*Q72)</f>
        <v>1.0155000000000001</v>
      </c>
      <c r="X72" s="4">
        <f t="shared" si="11"/>
        <v>7.9964999999999993</v>
      </c>
      <c r="Y72" s="4">
        <f t="shared" si="12"/>
        <v>1.1745000000000001</v>
      </c>
      <c r="Z72" s="6">
        <f>SUM(W72:W81)</f>
        <v>345.20650000000001</v>
      </c>
      <c r="AA72" s="6">
        <f>SUM(X72:X81)</f>
        <v>648.48275000000001</v>
      </c>
      <c r="AB72" s="6">
        <f>SUM(Y72:Y81)</f>
        <v>71.784000000000006</v>
      </c>
      <c r="AC72" s="3">
        <v>3</v>
      </c>
      <c r="AD72" s="11">
        <f>($AC72*Q72)</f>
        <v>1.0155000000000001</v>
      </c>
      <c r="AE72" s="11">
        <f t="shared" ref="AE72:AE78" si="30">($AC72*R72)</f>
        <v>7.9964999999999993</v>
      </c>
      <c r="AF72" s="11">
        <f t="shared" ref="AF72:AF78" si="31">($AC72*S72)</f>
        <v>1.1745000000000001</v>
      </c>
      <c r="AG72" s="6">
        <f>SUM(AD72:AD78)</f>
        <v>73.689000000000007</v>
      </c>
      <c r="AH72" s="6">
        <f>SUM(AE72:AE78)</f>
        <v>177.63525000000001</v>
      </c>
      <c r="AI72" s="6">
        <f>SUM(AF72:AF78)</f>
        <v>28.799000000000003</v>
      </c>
    </row>
    <row r="73" spans="1:35" x14ac:dyDescent="0.2">
      <c r="C73" s="3"/>
      <c r="D73" s="13">
        <v>307554</v>
      </c>
      <c r="E73" s="13">
        <v>5</v>
      </c>
      <c r="F73" s="12">
        <v>2.1000135483870963</v>
      </c>
      <c r="G73" s="11">
        <v>0.69338629161290344</v>
      </c>
      <c r="P73" s="39"/>
      <c r="Q73" s="12">
        <v>0.32550000000000001</v>
      </c>
      <c r="R73" s="11">
        <v>2.6775000000000002</v>
      </c>
      <c r="S73" s="11">
        <v>0.376</v>
      </c>
      <c r="T73" s="11">
        <v>0.61450000000000005</v>
      </c>
      <c r="U73" s="11">
        <v>8.1000000000000003E-2</v>
      </c>
      <c r="V73" s="3">
        <v>4.5</v>
      </c>
      <c r="W73" s="4">
        <f t="shared" ref="W73:W81" si="32">($V73*Q73)</f>
        <v>1.46475</v>
      </c>
      <c r="X73" s="4">
        <f t="shared" si="11"/>
        <v>12.048750000000002</v>
      </c>
      <c r="Y73" s="4">
        <f t="shared" si="12"/>
        <v>1.6919999999999999</v>
      </c>
      <c r="Z73" s="6"/>
      <c r="AA73" s="6"/>
      <c r="AB73" s="6"/>
      <c r="AC73" s="3">
        <v>4.5</v>
      </c>
      <c r="AD73" s="11">
        <f t="shared" ref="AD73:AD78" si="33">($AC73*Q73)</f>
        <v>1.46475</v>
      </c>
      <c r="AE73" s="11">
        <f t="shared" si="30"/>
        <v>12.048750000000002</v>
      </c>
      <c r="AF73" s="11">
        <f t="shared" si="31"/>
        <v>1.6919999999999999</v>
      </c>
      <c r="AG73" s="6"/>
      <c r="AH73" s="6"/>
      <c r="AI73" s="6"/>
    </row>
    <row r="74" spans="1:35" x14ac:dyDescent="0.2">
      <c r="C74" s="3"/>
      <c r="D74" s="13">
        <v>307553</v>
      </c>
      <c r="E74" s="13">
        <v>10</v>
      </c>
      <c r="F74" s="12">
        <v>1.9854673548387098</v>
      </c>
      <c r="G74" s="11">
        <v>0.66589520516129019</v>
      </c>
      <c r="P74" s="39"/>
      <c r="Q74" s="12">
        <v>0.33050000000000002</v>
      </c>
      <c r="R74" s="11">
        <v>2.7110000000000003</v>
      </c>
      <c r="S74" s="11">
        <v>0.57599999999999996</v>
      </c>
      <c r="T74" s="11">
        <v>0.66549999999999998</v>
      </c>
      <c r="U74" s="11">
        <v>8.1000000000000003E-2</v>
      </c>
      <c r="V74" s="3">
        <v>7.5</v>
      </c>
      <c r="W74" s="4">
        <f t="shared" si="32"/>
        <v>2.4787500000000002</v>
      </c>
      <c r="X74" s="4">
        <f t="shared" si="11"/>
        <v>20.332500000000003</v>
      </c>
      <c r="Y74" s="4">
        <f t="shared" si="12"/>
        <v>4.3199999999999994</v>
      </c>
      <c r="Z74" s="6"/>
      <c r="AA74" s="6"/>
      <c r="AB74" s="6"/>
      <c r="AC74" s="3">
        <v>7.5</v>
      </c>
      <c r="AD74" s="11">
        <f t="shared" si="33"/>
        <v>2.4787500000000002</v>
      </c>
      <c r="AE74" s="11">
        <f t="shared" si="30"/>
        <v>20.332500000000003</v>
      </c>
      <c r="AF74" s="11">
        <f t="shared" si="31"/>
        <v>4.3199999999999994</v>
      </c>
      <c r="AG74" s="6"/>
      <c r="AH74" s="6"/>
      <c r="AI74" s="6"/>
    </row>
    <row r="75" spans="1:35" x14ac:dyDescent="0.2">
      <c r="C75" s="3"/>
      <c r="D75" s="13">
        <v>307552</v>
      </c>
      <c r="E75" s="13">
        <v>20</v>
      </c>
      <c r="F75" s="12">
        <v>1.9854673548387092</v>
      </c>
      <c r="G75" s="11">
        <v>0.71324096516129087</v>
      </c>
      <c r="J75" s="15"/>
      <c r="M75" s="41">
        <v>96.19247644983264</v>
      </c>
      <c r="N75" s="42">
        <v>5.96</v>
      </c>
      <c r="O75" s="41">
        <v>266</v>
      </c>
      <c r="P75" s="11">
        <v>28.760999999999999</v>
      </c>
      <c r="Q75" s="12">
        <v>0.372</v>
      </c>
      <c r="R75" s="11">
        <v>2.605</v>
      </c>
      <c r="S75" s="11">
        <v>0.36899999999999999</v>
      </c>
      <c r="T75" s="11">
        <v>0.57800000000000007</v>
      </c>
      <c r="U75" s="11">
        <v>8.3000000000000004E-2</v>
      </c>
      <c r="V75" s="3">
        <v>10</v>
      </c>
      <c r="W75" s="4">
        <f t="shared" si="32"/>
        <v>3.7199999999999998</v>
      </c>
      <c r="X75" s="4">
        <f t="shared" si="11"/>
        <v>26.05</v>
      </c>
      <c r="Y75" s="4">
        <f t="shared" si="12"/>
        <v>3.69</v>
      </c>
      <c r="Z75" s="6"/>
      <c r="AA75" s="6"/>
      <c r="AB75" s="6"/>
      <c r="AC75" s="3">
        <v>10</v>
      </c>
      <c r="AD75" s="11">
        <f t="shared" si="33"/>
        <v>3.7199999999999998</v>
      </c>
      <c r="AE75" s="11">
        <f t="shared" si="30"/>
        <v>26.05</v>
      </c>
      <c r="AF75" s="11">
        <f t="shared" si="31"/>
        <v>3.69</v>
      </c>
      <c r="AG75" s="6"/>
      <c r="AH75" s="6"/>
      <c r="AI75" s="6"/>
    </row>
    <row r="76" spans="1:35" x14ac:dyDescent="0.2">
      <c r="D76" s="13">
        <v>307551</v>
      </c>
      <c r="E76" s="13">
        <v>30</v>
      </c>
      <c r="F76" s="12">
        <v>1.2981901935483873</v>
      </c>
      <c r="G76" s="11">
        <v>0.50094868645161272</v>
      </c>
      <c r="J76" s="15"/>
      <c r="M76" s="41"/>
      <c r="N76" s="42"/>
      <c r="O76" s="41"/>
      <c r="P76" s="39"/>
      <c r="Q76" s="12">
        <v>0.60450000000000004</v>
      </c>
      <c r="R76" s="11">
        <v>2.2629999999999999</v>
      </c>
      <c r="S76" s="11">
        <v>0.41749999999999998</v>
      </c>
      <c r="T76" s="11">
        <v>1.0874999999999999</v>
      </c>
      <c r="U76" s="11">
        <v>9.7500000000000003E-2</v>
      </c>
      <c r="V76" s="3">
        <v>10</v>
      </c>
      <c r="W76" s="4">
        <f t="shared" si="32"/>
        <v>6.0449999999999999</v>
      </c>
      <c r="X76" s="4">
        <f t="shared" si="11"/>
        <v>22.63</v>
      </c>
      <c r="Y76" s="4">
        <f t="shared" si="12"/>
        <v>4.1749999999999998</v>
      </c>
      <c r="Z76" s="6"/>
      <c r="AA76" s="6"/>
      <c r="AB76" s="6"/>
      <c r="AC76" s="3">
        <v>10</v>
      </c>
      <c r="AD76" s="11">
        <f t="shared" si="33"/>
        <v>6.0449999999999999</v>
      </c>
      <c r="AE76" s="11">
        <f t="shared" si="30"/>
        <v>22.63</v>
      </c>
      <c r="AF76" s="11">
        <f t="shared" si="31"/>
        <v>4.1749999999999998</v>
      </c>
      <c r="AG76" s="6"/>
      <c r="AH76" s="6"/>
      <c r="AI76" s="6"/>
    </row>
    <row r="77" spans="1:35" x14ac:dyDescent="0.2">
      <c r="D77" s="13">
        <v>307550</v>
      </c>
      <c r="E77" s="13">
        <v>40</v>
      </c>
      <c r="F77" s="12">
        <v>0.33451238709677417</v>
      </c>
      <c r="G77" s="11">
        <v>0.3382654529032259</v>
      </c>
      <c r="J77" s="15"/>
      <c r="P77" s="39"/>
      <c r="Q77" s="12">
        <v>2.4720000000000004</v>
      </c>
      <c r="R77" s="11">
        <v>3.4089999999999998</v>
      </c>
      <c r="S77" s="11">
        <v>0.77049999999999996</v>
      </c>
      <c r="T77" s="11">
        <v>2.4375</v>
      </c>
      <c r="U77" s="11">
        <v>0.23799999999999999</v>
      </c>
      <c r="V77" s="3">
        <v>10</v>
      </c>
      <c r="W77" s="4">
        <f t="shared" si="32"/>
        <v>24.720000000000006</v>
      </c>
      <c r="X77" s="4">
        <f t="shared" si="11"/>
        <v>34.089999999999996</v>
      </c>
      <c r="Y77" s="4">
        <f t="shared" si="12"/>
        <v>7.7050000000000001</v>
      </c>
      <c r="Z77" s="6"/>
      <c r="AA77" s="6"/>
      <c r="AB77" s="6"/>
      <c r="AC77" s="3">
        <v>10</v>
      </c>
      <c r="AD77" s="11">
        <f t="shared" si="33"/>
        <v>24.720000000000006</v>
      </c>
      <c r="AE77" s="11">
        <f t="shared" si="30"/>
        <v>34.089999999999996</v>
      </c>
      <c r="AF77" s="11">
        <f t="shared" si="31"/>
        <v>7.7050000000000001</v>
      </c>
      <c r="AG77" s="6"/>
      <c r="AH77" s="6"/>
      <c r="AI77" s="6"/>
    </row>
    <row r="78" spans="1:35" x14ac:dyDescent="0.2">
      <c r="C78" s="3"/>
      <c r="D78" s="13">
        <v>307549</v>
      </c>
      <c r="E78" s="13">
        <v>50</v>
      </c>
      <c r="F78" s="12">
        <v>0.13054141935483871</v>
      </c>
      <c r="G78" s="11">
        <v>0.30448786064516131</v>
      </c>
      <c r="J78" s="15"/>
      <c r="M78" s="41">
        <v>78.41351340409976</v>
      </c>
      <c r="N78" s="42">
        <v>6.0314999999999994</v>
      </c>
      <c r="O78" s="41">
        <v>269</v>
      </c>
      <c r="P78" s="11">
        <v>31.841000000000001</v>
      </c>
      <c r="Q78" s="12">
        <v>6.8490000000000002</v>
      </c>
      <c r="R78" s="11">
        <v>10.897500000000001</v>
      </c>
      <c r="S78" s="11">
        <v>1.2084999999999999</v>
      </c>
      <c r="T78" s="11">
        <v>2.6880000000000002</v>
      </c>
      <c r="U78" s="11">
        <v>0.20400000000000001</v>
      </c>
      <c r="V78" s="3">
        <v>10</v>
      </c>
      <c r="W78" s="4">
        <f t="shared" si="32"/>
        <v>68.490000000000009</v>
      </c>
      <c r="X78" s="4">
        <f t="shared" si="11"/>
        <v>108.97500000000001</v>
      </c>
      <c r="Y78" s="4">
        <f t="shared" si="12"/>
        <v>12.084999999999999</v>
      </c>
      <c r="Z78" s="6"/>
      <c r="AA78" s="6"/>
      <c r="AB78" s="6"/>
      <c r="AC78" s="3">
        <v>5</v>
      </c>
      <c r="AD78" s="11">
        <f t="shared" si="33"/>
        <v>34.245000000000005</v>
      </c>
      <c r="AE78" s="11">
        <f t="shared" si="30"/>
        <v>54.487500000000004</v>
      </c>
      <c r="AF78" s="11">
        <f t="shared" si="31"/>
        <v>6.0424999999999995</v>
      </c>
      <c r="AG78" s="6"/>
      <c r="AH78" s="6"/>
      <c r="AI78" s="6"/>
    </row>
    <row r="79" spans="1:35" x14ac:dyDescent="0.2">
      <c r="C79" s="3"/>
      <c r="D79" s="13">
        <v>307548</v>
      </c>
      <c r="E79" s="13">
        <v>60</v>
      </c>
      <c r="F79" s="12">
        <v>0.11014432258064513</v>
      </c>
      <c r="G79" s="11">
        <v>0.22877383741935492</v>
      </c>
      <c r="J79" s="15"/>
      <c r="P79" s="39"/>
      <c r="Q79" s="12">
        <v>7.8875000000000002</v>
      </c>
      <c r="R79" s="11">
        <v>11.865500000000001</v>
      </c>
      <c r="S79" s="11">
        <v>1.294</v>
      </c>
      <c r="T79" s="11">
        <v>2.4095</v>
      </c>
      <c r="U79" s="11">
        <v>0.187</v>
      </c>
      <c r="V79" s="3">
        <v>10</v>
      </c>
      <c r="W79" s="4">
        <f t="shared" si="32"/>
        <v>78.875</v>
      </c>
      <c r="X79" s="4">
        <f t="shared" si="11"/>
        <v>118.655</v>
      </c>
      <c r="Y79" s="4">
        <f t="shared" si="12"/>
        <v>12.940000000000001</v>
      </c>
      <c r="Z79" s="6"/>
      <c r="AA79" s="6"/>
      <c r="AB79" s="6"/>
      <c r="AC79" s="3">
        <v>0</v>
      </c>
      <c r="AG79" s="6"/>
      <c r="AH79" s="6"/>
      <c r="AI79" s="6"/>
    </row>
    <row r="80" spans="1:35" x14ac:dyDescent="0.2">
      <c r="C80" s="3"/>
      <c r="D80" s="13">
        <v>307547</v>
      </c>
      <c r="E80" s="13">
        <v>70</v>
      </c>
      <c r="F80" s="12">
        <v>0.1142237419354839</v>
      </c>
      <c r="G80" s="11">
        <v>0.38656577806451609</v>
      </c>
      <c r="J80" s="15"/>
      <c r="P80" s="39"/>
      <c r="Q80" s="12">
        <v>10.4315</v>
      </c>
      <c r="R80" s="11">
        <v>19.295500000000001</v>
      </c>
      <c r="S80" s="11">
        <v>1.5774999999999999</v>
      </c>
      <c r="T80" s="11">
        <v>3.3585000000000003</v>
      </c>
      <c r="U80" s="11">
        <v>0.17249999999999999</v>
      </c>
      <c r="V80" s="3">
        <v>10</v>
      </c>
      <c r="W80" s="4">
        <f t="shared" si="32"/>
        <v>104.315</v>
      </c>
      <c r="X80" s="4">
        <f t="shared" si="11"/>
        <v>192.95500000000001</v>
      </c>
      <c r="Y80" s="4">
        <f t="shared" si="12"/>
        <v>15.774999999999999</v>
      </c>
      <c r="Z80" s="6"/>
      <c r="AA80" s="6"/>
      <c r="AB80" s="6"/>
      <c r="AC80" s="3">
        <v>0</v>
      </c>
      <c r="AG80" s="6"/>
      <c r="AH80" s="6"/>
      <c r="AI80" s="6"/>
    </row>
    <row r="81" spans="1:35" x14ac:dyDescent="0.2">
      <c r="C81" s="3"/>
      <c r="D81" s="13">
        <v>307546</v>
      </c>
      <c r="E81" s="13">
        <v>80</v>
      </c>
      <c r="F81" s="12">
        <v>0.11830316129032256</v>
      </c>
      <c r="G81" s="11">
        <v>0.65058579870967748</v>
      </c>
      <c r="J81" s="15"/>
      <c r="M81" s="41">
        <v>65.526894333635425</v>
      </c>
      <c r="N81" s="42">
        <v>5.2694999999999999</v>
      </c>
      <c r="O81" s="41">
        <v>235</v>
      </c>
      <c r="P81" s="11">
        <v>32.401000000000003</v>
      </c>
      <c r="Q81" s="12">
        <v>10.816500000000001</v>
      </c>
      <c r="R81" s="11">
        <v>20.95</v>
      </c>
      <c r="S81" s="11">
        <v>1.6455</v>
      </c>
      <c r="T81" s="11">
        <v>3.7095000000000002</v>
      </c>
      <c r="U81" s="11">
        <v>0.17449999999999999</v>
      </c>
      <c r="V81" s="3">
        <v>5</v>
      </c>
      <c r="W81" s="4">
        <f t="shared" si="32"/>
        <v>54.08250000000001</v>
      </c>
      <c r="X81" s="4">
        <f t="shared" si="11"/>
        <v>104.75</v>
      </c>
      <c r="Y81" s="4">
        <f t="shared" si="12"/>
        <v>8.2274999999999991</v>
      </c>
      <c r="Z81" s="6"/>
      <c r="AA81" s="6"/>
      <c r="AB81" s="6"/>
      <c r="AC81" s="3">
        <v>0</v>
      </c>
      <c r="AG81" s="6"/>
      <c r="AH81" s="6"/>
      <c r="AI81" s="6"/>
    </row>
    <row r="82" spans="1:35" x14ac:dyDescent="0.2">
      <c r="A82" s="5">
        <v>39378</v>
      </c>
      <c r="B82" s="2" t="s">
        <v>93</v>
      </c>
      <c r="C82" s="19" t="s">
        <v>66</v>
      </c>
      <c r="D82" s="13">
        <v>295340</v>
      </c>
      <c r="E82" s="13">
        <v>1</v>
      </c>
      <c r="F82" s="12">
        <v>1.5378340298507465</v>
      </c>
      <c r="G82" s="11">
        <v>0.21136277014925364</v>
      </c>
      <c r="H82" s="12">
        <v>78.059448805970177</v>
      </c>
      <c r="I82" s="11">
        <v>71.479514794029825</v>
      </c>
      <c r="J82" s="15">
        <v>50.827873432835837</v>
      </c>
      <c r="K82" s="11">
        <v>40.763388667164165</v>
      </c>
      <c r="L82" s="18">
        <v>296</v>
      </c>
      <c r="M82" s="32">
        <v>99.27206541304659</v>
      </c>
      <c r="N82" s="11">
        <v>6.407</v>
      </c>
      <c r="O82" s="3">
        <v>286</v>
      </c>
      <c r="P82" s="39">
        <v>29.702000000000002</v>
      </c>
      <c r="Q82" s="12">
        <v>0.35249999999999998</v>
      </c>
      <c r="R82" s="11">
        <v>1.5335000000000001</v>
      </c>
      <c r="S82" s="11">
        <v>0.377</v>
      </c>
      <c r="T82" s="11">
        <v>0.78849999999999998</v>
      </c>
      <c r="U82" s="11">
        <v>8.2500000000000004E-2</v>
      </c>
      <c r="V82" s="3">
        <v>3</v>
      </c>
      <c r="W82" s="4">
        <f>($V82*Q82)</f>
        <v>1.0574999999999999</v>
      </c>
      <c r="X82" s="4">
        <f t="shared" si="11"/>
        <v>4.6005000000000003</v>
      </c>
      <c r="Y82" s="4">
        <f t="shared" si="12"/>
        <v>1.131</v>
      </c>
      <c r="Z82" s="6">
        <f>SUM(W82:W91)</f>
        <v>305.23474999999996</v>
      </c>
      <c r="AA82" s="6">
        <f>SUM(X82:X91)</f>
        <v>600.53625</v>
      </c>
      <c r="AB82" s="6">
        <f>SUM(Y82:Y91)</f>
        <v>58.632750000000001</v>
      </c>
      <c r="AC82" s="3">
        <v>3</v>
      </c>
      <c r="AD82" s="11">
        <f>($AC82*Q82)</f>
        <v>1.0574999999999999</v>
      </c>
      <c r="AE82" s="11">
        <f t="shared" ref="AE82:AE88" si="34">($AC82*R82)</f>
        <v>4.6005000000000003</v>
      </c>
      <c r="AF82" s="11">
        <f t="shared" ref="AF82:AF88" si="35">($AC82*S82)</f>
        <v>1.131</v>
      </c>
      <c r="AG82" s="6">
        <f>SUM(AD82:AD88)</f>
        <v>109.80724999999998</v>
      </c>
      <c r="AH82" s="6">
        <f>SUM(AE82:AE88)</f>
        <v>197.04374999999999</v>
      </c>
      <c r="AI82" s="6">
        <f>SUM(AF82:AF88)</f>
        <v>29.565249999999999</v>
      </c>
    </row>
    <row r="83" spans="1:35" x14ac:dyDescent="0.2">
      <c r="C83" s="3"/>
      <c r="D83" s="13">
        <v>295339</v>
      </c>
      <c r="E83" s="13">
        <v>5</v>
      </c>
      <c r="F83" s="12">
        <v>1.7524155223880604</v>
      </c>
      <c r="G83" s="11">
        <v>0.30828207761193932</v>
      </c>
      <c r="H83" s="15"/>
      <c r="J83" s="15"/>
      <c r="M83" s="32"/>
      <c r="N83" s="11"/>
      <c r="O83" s="3"/>
      <c r="P83" s="39"/>
      <c r="Q83" s="12">
        <v>0.25800000000000001</v>
      </c>
      <c r="R83" s="11">
        <v>1.161</v>
      </c>
      <c r="S83" s="11">
        <v>0.314</v>
      </c>
      <c r="T83" s="11">
        <v>0.50950000000000006</v>
      </c>
      <c r="U83" s="11">
        <v>7.5999999999999998E-2</v>
      </c>
      <c r="V83" s="3">
        <v>4.5</v>
      </c>
      <c r="W83" s="4">
        <f t="shared" ref="W83:W91" si="36">($V83*Q83)</f>
        <v>1.161</v>
      </c>
      <c r="X83" s="4">
        <f t="shared" si="11"/>
        <v>5.2244999999999999</v>
      </c>
      <c r="Y83" s="4">
        <f t="shared" si="12"/>
        <v>1.413</v>
      </c>
      <c r="Z83" s="6"/>
      <c r="AA83" s="6"/>
      <c r="AB83" s="6"/>
      <c r="AC83" s="3">
        <v>4.5</v>
      </c>
      <c r="AD83" s="11">
        <f t="shared" ref="AD83:AD88" si="37">($AC83*Q83)</f>
        <v>1.161</v>
      </c>
      <c r="AE83" s="11">
        <f t="shared" si="34"/>
        <v>5.2244999999999999</v>
      </c>
      <c r="AF83" s="11">
        <f t="shared" si="35"/>
        <v>1.413</v>
      </c>
      <c r="AG83" s="6"/>
      <c r="AH83" s="6"/>
      <c r="AI83" s="6"/>
    </row>
    <row r="84" spans="1:35" x14ac:dyDescent="0.2">
      <c r="C84" s="3"/>
      <c r="D84" s="13">
        <v>295338</v>
      </c>
      <c r="E84" s="13">
        <v>10</v>
      </c>
      <c r="F84" s="12">
        <v>1.4305432835820902</v>
      </c>
      <c r="G84" s="11">
        <v>1.3490023164179101</v>
      </c>
      <c r="J84" s="15"/>
      <c r="P84" s="39"/>
      <c r="Q84" s="12">
        <v>0.32650000000000001</v>
      </c>
      <c r="R84" s="11">
        <v>1.5415000000000001</v>
      </c>
      <c r="S84" s="11">
        <v>0.32950000000000002</v>
      </c>
      <c r="T84" s="11">
        <v>0.52100000000000002</v>
      </c>
      <c r="U84" s="11">
        <v>7.9500000000000001E-2</v>
      </c>
      <c r="V84" s="3">
        <v>7.5</v>
      </c>
      <c r="W84" s="4">
        <f t="shared" si="36"/>
        <v>2.44875</v>
      </c>
      <c r="X84" s="4">
        <f t="shared" si="11"/>
        <v>11.561250000000001</v>
      </c>
      <c r="Y84" s="4">
        <f t="shared" si="12"/>
        <v>2.4712499999999999</v>
      </c>
      <c r="Z84" s="6"/>
      <c r="AA84" s="6"/>
      <c r="AB84" s="6"/>
      <c r="AC84" s="3">
        <v>7.5</v>
      </c>
      <c r="AD84" s="11">
        <f t="shared" si="37"/>
        <v>2.44875</v>
      </c>
      <c r="AE84" s="11">
        <f t="shared" si="34"/>
        <v>11.561250000000001</v>
      </c>
      <c r="AF84" s="11">
        <f t="shared" si="35"/>
        <v>2.4712499999999999</v>
      </c>
      <c r="AG84" s="6"/>
      <c r="AH84" s="6"/>
      <c r="AI84" s="6"/>
    </row>
    <row r="85" spans="1:35" x14ac:dyDescent="0.2">
      <c r="C85" s="3"/>
      <c r="D85" s="13">
        <v>295337</v>
      </c>
      <c r="E85" s="13">
        <v>20</v>
      </c>
      <c r="F85" s="12">
        <v>1.4305432835820904</v>
      </c>
      <c r="G85" s="11">
        <v>1.7563495164179095</v>
      </c>
      <c r="J85" s="15"/>
      <c r="M85" s="32">
        <v>99.09562527395596</v>
      </c>
      <c r="N85" s="11">
        <v>6.4290000000000003</v>
      </c>
      <c r="O85" s="3">
        <v>287.5</v>
      </c>
      <c r="P85" s="39">
        <v>29.824000000000002</v>
      </c>
      <c r="Q85" s="12">
        <v>4.7379999999999995</v>
      </c>
      <c r="R85" s="11">
        <v>5.9725000000000001</v>
      </c>
      <c r="S85" s="11">
        <v>0.73449999999999993</v>
      </c>
      <c r="T85" s="11">
        <v>0.34599999999999997</v>
      </c>
      <c r="U85" s="11">
        <v>0.219</v>
      </c>
      <c r="V85" s="3">
        <v>10</v>
      </c>
      <c r="W85" s="4">
        <f t="shared" si="36"/>
        <v>47.379999999999995</v>
      </c>
      <c r="X85" s="4">
        <f t="shared" si="11"/>
        <v>59.725000000000001</v>
      </c>
      <c r="Y85" s="4">
        <f t="shared" si="12"/>
        <v>7.3449999999999989</v>
      </c>
      <c r="Z85" s="6"/>
      <c r="AA85" s="6"/>
      <c r="AB85" s="6"/>
      <c r="AC85" s="3">
        <v>10</v>
      </c>
      <c r="AD85" s="11">
        <f t="shared" si="37"/>
        <v>47.379999999999995</v>
      </c>
      <c r="AE85" s="11">
        <f t="shared" si="34"/>
        <v>59.725000000000001</v>
      </c>
      <c r="AF85" s="11">
        <f t="shared" si="35"/>
        <v>7.3449999999999989</v>
      </c>
      <c r="AG85" s="6"/>
      <c r="AH85" s="6"/>
      <c r="AI85" s="6"/>
    </row>
    <row r="86" spans="1:35" x14ac:dyDescent="0.2">
      <c r="D86" s="13">
        <v>295336</v>
      </c>
      <c r="E86" s="13">
        <v>30</v>
      </c>
      <c r="F86" s="12">
        <v>0.44313313432835821</v>
      </c>
      <c r="G86" s="11">
        <v>9.4996665671641875E-2</v>
      </c>
      <c r="J86" s="15"/>
      <c r="P86" s="39"/>
      <c r="Q86" s="12">
        <v>1.361</v>
      </c>
      <c r="R86" s="11">
        <v>2.5259999999999998</v>
      </c>
      <c r="S86" s="11">
        <v>0.60150000000000003</v>
      </c>
      <c r="T86" s="11">
        <v>1.3555000000000001</v>
      </c>
      <c r="U86" s="11">
        <v>0.1595</v>
      </c>
      <c r="V86" s="3">
        <v>10</v>
      </c>
      <c r="W86" s="4">
        <f t="shared" si="36"/>
        <v>13.61</v>
      </c>
      <c r="X86" s="4">
        <f t="shared" si="11"/>
        <v>25.259999999999998</v>
      </c>
      <c r="Y86" s="4">
        <f t="shared" si="12"/>
        <v>6.0150000000000006</v>
      </c>
      <c r="Z86" s="6"/>
      <c r="AA86" s="6"/>
      <c r="AB86" s="6"/>
      <c r="AC86" s="3">
        <v>10</v>
      </c>
      <c r="AD86" s="11">
        <f t="shared" si="37"/>
        <v>13.61</v>
      </c>
      <c r="AE86" s="11">
        <f t="shared" si="34"/>
        <v>25.259999999999998</v>
      </c>
      <c r="AF86" s="11">
        <f t="shared" si="35"/>
        <v>6.0150000000000006</v>
      </c>
      <c r="AG86" s="6"/>
      <c r="AH86" s="6"/>
      <c r="AI86" s="6"/>
    </row>
    <row r="87" spans="1:35" x14ac:dyDescent="0.2">
      <c r="D87" s="13">
        <v>295335</v>
      </c>
      <c r="E87" s="13">
        <v>40</v>
      </c>
      <c r="F87" s="12">
        <v>0.54699246268656698</v>
      </c>
      <c r="G87" s="15">
        <v>0.49215473731343284</v>
      </c>
      <c r="J87" s="15"/>
      <c r="M87" s="32"/>
      <c r="N87" s="11"/>
      <c r="O87" s="3"/>
      <c r="P87" s="39"/>
      <c r="Q87" s="12">
        <v>4.2770000000000001</v>
      </c>
      <c r="R87" s="11">
        <v>8.2844999999999995</v>
      </c>
      <c r="S87" s="11">
        <v>0.92549999999999999</v>
      </c>
      <c r="T87" s="11">
        <v>2.5590000000000002</v>
      </c>
      <c r="U87" s="11">
        <v>0.16950000000000001</v>
      </c>
      <c r="V87" s="3">
        <v>10</v>
      </c>
      <c r="W87" s="4">
        <f t="shared" si="36"/>
        <v>42.77</v>
      </c>
      <c r="X87" s="4">
        <f t="shared" ref="X87:X101" si="38">($V87*R87)</f>
        <v>82.844999999999999</v>
      </c>
      <c r="Y87" s="4">
        <f t="shared" ref="Y87:Y101" si="39">($V87*S87)</f>
        <v>9.254999999999999</v>
      </c>
      <c r="Z87" s="6"/>
      <c r="AA87" s="6"/>
      <c r="AB87" s="6"/>
      <c r="AC87" s="3">
        <v>10</v>
      </c>
      <c r="AD87" s="11">
        <f t="shared" si="37"/>
        <v>42.77</v>
      </c>
      <c r="AE87" s="11">
        <f t="shared" si="34"/>
        <v>82.844999999999999</v>
      </c>
      <c r="AF87" s="11">
        <f t="shared" si="35"/>
        <v>9.254999999999999</v>
      </c>
      <c r="AG87" s="6"/>
      <c r="AH87" s="6"/>
      <c r="AI87" s="6"/>
    </row>
    <row r="88" spans="1:35" x14ac:dyDescent="0.2">
      <c r="C88" s="3"/>
      <c r="D88" s="13">
        <v>295334</v>
      </c>
      <c r="E88" s="13">
        <v>50</v>
      </c>
      <c r="F88" s="12">
        <v>0.67854761194029867</v>
      </c>
      <c r="G88" s="11">
        <v>1.0379008880597009</v>
      </c>
      <c r="J88" s="15"/>
      <c r="M88" s="32">
        <v>80.822988590569793</v>
      </c>
      <c r="N88" s="11">
        <v>6.2315000000000005</v>
      </c>
      <c r="O88" s="3">
        <v>278.5</v>
      </c>
      <c r="P88" s="39">
        <v>31.39</v>
      </c>
      <c r="Q88" s="12">
        <v>0.27600000000000002</v>
      </c>
      <c r="R88" s="11">
        <v>1.5655000000000001</v>
      </c>
      <c r="S88" s="11">
        <v>0.38700000000000001</v>
      </c>
      <c r="T88" s="11">
        <v>0.41399999999999998</v>
      </c>
      <c r="U88" s="11">
        <v>7.9000000000000001E-2</v>
      </c>
      <c r="V88" s="3">
        <v>10</v>
      </c>
      <c r="W88" s="4">
        <f t="shared" si="36"/>
        <v>2.7600000000000002</v>
      </c>
      <c r="X88" s="4">
        <f t="shared" si="38"/>
        <v>15.655000000000001</v>
      </c>
      <c r="Y88" s="4">
        <f t="shared" si="39"/>
        <v>3.87</v>
      </c>
      <c r="Z88" s="6"/>
      <c r="AA88" s="6"/>
      <c r="AB88" s="6"/>
      <c r="AC88" s="3">
        <v>5</v>
      </c>
      <c r="AD88" s="11">
        <f t="shared" si="37"/>
        <v>1.3800000000000001</v>
      </c>
      <c r="AE88" s="11">
        <f t="shared" si="34"/>
        <v>7.8275000000000006</v>
      </c>
      <c r="AF88" s="11">
        <f t="shared" si="35"/>
        <v>1.9350000000000001</v>
      </c>
      <c r="AG88" s="6"/>
      <c r="AH88" s="6"/>
      <c r="AI88" s="6"/>
    </row>
    <row r="89" spans="1:35" x14ac:dyDescent="0.2">
      <c r="C89" s="3"/>
      <c r="D89" s="13">
        <v>295333</v>
      </c>
      <c r="E89" s="13">
        <v>60</v>
      </c>
      <c r="F89" s="12">
        <v>0.96935373134328373</v>
      </c>
      <c r="G89" s="11">
        <v>0.76565096865671578</v>
      </c>
      <c r="J89" s="15"/>
      <c r="M89" s="41"/>
      <c r="N89" s="42"/>
      <c r="O89" s="41"/>
      <c r="P89" s="39"/>
      <c r="Q89" s="12">
        <v>7.0594999999999999</v>
      </c>
      <c r="R89" s="11">
        <v>10.5885</v>
      </c>
      <c r="S89" s="11">
        <v>1.0529999999999999</v>
      </c>
      <c r="T89" s="11">
        <v>0.11849999999999999</v>
      </c>
      <c r="U89" s="11">
        <v>0.11599999999999999</v>
      </c>
      <c r="V89" s="3">
        <v>10</v>
      </c>
      <c r="W89" s="4">
        <f t="shared" si="36"/>
        <v>70.594999999999999</v>
      </c>
      <c r="X89" s="4">
        <f t="shared" si="38"/>
        <v>105.88499999999999</v>
      </c>
      <c r="Y89" s="4">
        <f t="shared" si="39"/>
        <v>10.53</v>
      </c>
      <c r="Z89" s="6"/>
      <c r="AA89" s="6"/>
      <c r="AB89" s="6"/>
      <c r="AC89" s="3">
        <v>0</v>
      </c>
      <c r="AG89" s="6"/>
      <c r="AH89" s="6"/>
      <c r="AI89" s="6"/>
    </row>
    <row r="90" spans="1:35" x14ac:dyDescent="0.2">
      <c r="C90" s="3"/>
      <c r="D90" s="13">
        <v>295332</v>
      </c>
      <c r="E90" s="13">
        <v>70</v>
      </c>
      <c r="F90" s="12">
        <v>0.48467686567164164</v>
      </c>
      <c r="G90" s="11">
        <v>0.74003233432835824</v>
      </c>
      <c r="J90" s="15"/>
      <c r="P90" s="39"/>
      <c r="Q90" s="12">
        <v>9.4669999999999987</v>
      </c>
      <c r="R90" s="11">
        <v>17.738500000000002</v>
      </c>
      <c r="S90" s="11">
        <v>1.1680000000000001</v>
      </c>
      <c r="T90" s="11">
        <v>0.189</v>
      </c>
      <c r="U90" s="11">
        <v>0.1855</v>
      </c>
      <c r="V90" s="3">
        <v>10</v>
      </c>
      <c r="W90" s="4">
        <f t="shared" si="36"/>
        <v>94.669999999999987</v>
      </c>
      <c r="X90" s="4">
        <f t="shared" si="38"/>
        <v>177.38500000000002</v>
      </c>
      <c r="Y90" s="4">
        <f t="shared" si="39"/>
        <v>11.680000000000001</v>
      </c>
      <c r="Z90" s="6"/>
      <c r="AA90" s="6"/>
      <c r="AB90" s="6"/>
      <c r="AC90" s="3">
        <v>0</v>
      </c>
      <c r="AG90" s="6"/>
      <c r="AH90" s="6"/>
      <c r="AI90" s="6"/>
    </row>
    <row r="91" spans="1:35" x14ac:dyDescent="0.2">
      <c r="C91" s="3"/>
      <c r="D91" s="13">
        <v>295331</v>
      </c>
      <c r="E91" s="13">
        <v>80</v>
      </c>
      <c r="F91" s="12">
        <v>1.8597062686567165</v>
      </c>
      <c r="G91" s="11">
        <v>2.0939577313432842</v>
      </c>
      <c r="J91" s="15"/>
      <c r="M91" s="32">
        <v>65.036760902752377</v>
      </c>
      <c r="N91" s="11">
        <v>5.2035</v>
      </c>
      <c r="O91" s="3">
        <v>232</v>
      </c>
      <c r="P91" s="39">
        <v>32.28</v>
      </c>
      <c r="Q91" s="12">
        <v>5.7565</v>
      </c>
      <c r="R91" s="11">
        <v>22.478999999999999</v>
      </c>
      <c r="S91" s="11">
        <v>0.98449999999999993</v>
      </c>
      <c r="T91" s="11">
        <v>0.27849999999999997</v>
      </c>
      <c r="U91" s="11">
        <v>0.13500000000000001</v>
      </c>
      <c r="V91" s="3">
        <v>5</v>
      </c>
      <c r="W91" s="4">
        <f t="shared" si="36"/>
        <v>28.782499999999999</v>
      </c>
      <c r="X91" s="4">
        <f t="shared" si="38"/>
        <v>112.395</v>
      </c>
      <c r="Y91" s="4">
        <f t="shared" si="39"/>
        <v>4.9224999999999994</v>
      </c>
      <c r="Z91" s="6"/>
      <c r="AA91" s="6"/>
      <c r="AB91" s="6"/>
      <c r="AC91" s="3">
        <v>0</v>
      </c>
      <c r="AG91" s="6"/>
      <c r="AH91" s="6"/>
      <c r="AI91" s="6"/>
    </row>
    <row r="92" spans="1:35" x14ac:dyDescent="0.2">
      <c r="A92" s="5">
        <v>39406</v>
      </c>
      <c r="B92" s="2" t="s">
        <v>100</v>
      </c>
      <c r="C92" s="19" t="s">
        <v>66</v>
      </c>
      <c r="D92" s="3">
        <v>295350</v>
      </c>
      <c r="E92" s="13">
        <v>1</v>
      </c>
      <c r="F92" s="12">
        <v>0.84472253731343283</v>
      </c>
      <c r="G92" s="11">
        <v>0.62121726268656685</v>
      </c>
      <c r="H92" s="12">
        <v>71.74182861940298</v>
      </c>
      <c r="I92" s="11">
        <v>31.941184580597</v>
      </c>
      <c r="J92" s="12">
        <v>44.142401753731349</v>
      </c>
      <c r="K92" s="11">
        <v>23.437979946268644</v>
      </c>
      <c r="L92" s="18">
        <v>324</v>
      </c>
      <c r="M92" s="30">
        <v>97.425512164248886</v>
      </c>
      <c r="N92" s="20">
        <v>6.9809999999999999</v>
      </c>
      <c r="O92" s="30">
        <v>312</v>
      </c>
      <c r="P92" s="3">
        <v>29.696999999999999</v>
      </c>
      <c r="Q92" s="12">
        <v>2.0339999999999998</v>
      </c>
      <c r="R92" s="11">
        <v>5.2334999999999994</v>
      </c>
      <c r="S92" s="11">
        <v>0.61650000000000005</v>
      </c>
      <c r="T92" s="11">
        <v>1.4550000000000001</v>
      </c>
      <c r="U92" s="11">
        <v>0.248</v>
      </c>
      <c r="V92" s="3">
        <v>3</v>
      </c>
      <c r="W92" s="4">
        <f>($V92*Q92)</f>
        <v>6.1019999999999994</v>
      </c>
      <c r="X92" s="4">
        <f t="shared" si="38"/>
        <v>15.700499999999998</v>
      </c>
      <c r="Y92" s="4">
        <f t="shared" si="39"/>
        <v>1.8495000000000001</v>
      </c>
      <c r="Z92" s="6">
        <f>SUM(W92:W101)</f>
        <v>205.99275000000006</v>
      </c>
      <c r="AA92" s="6">
        <f>SUM(X92:X101)</f>
        <v>390.28149999999999</v>
      </c>
      <c r="AB92" s="6">
        <f>SUM(Y92:Y101)</f>
        <v>53.249749999999999</v>
      </c>
      <c r="AC92" s="3">
        <v>3</v>
      </c>
      <c r="AD92" s="11">
        <f>($AC92*Q92)</f>
        <v>6.1019999999999994</v>
      </c>
      <c r="AE92" s="11">
        <f t="shared" ref="AE92:AE98" si="40">($AC92*R92)</f>
        <v>15.700499999999998</v>
      </c>
      <c r="AF92" s="11">
        <f t="shared" ref="AF92:AF98" si="41">($AC92*S92)</f>
        <v>1.8495000000000001</v>
      </c>
      <c r="AG92" s="7">
        <f>SUM(AD92:AD98)</f>
        <v>97.027750000000012</v>
      </c>
      <c r="AH92" s="6">
        <f>SUM(AE92:AE98)</f>
        <v>199.619</v>
      </c>
      <c r="AI92" s="6">
        <f>SUM(AF92:AF98)</f>
        <v>31.324750000000002</v>
      </c>
    </row>
    <row r="93" spans="1:35" x14ac:dyDescent="0.2">
      <c r="C93" s="3"/>
      <c r="D93" s="3">
        <v>295349</v>
      </c>
      <c r="E93" s="13">
        <v>5</v>
      </c>
      <c r="F93" s="12">
        <v>0.86549440298507474</v>
      </c>
      <c r="G93" s="11">
        <v>0.60972349701492501</v>
      </c>
      <c r="J93" s="15"/>
      <c r="M93" s="30"/>
      <c r="N93" s="15"/>
      <c r="O93" s="30"/>
      <c r="P93" s="39"/>
      <c r="Q93" s="12">
        <v>1.526</v>
      </c>
      <c r="R93" s="11">
        <v>4.7505000000000006</v>
      </c>
      <c r="S93" s="11">
        <v>0.58199999999999996</v>
      </c>
      <c r="T93" s="11">
        <v>0.95899999999999996</v>
      </c>
      <c r="U93" s="11">
        <v>0.22450000000000001</v>
      </c>
      <c r="V93" s="3">
        <v>4.5</v>
      </c>
      <c r="W93" s="4">
        <f t="shared" ref="W93:W101" si="42">($V93*Q93)</f>
        <v>6.867</v>
      </c>
      <c r="X93" s="4">
        <f t="shared" si="38"/>
        <v>21.377250000000004</v>
      </c>
      <c r="Y93" s="4">
        <f t="shared" si="39"/>
        <v>2.6189999999999998</v>
      </c>
      <c r="Z93" s="6"/>
      <c r="AA93" s="6"/>
      <c r="AB93" s="6"/>
      <c r="AC93" s="3">
        <v>4.5</v>
      </c>
      <c r="AD93" s="11">
        <f t="shared" ref="AD93:AD98" si="43">($AC93*Q93)</f>
        <v>6.867</v>
      </c>
      <c r="AE93" s="11">
        <f t="shared" si="40"/>
        <v>21.377250000000004</v>
      </c>
      <c r="AF93" s="11">
        <f t="shared" si="41"/>
        <v>2.6189999999999998</v>
      </c>
      <c r="AG93" s="6"/>
      <c r="AH93" s="6"/>
      <c r="AI93" s="6"/>
    </row>
    <row r="94" spans="1:35" x14ac:dyDescent="0.2">
      <c r="C94" s="3"/>
      <c r="D94" s="3">
        <v>295348</v>
      </c>
      <c r="E94" s="13">
        <v>10</v>
      </c>
      <c r="F94" s="12">
        <v>0.98320164179104463</v>
      </c>
      <c r="G94" s="11">
        <v>0.60335345820895481</v>
      </c>
      <c r="J94" s="15"/>
      <c r="P94" s="39"/>
      <c r="Q94" s="12">
        <v>1.7625</v>
      </c>
      <c r="R94" s="11">
        <v>4.6665000000000001</v>
      </c>
      <c r="S94" s="11">
        <v>0.63349999999999995</v>
      </c>
      <c r="T94" s="11">
        <v>0.88949999999999996</v>
      </c>
      <c r="U94" s="11">
        <v>0.25850000000000001</v>
      </c>
      <c r="V94" s="3">
        <v>7.5</v>
      </c>
      <c r="W94" s="4">
        <f t="shared" si="42"/>
        <v>13.21875</v>
      </c>
      <c r="X94" s="4">
        <f t="shared" si="38"/>
        <v>34.998750000000001</v>
      </c>
      <c r="Y94" s="4">
        <f t="shared" si="39"/>
        <v>4.7512499999999998</v>
      </c>
      <c r="Z94" s="6"/>
      <c r="AA94" s="6"/>
      <c r="AB94" s="6"/>
      <c r="AC94" s="3">
        <v>7.5</v>
      </c>
      <c r="AD94" s="11">
        <f t="shared" si="43"/>
        <v>13.21875</v>
      </c>
      <c r="AE94" s="11">
        <f t="shared" si="40"/>
        <v>34.998750000000001</v>
      </c>
      <c r="AF94" s="11">
        <f t="shared" si="41"/>
        <v>4.7512499999999998</v>
      </c>
      <c r="AG94" s="6"/>
      <c r="AH94" s="6"/>
      <c r="AI94" s="6"/>
    </row>
    <row r="95" spans="1:35" x14ac:dyDescent="0.2">
      <c r="C95" s="3"/>
      <c r="D95" s="3">
        <v>295347</v>
      </c>
      <c r="E95" s="13">
        <v>20</v>
      </c>
      <c r="F95" s="12">
        <v>0.67162365671641777</v>
      </c>
      <c r="G95" s="11">
        <v>0.47886074328358197</v>
      </c>
      <c r="J95" s="15"/>
      <c r="M95" s="30">
        <v>98.710702888775458</v>
      </c>
      <c r="N95" s="15">
        <v>7.0754999999999999</v>
      </c>
      <c r="O95" s="30">
        <v>315.5</v>
      </c>
      <c r="P95" s="3">
        <v>30.518999999999998</v>
      </c>
      <c r="Q95" s="12">
        <v>1.9079999999999999</v>
      </c>
      <c r="R95" s="11">
        <v>4.7304999999999993</v>
      </c>
      <c r="S95" s="11">
        <v>0.63800000000000001</v>
      </c>
      <c r="T95" s="11">
        <v>0.89799999999999991</v>
      </c>
      <c r="U95" s="11">
        <v>0.29149999999999998</v>
      </c>
      <c r="V95" s="3">
        <v>10</v>
      </c>
      <c r="W95" s="4">
        <f t="shared" si="42"/>
        <v>19.079999999999998</v>
      </c>
      <c r="X95" s="4">
        <f t="shared" si="38"/>
        <v>47.304999999999993</v>
      </c>
      <c r="Y95" s="4">
        <f t="shared" si="39"/>
        <v>6.38</v>
      </c>
      <c r="Z95" s="6"/>
      <c r="AA95" s="6"/>
      <c r="AB95" s="6"/>
      <c r="AC95" s="3">
        <v>10</v>
      </c>
      <c r="AD95" s="11">
        <f t="shared" si="43"/>
        <v>19.079999999999998</v>
      </c>
      <c r="AE95" s="11">
        <f t="shared" si="40"/>
        <v>47.304999999999993</v>
      </c>
      <c r="AF95" s="11">
        <f t="shared" si="41"/>
        <v>6.38</v>
      </c>
      <c r="AG95" s="6"/>
      <c r="AH95" s="6"/>
      <c r="AI95" s="6"/>
    </row>
    <row r="96" spans="1:35" x14ac:dyDescent="0.2">
      <c r="C96" s="3"/>
      <c r="D96" s="3">
        <v>295346</v>
      </c>
      <c r="E96" s="13">
        <v>30</v>
      </c>
      <c r="F96" s="12">
        <v>0.38774149253731344</v>
      </c>
      <c r="G96" s="11">
        <v>0.39161890746268646</v>
      </c>
      <c r="J96" s="15"/>
      <c r="P96" s="39"/>
      <c r="Q96" s="12">
        <v>2.0305</v>
      </c>
      <c r="R96" s="11">
        <v>3.3605</v>
      </c>
      <c r="S96" s="11">
        <v>0.69099999999999995</v>
      </c>
      <c r="T96" s="11">
        <v>0.82650000000000001</v>
      </c>
      <c r="U96" s="11">
        <v>0.2215</v>
      </c>
      <c r="V96" s="3">
        <v>10</v>
      </c>
      <c r="W96" s="4">
        <f t="shared" si="42"/>
        <v>20.305</v>
      </c>
      <c r="X96" s="4">
        <f t="shared" si="38"/>
        <v>33.605000000000004</v>
      </c>
      <c r="Y96" s="4">
        <f t="shared" si="39"/>
        <v>6.9099999999999993</v>
      </c>
      <c r="Z96" s="6"/>
      <c r="AA96" s="6"/>
      <c r="AB96" s="6"/>
      <c r="AC96" s="3">
        <v>10</v>
      </c>
      <c r="AD96" s="11">
        <f t="shared" si="43"/>
        <v>20.305</v>
      </c>
      <c r="AE96" s="11">
        <f t="shared" si="40"/>
        <v>33.605000000000004</v>
      </c>
      <c r="AF96" s="11">
        <f t="shared" si="41"/>
        <v>6.9099999999999993</v>
      </c>
      <c r="AG96" s="6"/>
      <c r="AH96" s="6"/>
      <c r="AI96" s="6"/>
    </row>
    <row r="97" spans="3:35" x14ac:dyDescent="0.2">
      <c r="C97" s="3"/>
      <c r="D97" s="3">
        <v>295345</v>
      </c>
      <c r="E97" s="13">
        <v>40</v>
      </c>
      <c r="F97" s="12">
        <v>1.6630065671641794</v>
      </c>
      <c r="G97" s="11">
        <v>0.42165263283582055</v>
      </c>
      <c r="J97" s="15"/>
      <c r="M97" s="30"/>
      <c r="N97" s="15"/>
      <c r="O97" s="30"/>
      <c r="P97" s="39"/>
      <c r="Q97" s="12">
        <v>2.0410000000000004</v>
      </c>
      <c r="R97" s="11">
        <v>3.2625000000000002</v>
      </c>
      <c r="S97" s="11">
        <v>0.59099999999999997</v>
      </c>
      <c r="T97" s="11">
        <v>0.8035000000000001</v>
      </c>
      <c r="U97" s="11">
        <v>0.19600000000000001</v>
      </c>
      <c r="V97" s="3">
        <v>10</v>
      </c>
      <c r="W97" s="4">
        <f t="shared" si="42"/>
        <v>20.410000000000004</v>
      </c>
      <c r="X97" s="4">
        <f t="shared" si="38"/>
        <v>32.625</v>
      </c>
      <c r="Y97" s="4">
        <f t="shared" si="39"/>
        <v>5.91</v>
      </c>
      <c r="Z97" s="6"/>
      <c r="AA97" s="6"/>
      <c r="AB97" s="6"/>
      <c r="AC97" s="3">
        <v>10</v>
      </c>
      <c r="AD97" s="11">
        <f t="shared" si="43"/>
        <v>20.410000000000004</v>
      </c>
      <c r="AE97" s="11">
        <f t="shared" si="40"/>
        <v>32.625</v>
      </c>
      <c r="AF97" s="11">
        <f t="shared" si="41"/>
        <v>5.91</v>
      </c>
      <c r="AG97" s="6"/>
      <c r="AH97" s="6"/>
      <c r="AI97" s="6"/>
    </row>
    <row r="98" spans="3:35" x14ac:dyDescent="0.2">
      <c r="C98" s="3"/>
      <c r="D98" s="3">
        <v>295344</v>
      </c>
      <c r="E98" s="13">
        <v>50</v>
      </c>
      <c r="F98" s="12">
        <v>0.62315597014925372</v>
      </c>
      <c r="G98" s="11">
        <v>0.2768197298507461</v>
      </c>
      <c r="J98" s="15"/>
      <c r="M98" s="30">
        <v>95.341665649452466</v>
      </c>
      <c r="N98" s="15">
        <v>6.9879999999999995</v>
      </c>
      <c r="O98" s="30">
        <v>312</v>
      </c>
      <c r="P98" s="3">
        <v>30.635999999999999</v>
      </c>
      <c r="Q98" s="12">
        <v>2.2090000000000001</v>
      </c>
      <c r="R98" s="11">
        <v>2.8014999999999999</v>
      </c>
      <c r="S98" s="11">
        <v>0.58099999999999996</v>
      </c>
      <c r="T98" s="11">
        <v>0.94299999999999995</v>
      </c>
      <c r="U98" s="11">
        <v>0.26300000000000001</v>
      </c>
      <c r="V98" s="3">
        <v>10</v>
      </c>
      <c r="W98" s="4">
        <f t="shared" si="42"/>
        <v>22.09</v>
      </c>
      <c r="X98" s="4">
        <f t="shared" si="38"/>
        <v>28.015000000000001</v>
      </c>
      <c r="Y98" s="4">
        <f t="shared" si="39"/>
        <v>5.81</v>
      </c>
      <c r="Z98" s="6"/>
      <c r="AA98" s="6"/>
      <c r="AB98" s="6"/>
      <c r="AC98" s="3">
        <v>5</v>
      </c>
      <c r="AD98" s="11">
        <f t="shared" si="43"/>
        <v>11.045</v>
      </c>
      <c r="AE98" s="11">
        <f t="shared" si="40"/>
        <v>14.0075</v>
      </c>
      <c r="AF98" s="11">
        <f t="shared" si="41"/>
        <v>2.9049999999999998</v>
      </c>
      <c r="AG98" s="6"/>
      <c r="AH98" s="6"/>
      <c r="AI98" s="6"/>
    </row>
    <row r="99" spans="3:35" x14ac:dyDescent="0.2">
      <c r="C99" s="3"/>
      <c r="D99" s="3">
        <v>295343</v>
      </c>
      <c r="E99" s="13">
        <v>60</v>
      </c>
      <c r="F99" s="12">
        <v>0.61623201492537305</v>
      </c>
      <c r="G99" s="11">
        <v>0.3022998850746268</v>
      </c>
      <c r="J99" s="15"/>
      <c r="M99" s="30"/>
      <c r="N99" s="15"/>
      <c r="O99" s="30"/>
      <c r="P99" s="39"/>
      <c r="Q99" s="12">
        <v>2.327</v>
      </c>
      <c r="R99" s="11">
        <v>2.54</v>
      </c>
      <c r="S99" s="11">
        <v>0.61499999999999999</v>
      </c>
      <c r="T99" s="11">
        <v>0.65649999999999997</v>
      </c>
      <c r="U99" s="11">
        <v>0.23350000000000001</v>
      </c>
      <c r="V99" s="3">
        <v>10</v>
      </c>
      <c r="W99" s="4">
        <f t="shared" si="42"/>
        <v>23.27</v>
      </c>
      <c r="X99" s="4">
        <f t="shared" si="38"/>
        <v>25.4</v>
      </c>
      <c r="Y99" s="4">
        <f t="shared" si="39"/>
        <v>6.15</v>
      </c>
      <c r="Z99" s="6"/>
      <c r="AA99" s="6"/>
      <c r="AB99" s="6"/>
      <c r="AC99" s="3">
        <v>0</v>
      </c>
      <c r="AG99" s="6"/>
      <c r="AH99" s="6"/>
      <c r="AI99" s="6"/>
    </row>
    <row r="100" spans="3:35" x14ac:dyDescent="0.2">
      <c r="C100" s="3"/>
      <c r="D100" s="3">
        <v>295342</v>
      </c>
      <c r="E100" s="13">
        <v>70</v>
      </c>
      <c r="F100" s="12">
        <v>1.4305432835820897</v>
      </c>
      <c r="G100" s="11">
        <v>0.19884551641790987</v>
      </c>
      <c r="J100" s="15"/>
      <c r="P100" s="39"/>
      <c r="Q100" s="12">
        <v>3.2610000000000001</v>
      </c>
      <c r="R100" s="11">
        <v>5.0430000000000001</v>
      </c>
      <c r="S100" s="11">
        <v>0.64700000000000002</v>
      </c>
      <c r="T100" s="11">
        <v>0.47150000000000003</v>
      </c>
      <c r="U100" s="11">
        <v>0.28699999999999998</v>
      </c>
      <c r="V100" s="3">
        <v>10</v>
      </c>
      <c r="W100" s="4">
        <f t="shared" si="42"/>
        <v>32.61</v>
      </c>
      <c r="X100" s="4">
        <f t="shared" si="38"/>
        <v>50.43</v>
      </c>
      <c r="Y100" s="4">
        <f t="shared" si="39"/>
        <v>6.4700000000000006</v>
      </c>
      <c r="Z100" s="6"/>
      <c r="AA100" s="6"/>
      <c r="AB100" s="6"/>
      <c r="AC100" s="3">
        <v>0</v>
      </c>
      <c r="AG100" s="6"/>
      <c r="AH100" s="6"/>
      <c r="AI100" s="6"/>
    </row>
    <row r="101" spans="3:35" x14ac:dyDescent="0.2">
      <c r="C101" s="3"/>
      <c r="D101" s="3">
        <v>295341</v>
      </c>
      <c r="E101" s="13">
        <v>80</v>
      </c>
      <c r="F101" s="12">
        <v>0.80317880597014935</v>
      </c>
      <c r="G101" s="11">
        <v>0.42153039402985015</v>
      </c>
      <c r="J101" s="15"/>
      <c r="M101" s="30">
        <v>69.184659618048642</v>
      </c>
      <c r="N101" s="20">
        <v>5.39</v>
      </c>
      <c r="O101" s="30">
        <v>240.5</v>
      </c>
      <c r="P101" s="3">
        <v>31.922999999999998</v>
      </c>
      <c r="Q101" s="12">
        <v>8.4080000000000013</v>
      </c>
      <c r="R101" s="11">
        <v>20.164999999999999</v>
      </c>
      <c r="S101" s="11">
        <v>1.28</v>
      </c>
      <c r="T101" s="11">
        <v>0.34350000000000003</v>
      </c>
      <c r="U101" s="11">
        <v>0.2175</v>
      </c>
      <c r="V101" s="3">
        <v>5</v>
      </c>
      <c r="W101" s="4">
        <f t="shared" si="42"/>
        <v>42.040000000000006</v>
      </c>
      <c r="X101" s="4">
        <f t="shared" si="38"/>
        <v>100.82499999999999</v>
      </c>
      <c r="Y101" s="4">
        <f t="shared" si="39"/>
        <v>6.4</v>
      </c>
      <c r="Z101" s="6"/>
      <c r="AA101" s="6"/>
      <c r="AB101" s="6"/>
      <c r="AC101" s="3">
        <v>0</v>
      </c>
      <c r="AG101" s="6"/>
      <c r="AH101" s="6"/>
      <c r="AI101" s="6"/>
    </row>
    <row r="102" spans="3:35" x14ac:dyDescent="0.2">
      <c r="C102" s="19"/>
      <c r="E102" s="13"/>
      <c r="F102" s="11"/>
      <c r="J102" s="15"/>
      <c r="Q102" s="9"/>
      <c r="R102" s="3"/>
      <c r="S102" s="3"/>
      <c r="T102" s="3"/>
      <c r="U102" s="3"/>
      <c r="V102" s="3"/>
      <c r="Z102" s="6"/>
      <c r="AA102" s="6"/>
      <c r="AB102" s="6"/>
      <c r="AC102" s="3"/>
      <c r="AG102" s="6"/>
      <c r="AH102" s="6"/>
      <c r="AI102" s="6"/>
    </row>
    <row r="103" spans="3:35" x14ac:dyDescent="0.2">
      <c r="C103" s="3"/>
      <c r="E103" s="13"/>
      <c r="F103" s="11"/>
      <c r="Q103" s="9"/>
      <c r="R103" s="3"/>
      <c r="S103" s="3"/>
      <c r="T103" s="3"/>
      <c r="U103" s="3"/>
      <c r="V103" s="3"/>
      <c r="Z103" s="6"/>
      <c r="AA103" s="6"/>
      <c r="AB103" s="6"/>
      <c r="AC103" s="3"/>
      <c r="AG103" s="6"/>
      <c r="AH103" s="6"/>
      <c r="AI103" s="6"/>
    </row>
    <row r="104" spans="3:35" x14ac:dyDescent="0.2">
      <c r="C104" s="3"/>
      <c r="E104" s="13"/>
      <c r="F104" s="11"/>
      <c r="Q104" s="9"/>
      <c r="R104" s="3"/>
      <c r="S104" s="3"/>
      <c r="T104" s="3"/>
      <c r="U104" s="3"/>
      <c r="V104" s="3"/>
      <c r="Z104" s="6"/>
      <c r="AA104" s="6"/>
      <c r="AB104" s="6"/>
      <c r="AC104" s="3"/>
      <c r="AG104" s="6"/>
      <c r="AH104" s="6"/>
      <c r="AI104" s="6"/>
    </row>
    <row r="105" spans="3:35" x14ac:dyDescent="0.2">
      <c r="C105" s="3"/>
      <c r="E105" s="13"/>
      <c r="F105" s="11"/>
      <c r="Q105" s="9"/>
      <c r="R105" s="3"/>
      <c r="S105" s="3"/>
      <c r="T105" s="3"/>
      <c r="U105" s="3"/>
      <c r="V105" s="3"/>
      <c r="Z105" s="6"/>
      <c r="AA105" s="6"/>
      <c r="AB105" s="6"/>
      <c r="AC105" s="3"/>
      <c r="AG105" s="6"/>
      <c r="AH105" s="6"/>
      <c r="AI105" s="6"/>
    </row>
    <row r="106" spans="3:35" x14ac:dyDescent="0.2">
      <c r="C106" s="3"/>
      <c r="E106" s="13"/>
      <c r="F106" s="11"/>
      <c r="Q106" s="9"/>
      <c r="R106" s="3"/>
      <c r="S106" s="3"/>
      <c r="T106" s="3"/>
      <c r="U106" s="3"/>
      <c r="V106" s="3"/>
      <c r="Z106" s="6"/>
      <c r="AA106" s="6"/>
      <c r="AB106" s="6"/>
      <c r="AC106" s="3"/>
      <c r="AG106" s="6"/>
      <c r="AH106" s="6"/>
      <c r="AI106" s="6"/>
    </row>
    <row r="107" spans="3:35" x14ac:dyDescent="0.2">
      <c r="C107" s="3"/>
      <c r="E107" s="13"/>
      <c r="F107" s="11"/>
      <c r="Q107" s="9"/>
      <c r="R107" s="3"/>
      <c r="S107" s="3"/>
      <c r="T107" s="3"/>
      <c r="U107" s="3"/>
      <c r="V107" s="3"/>
      <c r="Z107" s="6"/>
      <c r="AA107" s="6"/>
      <c r="AB107" s="6"/>
      <c r="AC107" s="3"/>
      <c r="AG107" s="6"/>
      <c r="AH107" s="6"/>
      <c r="AI107" s="6"/>
    </row>
    <row r="108" spans="3:35" x14ac:dyDescent="0.2">
      <c r="C108" s="3"/>
      <c r="E108" s="13"/>
      <c r="F108" s="11"/>
      <c r="Q108" s="9"/>
      <c r="R108" s="3"/>
      <c r="S108" s="3"/>
      <c r="T108" s="3"/>
      <c r="U108" s="3"/>
      <c r="V108" s="3"/>
      <c r="Z108" s="6"/>
      <c r="AA108" s="6"/>
      <c r="AB108" s="6"/>
      <c r="AC108" s="3"/>
      <c r="AG108" s="6"/>
      <c r="AH108" s="6"/>
      <c r="AI108" s="6"/>
    </row>
    <row r="109" spans="3:35" x14ac:dyDescent="0.2">
      <c r="C109" s="3"/>
      <c r="E109" s="13"/>
      <c r="F109" s="11"/>
      <c r="Q109" s="9"/>
      <c r="R109" s="3"/>
      <c r="S109" s="3"/>
      <c r="T109" s="3"/>
      <c r="U109" s="3"/>
      <c r="V109" s="3"/>
      <c r="Z109" s="6"/>
      <c r="AA109" s="6"/>
      <c r="AB109" s="6"/>
      <c r="AC109" s="3"/>
      <c r="AG109" s="6"/>
      <c r="AH109" s="6"/>
      <c r="AI109" s="6"/>
    </row>
    <row r="110" spans="3:35" x14ac:dyDescent="0.2">
      <c r="C110" s="3"/>
      <c r="E110" s="13"/>
      <c r="F110" s="11"/>
      <c r="Q110" s="9"/>
      <c r="R110" s="3"/>
      <c r="S110" s="3"/>
      <c r="T110" s="3"/>
      <c r="U110" s="3"/>
      <c r="V110" s="3"/>
      <c r="Z110" s="6"/>
      <c r="AA110" s="6"/>
      <c r="AB110" s="6"/>
      <c r="AC110" s="3"/>
      <c r="AG110" s="6"/>
      <c r="AH110" s="6"/>
      <c r="AI110" s="6"/>
    </row>
    <row r="111" spans="3:35" x14ac:dyDescent="0.2">
      <c r="C111" s="3"/>
      <c r="E111" s="13"/>
      <c r="F111" s="11"/>
      <c r="Q111" s="9"/>
      <c r="R111" s="3"/>
      <c r="S111" s="3"/>
      <c r="T111" s="3"/>
      <c r="U111" s="3"/>
      <c r="V111" s="3"/>
      <c r="Z111" s="6"/>
      <c r="AA111" s="6"/>
      <c r="AB111" s="6"/>
      <c r="AC111" s="3"/>
      <c r="AG111" s="6"/>
      <c r="AH111" s="6"/>
      <c r="AI111" s="6"/>
    </row>
    <row r="112" spans="3:35" x14ac:dyDescent="0.2">
      <c r="C112" s="19"/>
      <c r="E112" s="13"/>
      <c r="O112" s="33"/>
      <c r="Q112" s="9"/>
      <c r="R112" s="3"/>
      <c r="S112" s="3"/>
      <c r="T112" s="3"/>
      <c r="U112" s="3"/>
      <c r="V112" s="3"/>
      <c r="Z112" s="6"/>
      <c r="AA112" s="6"/>
      <c r="AB112" s="6"/>
      <c r="AC112" s="3"/>
      <c r="AG112" s="6"/>
      <c r="AH112" s="6"/>
      <c r="AI112" s="6"/>
    </row>
    <row r="113" spans="3:35" x14ac:dyDescent="0.2">
      <c r="C113" s="3"/>
      <c r="E113" s="13"/>
      <c r="O113" s="33"/>
      <c r="Q113" s="9"/>
      <c r="R113" s="3"/>
      <c r="S113" s="3"/>
      <c r="T113" s="3"/>
      <c r="U113" s="3"/>
      <c r="V113" s="3"/>
      <c r="Z113" s="6"/>
      <c r="AA113" s="6"/>
      <c r="AB113" s="6"/>
      <c r="AC113" s="3"/>
      <c r="AG113" s="6"/>
      <c r="AH113" s="6"/>
      <c r="AI113" s="6"/>
    </row>
    <row r="114" spans="3:35" x14ac:dyDescent="0.2">
      <c r="C114" s="3"/>
      <c r="E114" s="13"/>
      <c r="O114" s="33"/>
      <c r="Q114" s="9"/>
      <c r="R114" s="3"/>
      <c r="S114" s="3"/>
      <c r="T114" s="3"/>
      <c r="U114" s="3"/>
      <c r="V114" s="3"/>
      <c r="Z114" s="6"/>
      <c r="AA114" s="6"/>
      <c r="AB114" s="6"/>
      <c r="AC114" s="3"/>
      <c r="AG114" s="6"/>
      <c r="AH114" s="6"/>
      <c r="AI114" s="6"/>
    </row>
    <row r="115" spans="3:35" x14ac:dyDescent="0.2">
      <c r="C115" s="3"/>
      <c r="E115" s="13"/>
      <c r="O115" s="33"/>
      <c r="R115" s="15"/>
      <c r="S115" s="15"/>
      <c r="T115" s="15"/>
      <c r="U115" s="15"/>
      <c r="V115" s="3"/>
      <c r="Z115" s="6"/>
      <c r="AA115" s="6"/>
      <c r="AB115" s="6"/>
      <c r="AC115" s="3"/>
      <c r="AG115" s="6"/>
      <c r="AH115" s="6"/>
      <c r="AI115" s="6"/>
    </row>
    <row r="116" spans="3:35" x14ac:dyDescent="0.2">
      <c r="C116" s="3"/>
      <c r="E116" s="13"/>
      <c r="O116" s="33"/>
      <c r="R116" s="15"/>
      <c r="S116" s="15"/>
      <c r="T116" s="15"/>
      <c r="U116" s="15"/>
      <c r="V116" s="3"/>
      <c r="Z116" s="6"/>
      <c r="AA116" s="6"/>
      <c r="AB116" s="6"/>
      <c r="AC116" s="3"/>
      <c r="AG116" s="6"/>
      <c r="AH116" s="6"/>
      <c r="AI116" s="6"/>
    </row>
    <row r="117" spans="3:35" x14ac:dyDescent="0.2">
      <c r="C117" s="3"/>
      <c r="E117" s="13"/>
      <c r="O117" s="33"/>
      <c r="R117" s="15"/>
      <c r="S117" s="15"/>
      <c r="T117" s="15"/>
      <c r="U117" s="15"/>
      <c r="V117" s="3"/>
      <c r="Z117" s="6"/>
      <c r="AA117" s="6"/>
      <c r="AB117" s="6"/>
      <c r="AC117" s="3"/>
      <c r="AG117" s="6"/>
      <c r="AH117" s="6"/>
      <c r="AI117" s="6"/>
    </row>
    <row r="118" spans="3:35" x14ac:dyDescent="0.2">
      <c r="C118" s="3"/>
      <c r="E118" s="13"/>
      <c r="O118" s="33"/>
      <c r="R118" s="15"/>
      <c r="S118" s="15"/>
      <c r="T118" s="15"/>
      <c r="U118" s="15"/>
      <c r="V118" s="3"/>
      <c r="Z118" s="6"/>
      <c r="AA118" s="6"/>
      <c r="AB118" s="6"/>
      <c r="AC118" s="3"/>
      <c r="AG118" s="6"/>
      <c r="AH118" s="6"/>
      <c r="AI118" s="6"/>
    </row>
    <row r="119" spans="3:35" x14ac:dyDescent="0.2">
      <c r="C119" s="3"/>
      <c r="E119" s="13"/>
      <c r="O119" s="33"/>
      <c r="R119" s="15"/>
      <c r="S119" s="15"/>
      <c r="T119" s="15"/>
      <c r="U119" s="15"/>
      <c r="V119" s="3"/>
      <c r="Z119" s="6"/>
      <c r="AA119" s="6"/>
      <c r="AB119" s="6"/>
      <c r="AC119" s="3"/>
      <c r="AG119" s="6"/>
      <c r="AH119" s="6"/>
      <c r="AI119" s="6"/>
    </row>
    <row r="120" spans="3:35" x14ac:dyDescent="0.2">
      <c r="C120" s="3"/>
      <c r="E120" s="13"/>
      <c r="O120" s="33"/>
      <c r="R120" s="15"/>
      <c r="S120" s="15"/>
      <c r="T120" s="15"/>
      <c r="U120" s="15"/>
      <c r="V120" s="3"/>
      <c r="Z120" s="6"/>
      <c r="AA120" s="6"/>
      <c r="AB120" s="6"/>
      <c r="AC120" s="3"/>
      <c r="AG120" s="6"/>
      <c r="AH120" s="6"/>
      <c r="AI120" s="6"/>
    </row>
    <row r="121" spans="3:35" x14ac:dyDescent="0.2">
      <c r="C121" s="3"/>
      <c r="E121" s="13"/>
      <c r="O121" s="33"/>
      <c r="R121" s="15"/>
      <c r="S121" s="15"/>
      <c r="T121" s="15"/>
      <c r="U121" s="15"/>
      <c r="V121" s="3"/>
      <c r="Z121" s="6"/>
      <c r="AA121" s="6"/>
      <c r="AB121" s="6"/>
      <c r="AC121" s="3"/>
      <c r="AG121" s="6"/>
      <c r="AH121" s="6"/>
      <c r="AI121" s="6"/>
    </row>
    <row r="122" spans="3:35" x14ac:dyDescent="0.2">
      <c r="C122" s="3"/>
      <c r="E122" s="13"/>
      <c r="I122" s="14"/>
      <c r="O122" s="33"/>
      <c r="R122" s="15"/>
      <c r="S122" s="15"/>
      <c r="T122" s="15"/>
      <c r="U122" s="15"/>
      <c r="V122" s="3"/>
      <c r="Z122" s="6"/>
      <c r="AA122" s="6"/>
      <c r="AB122" s="6"/>
      <c r="AC122" s="3"/>
      <c r="AG122" s="6"/>
      <c r="AH122" s="6"/>
      <c r="AI122" s="6"/>
    </row>
    <row r="123" spans="3:35" x14ac:dyDescent="0.2">
      <c r="C123" s="3"/>
      <c r="E123" s="13"/>
      <c r="I123" s="6"/>
      <c r="O123" s="33"/>
      <c r="R123" s="15"/>
      <c r="S123" s="15"/>
      <c r="T123" s="15"/>
      <c r="U123" s="15"/>
      <c r="V123" s="3"/>
      <c r="Z123" s="6"/>
      <c r="AA123" s="6"/>
      <c r="AB123" s="6"/>
      <c r="AC123" s="3"/>
      <c r="AG123" s="6"/>
      <c r="AH123" s="6"/>
      <c r="AI123" s="6"/>
    </row>
    <row r="124" spans="3:35" x14ac:dyDescent="0.2">
      <c r="C124" s="3"/>
      <c r="E124" s="13"/>
      <c r="O124" s="33"/>
      <c r="R124" s="15"/>
      <c r="S124" s="15"/>
      <c r="T124" s="15"/>
      <c r="U124" s="15"/>
      <c r="V124" s="3"/>
      <c r="Z124" s="6"/>
      <c r="AA124" s="6"/>
      <c r="AB124" s="6"/>
      <c r="AC124" s="3"/>
      <c r="AG124" s="6"/>
      <c r="AH124" s="6"/>
      <c r="AI124" s="6"/>
    </row>
    <row r="125" spans="3:35" x14ac:dyDescent="0.2">
      <c r="C125" s="3"/>
      <c r="E125" s="13"/>
      <c r="O125" s="33"/>
      <c r="R125" s="15"/>
      <c r="S125" s="15"/>
      <c r="T125" s="15"/>
      <c r="U125" s="15"/>
      <c r="V125" s="3"/>
      <c r="Z125" s="6"/>
      <c r="AA125" s="6"/>
      <c r="AB125" s="6"/>
      <c r="AC125" s="3"/>
      <c r="AG125" s="6"/>
      <c r="AH125" s="6"/>
      <c r="AI125" s="6"/>
    </row>
    <row r="126" spans="3:35" x14ac:dyDescent="0.2">
      <c r="C126" s="3"/>
      <c r="E126" s="13"/>
      <c r="O126" s="33"/>
      <c r="R126" s="15"/>
      <c r="S126" s="15"/>
      <c r="T126" s="15"/>
      <c r="U126" s="15"/>
      <c r="V126" s="3"/>
      <c r="Z126" s="6"/>
      <c r="AA126" s="6"/>
      <c r="AB126" s="6"/>
      <c r="AC126" s="3"/>
      <c r="AG126" s="6"/>
      <c r="AH126" s="6"/>
      <c r="AI126" s="6"/>
    </row>
    <row r="127" spans="3:35" x14ac:dyDescent="0.2">
      <c r="C127" s="3"/>
      <c r="E127" s="13"/>
      <c r="O127" s="33"/>
      <c r="R127" s="15"/>
      <c r="S127" s="15"/>
      <c r="T127" s="15"/>
      <c r="U127" s="15"/>
      <c r="V127" s="3"/>
      <c r="Z127" s="6"/>
      <c r="AA127" s="6"/>
      <c r="AB127" s="6"/>
      <c r="AC127" s="3"/>
      <c r="AG127" s="6"/>
      <c r="AH127" s="6"/>
      <c r="AI127" s="6"/>
    </row>
    <row r="128" spans="3:35" x14ac:dyDescent="0.2">
      <c r="C128" s="3"/>
      <c r="E128" s="13"/>
      <c r="O128" s="33"/>
      <c r="R128" s="15"/>
      <c r="S128" s="15"/>
      <c r="T128" s="15"/>
      <c r="U128" s="15"/>
      <c r="V128" s="3"/>
      <c r="Z128" s="6"/>
      <c r="AA128" s="6"/>
      <c r="AB128" s="6"/>
      <c r="AC128" s="3"/>
      <c r="AG128" s="6"/>
      <c r="AH128" s="6"/>
      <c r="AI128" s="6"/>
    </row>
    <row r="129" spans="3:35" x14ac:dyDescent="0.2">
      <c r="C129" s="3"/>
      <c r="E129" s="13"/>
      <c r="O129" s="33"/>
      <c r="R129" s="15"/>
      <c r="S129" s="15"/>
      <c r="T129" s="15"/>
      <c r="U129" s="15"/>
      <c r="V129" s="3"/>
      <c r="Z129" s="6"/>
      <c r="AA129" s="6"/>
      <c r="AB129" s="6"/>
      <c r="AC129" s="3"/>
      <c r="AG129" s="6"/>
      <c r="AH129" s="6"/>
      <c r="AI129" s="6"/>
    </row>
    <row r="130" spans="3:35" x14ac:dyDescent="0.2">
      <c r="C130" s="3"/>
      <c r="E130" s="13"/>
      <c r="O130" s="33"/>
      <c r="R130" s="15"/>
      <c r="S130" s="15"/>
      <c r="T130" s="15"/>
      <c r="U130" s="15"/>
      <c r="V130" s="3"/>
      <c r="Z130" s="6"/>
      <c r="AA130" s="6"/>
      <c r="AB130" s="6"/>
      <c r="AC130" s="3"/>
      <c r="AG130" s="6"/>
      <c r="AH130" s="6"/>
      <c r="AI130" s="6"/>
    </row>
    <row r="131" spans="3:35" x14ac:dyDescent="0.2">
      <c r="C131" s="3"/>
      <c r="E131" s="13"/>
      <c r="O131" s="33"/>
      <c r="R131" s="15"/>
      <c r="S131" s="15"/>
      <c r="T131" s="15"/>
      <c r="U131" s="15"/>
      <c r="V131" s="3"/>
      <c r="Z131" s="6"/>
      <c r="AA131" s="6"/>
      <c r="AB131" s="6"/>
      <c r="AC131" s="3"/>
      <c r="AG131" s="6"/>
      <c r="AH131" s="6"/>
      <c r="AI131" s="6"/>
    </row>
    <row r="132" spans="3:35" x14ac:dyDescent="0.2">
      <c r="C132" s="3"/>
      <c r="E132" s="13"/>
      <c r="V132" s="3"/>
      <c r="Z132" s="6"/>
      <c r="AA132" s="6"/>
      <c r="AB132" s="6"/>
      <c r="AC132" s="3"/>
      <c r="AG132" s="6"/>
      <c r="AH132" s="6"/>
      <c r="AI132" s="6"/>
    </row>
    <row r="133" spans="3:35" x14ac:dyDescent="0.2">
      <c r="C133" s="3"/>
      <c r="E133" s="13"/>
      <c r="V133" s="3"/>
      <c r="Z133" s="6"/>
      <c r="AA133" s="6"/>
      <c r="AB133" s="6"/>
      <c r="AC133" s="3"/>
      <c r="AG133" s="6"/>
      <c r="AH133" s="6"/>
      <c r="AI133" s="6"/>
    </row>
    <row r="134" spans="3:35" x14ac:dyDescent="0.2">
      <c r="C134" s="3"/>
      <c r="E134" s="13"/>
      <c r="V134" s="3"/>
      <c r="Z134" s="6"/>
      <c r="AA134" s="6"/>
      <c r="AB134" s="6"/>
      <c r="AC134" s="3"/>
      <c r="AG134" s="6"/>
      <c r="AH134" s="6"/>
      <c r="AI134" s="6"/>
    </row>
    <row r="135" spans="3:35" x14ac:dyDescent="0.2">
      <c r="C135" s="3"/>
      <c r="E135" s="13"/>
      <c r="V135" s="3"/>
      <c r="Z135" s="6"/>
      <c r="AA135" s="6"/>
      <c r="AB135" s="6"/>
      <c r="AC135" s="3"/>
      <c r="AG135" s="6"/>
      <c r="AH135" s="6"/>
      <c r="AI135" s="6"/>
    </row>
    <row r="136" spans="3:35" x14ac:dyDescent="0.2">
      <c r="C136" s="3"/>
      <c r="E136" s="13"/>
      <c r="V136" s="3"/>
      <c r="Z136" s="6"/>
      <c r="AA136" s="6"/>
      <c r="AB136" s="6"/>
      <c r="AC136" s="3"/>
      <c r="AG136" s="6"/>
      <c r="AH136" s="6"/>
      <c r="AI136" s="6"/>
    </row>
    <row r="137" spans="3:35" x14ac:dyDescent="0.2">
      <c r="C137" s="3"/>
      <c r="E137" s="13"/>
      <c r="V137" s="3"/>
      <c r="Z137" s="6"/>
      <c r="AA137" s="6"/>
      <c r="AB137" s="6"/>
      <c r="AC137" s="3"/>
      <c r="AG137" s="6"/>
      <c r="AH137" s="6"/>
      <c r="AI137" s="6"/>
    </row>
    <row r="138" spans="3:35" x14ac:dyDescent="0.2">
      <c r="C138" s="3"/>
      <c r="E138" s="13"/>
      <c r="V138" s="3"/>
      <c r="Z138" s="6"/>
      <c r="AA138" s="6"/>
      <c r="AB138" s="6"/>
      <c r="AC138" s="3"/>
      <c r="AG138" s="6"/>
      <c r="AH138" s="6"/>
      <c r="AI138" s="6"/>
    </row>
    <row r="139" spans="3:35" x14ac:dyDescent="0.2">
      <c r="C139" s="3"/>
      <c r="E139" s="13"/>
      <c r="V139" s="3"/>
      <c r="Z139" s="6"/>
      <c r="AA139" s="6"/>
      <c r="AB139" s="6"/>
      <c r="AC139" s="3"/>
      <c r="AG139" s="6"/>
      <c r="AH139" s="6"/>
      <c r="AI139" s="6"/>
    </row>
    <row r="140" spans="3:35" x14ac:dyDescent="0.2">
      <c r="C140" s="3"/>
      <c r="E140" s="13"/>
      <c r="V140" s="3"/>
      <c r="Z140" s="6"/>
      <c r="AA140" s="6"/>
      <c r="AB140" s="6"/>
      <c r="AC140" s="3"/>
      <c r="AG140" s="6"/>
      <c r="AH140" s="6"/>
      <c r="AI140" s="6"/>
    </row>
    <row r="141" spans="3:35" x14ac:dyDescent="0.2">
      <c r="C141" s="3"/>
      <c r="E141" s="13"/>
      <c r="V141" s="3"/>
      <c r="Z141" s="6"/>
      <c r="AA141" s="6"/>
      <c r="AB141" s="6"/>
      <c r="AC141" s="3"/>
      <c r="AG141" s="6"/>
      <c r="AH141" s="6"/>
      <c r="AI141" s="6"/>
    </row>
    <row r="142" spans="3:35" x14ac:dyDescent="0.2">
      <c r="C142" s="3"/>
      <c r="E142" s="13"/>
      <c r="V142" s="3"/>
      <c r="Z142" s="6"/>
      <c r="AA142" s="6"/>
      <c r="AB142" s="6"/>
      <c r="AC142" s="3"/>
      <c r="AG142" s="6"/>
      <c r="AH142" s="6"/>
      <c r="AI142" s="6"/>
    </row>
    <row r="143" spans="3:35" x14ac:dyDescent="0.2">
      <c r="C143" s="3"/>
      <c r="E143" s="13"/>
      <c r="V143" s="3"/>
      <c r="Z143" s="6"/>
      <c r="AA143" s="6"/>
      <c r="AB143" s="6"/>
      <c r="AC143" s="3"/>
      <c r="AG143" s="6"/>
      <c r="AH143" s="6"/>
      <c r="AI143" s="6"/>
    </row>
    <row r="144" spans="3:35" x14ac:dyDescent="0.2">
      <c r="C144" s="3"/>
      <c r="E144" s="13"/>
      <c r="V144" s="3"/>
      <c r="Z144" s="6"/>
      <c r="AA144" s="6"/>
      <c r="AB144" s="6"/>
      <c r="AC144" s="3"/>
      <c r="AG144" s="6"/>
      <c r="AH144" s="6"/>
      <c r="AI144" s="6"/>
    </row>
    <row r="145" spans="3:35" x14ac:dyDescent="0.2">
      <c r="C145" s="3"/>
      <c r="E145" s="13"/>
      <c r="V145" s="3"/>
      <c r="Z145" s="6"/>
      <c r="AA145" s="6"/>
      <c r="AB145" s="6"/>
      <c r="AC145" s="3"/>
      <c r="AG145" s="6"/>
      <c r="AH145" s="6"/>
      <c r="AI145" s="6"/>
    </row>
    <row r="146" spans="3:35" x14ac:dyDescent="0.2">
      <c r="C146" s="3"/>
      <c r="E146" s="13"/>
      <c r="V146" s="3"/>
      <c r="Z146" s="6"/>
      <c r="AA146" s="6"/>
      <c r="AB146" s="6"/>
      <c r="AC146" s="3"/>
      <c r="AG146" s="6"/>
      <c r="AH146" s="6"/>
      <c r="AI146" s="6"/>
    </row>
    <row r="147" spans="3:35" x14ac:dyDescent="0.2">
      <c r="C147" s="3"/>
      <c r="E147" s="13"/>
      <c r="V147" s="3"/>
      <c r="Z147" s="6"/>
      <c r="AA147" s="6"/>
      <c r="AB147" s="6"/>
      <c r="AC147" s="3"/>
      <c r="AG147" s="6"/>
      <c r="AH147" s="6"/>
      <c r="AI147" s="6"/>
    </row>
    <row r="148" spans="3:35" x14ac:dyDescent="0.2">
      <c r="C148" s="3"/>
      <c r="E148" s="13"/>
      <c r="V148" s="3"/>
      <c r="Z148" s="6"/>
      <c r="AA148" s="6"/>
      <c r="AB148" s="6"/>
      <c r="AC148" s="3"/>
      <c r="AG148" s="6"/>
      <c r="AH148" s="6"/>
      <c r="AI148" s="6"/>
    </row>
    <row r="149" spans="3:35" x14ac:dyDescent="0.2">
      <c r="C149" s="3"/>
      <c r="E149" s="13"/>
      <c r="V149" s="3"/>
      <c r="Z149" s="6"/>
      <c r="AA149" s="6"/>
      <c r="AB149" s="6"/>
      <c r="AC149" s="3"/>
      <c r="AG149" s="6"/>
      <c r="AH149" s="6"/>
      <c r="AI149" s="6"/>
    </row>
    <row r="150" spans="3:35" x14ac:dyDescent="0.2">
      <c r="C150" s="3"/>
      <c r="E150" s="13"/>
      <c r="V150" s="3"/>
      <c r="Z150" s="6"/>
      <c r="AA150" s="6"/>
      <c r="AB150" s="6"/>
      <c r="AC150" s="3"/>
      <c r="AG150" s="6"/>
      <c r="AH150" s="6"/>
      <c r="AI150" s="6"/>
    </row>
    <row r="151" spans="3:35" x14ac:dyDescent="0.2">
      <c r="C151" s="3"/>
      <c r="E151" s="13"/>
      <c r="V151" s="3"/>
      <c r="Z151" s="6"/>
      <c r="AA151" s="6"/>
      <c r="AB151" s="6"/>
      <c r="AC151" s="3"/>
      <c r="AG151" s="6"/>
      <c r="AH151" s="6"/>
      <c r="AI151" s="6"/>
    </row>
    <row r="152" spans="3:35" x14ac:dyDescent="0.2">
      <c r="C152" s="3"/>
      <c r="E152" s="13"/>
      <c r="V152" s="3"/>
      <c r="Z152" s="6"/>
      <c r="AA152" s="6"/>
      <c r="AB152" s="6"/>
      <c r="AC152" s="3"/>
      <c r="AG152" s="6"/>
      <c r="AH152" s="6"/>
      <c r="AI152" s="6"/>
    </row>
    <row r="153" spans="3:35" x14ac:dyDescent="0.2">
      <c r="C153" s="3"/>
      <c r="E153" s="13"/>
      <c r="V153" s="3"/>
      <c r="Z153" s="6"/>
      <c r="AA153" s="6"/>
      <c r="AB153" s="6"/>
      <c r="AC153" s="3"/>
      <c r="AG153" s="6"/>
      <c r="AH153" s="6"/>
      <c r="AI153" s="6"/>
    </row>
    <row r="154" spans="3:35" x14ac:dyDescent="0.2">
      <c r="C154" s="3"/>
      <c r="E154" s="13"/>
      <c r="V154" s="3"/>
      <c r="Z154" s="6"/>
      <c r="AA154" s="6"/>
      <c r="AB154" s="6"/>
      <c r="AC154" s="3"/>
      <c r="AG154" s="6"/>
      <c r="AH154" s="6"/>
      <c r="AI154" s="6"/>
    </row>
    <row r="155" spans="3:35" x14ac:dyDescent="0.2">
      <c r="C155" s="3"/>
      <c r="E155" s="13"/>
      <c r="V155" s="3"/>
      <c r="Z155" s="6"/>
      <c r="AA155" s="6"/>
      <c r="AB155" s="6"/>
      <c r="AC155" s="3"/>
      <c r="AG155" s="6"/>
      <c r="AH155" s="6"/>
      <c r="AI155" s="6"/>
    </row>
    <row r="156" spans="3:35" x14ac:dyDescent="0.2">
      <c r="C156" s="3"/>
      <c r="E156" s="13"/>
      <c r="V156" s="3"/>
      <c r="Z156" s="6"/>
      <c r="AA156" s="6"/>
      <c r="AB156" s="6"/>
      <c r="AC156" s="3"/>
      <c r="AG156" s="6"/>
      <c r="AH156" s="6"/>
      <c r="AI156" s="6"/>
    </row>
    <row r="157" spans="3:35" x14ac:dyDescent="0.2">
      <c r="C157" s="3"/>
      <c r="E157" s="13"/>
      <c r="V157" s="3"/>
      <c r="Z157" s="6"/>
      <c r="AA157" s="6"/>
      <c r="AB157" s="6"/>
      <c r="AC157" s="3"/>
      <c r="AG157" s="6"/>
      <c r="AH157" s="6"/>
      <c r="AI157" s="6"/>
    </row>
    <row r="158" spans="3:35" x14ac:dyDescent="0.2">
      <c r="C158" s="3"/>
      <c r="E158" s="13"/>
      <c r="V158" s="3"/>
      <c r="Z158" s="6"/>
      <c r="AA158" s="6"/>
      <c r="AB158" s="6"/>
      <c r="AC158" s="3"/>
      <c r="AG158" s="6"/>
      <c r="AH158" s="6"/>
      <c r="AI158" s="6"/>
    </row>
    <row r="159" spans="3:35" x14ac:dyDescent="0.2">
      <c r="C159" s="3"/>
      <c r="E159" s="13"/>
      <c r="V159" s="3"/>
      <c r="Z159" s="6"/>
      <c r="AA159" s="6"/>
      <c r="AB159" s="6"/>
      <c r="AC159" s="3"/>
      <c r="AG159" s="6"/>
      <c r="AH159" s="6"/>
      <c r="AI159" s="6"/>
    </row>
    <row r="160" spans="3:35" x14ac:dyDescent="0.2">
      <c r="C160" s="3"/>
      <c r="E160" s="13"/>
      <c r="V160" s="3"/>
      <c r="Z160" s="6"/>
      <c r="AA160" s="6"/>
      <c r="AB160" s="6"/>
      <c r="AC160" s="3"/>
      <c r="AG160" s="6"/>
      <c r="AH160" s="6"/>
      <c r="AI160" s="6"/>
    </row>
    <row r="161" spans="3:35" x14ac:dyDescent="0.2">
      <c r="C161" s="3"/>
      <c r="E161" s="13"/>
      <c r="V161" s="3"/>
      <c r="Z161" s="6"/>
      <c r="AA161" s="6"/>
      <c r="AB161" s="6"/>
      <c r="AC161" s="3"/>
      <c r="AG161" s="6"/>
      <c r="AH161" s="6"/>
      <c r="AI161" s="6"/>
    </row>
    <row r="162" spans="3:35" x14ac:dyDescent="0.2">
      <c r="C162" s="3"/>
      <c r="E162" s="13"/>
      <c r="G162" s="15"/>
      <c r="I162" s="15"/>
      <c r="J162" s="15"/>
      <c r="K162" s="15"/>
      <c r="V162" s="3"/>
      <c r="Z162" s="6"/>
      <c r="AA162" s="6"/>
      <c r="AB162" s="6"/>
      <c r="AC162" s="3"/>
      <c r="AG162" s="6"/>
      <c r="AH162" s="6"/>
      <c r="AI162" s="6"/>
    </row>
    <row r="163" spans="3:35" x14ac:dyDescent="0.2">
      <c r="C163" s="3"/>
      <c r="E163" s="13"/>
      <c r="G163" s="15"/>
      <c r="V163" s="3"/>
      <c r="Z163" s="6"/>
      <c r="AA163" s="6"/>
      <c r="AB163" s="6"/>
      <c r="AC163" s="3"/>
      <c r="AG163" s="6"/>
      <c r="AH163" s="6"/>
      <c r="AI163" s="6"/>
    </row>
    <row r="164" spans="3:35" x14ac:dyDescent="0.2">
      <c r="C164" s="3"/>
      <c r="E164" s="13"/>
      <c r="G164" s="15"/>
      <c r="V164" s="3"/>
      <c r="Z164" s="6"/>
      <c r="AA164" s="6"/>
      <c r="AB164" s="6"/>
      <c r="AC164" s="3"/>
      <c r="AG164" s="6"/>
      <c r="AH164" s="6"/>
      <c r="AI164" s="6"/>
    </row>
    <row r="165" spans="3:35" x14ac:dyDescent="0.2">
      <c r="C165" s="3"/>
      <c r="E165" s="13"/>
      <c r="G165" s="15"/>
      <c r="V165" s="3"/>
      <c r="Z165" s="6"/>
      <c r="AA165" s="6"/>
      <c r="AB165" s="6"/>
      <c r="AC165" s="3"/>
      <c r="AG165" s="6"/>
      <c r="AH165" s="6"/>
      <c r="AI165" s="6"/>
    </row>
    <row r="166" spans="3:35" x14ac:dyDescent="0.2">
      <c r="C166" s="3"/>
      <c r="E166" s="13"/>
      <c r="G166" s="15"/>
      <c r="V166" s="3"/>
      <c r="Z166" s="6"/>
      <c r="AA166" s="6"/>
      <c r="AB166" s="6"/>
      <c r="AC166" s="3"/>
      <c r="AG166" s="6"/>
      <c r="AH166" s="6"/>
      <c r="AI166" s="6"/>
    </row>
    <row r="167" spans="3:35" x14ac:dyDescent="0.2">
      <c r="C167" s="3"/>
      <c r="E167" s="13"/>
      <c r="G167" s="15"/>
      <c r="V167" s="3"/>
      <c r="Z167" s="6"/>
      <c r="AA167" s="6"/>
      <c r="AB167" s="6"/>
      <c r="AC167" s="3"/>
      <c r="AG167" s="6"/>
      <c r="AH167" s="6"/>
      <c r="AI167" s="6"/>
    </row>
    <row r="168" spans="3:35" x14ac:dyDescent="0.2">
      <c r="C168" s="3"/>
      <c r="E168" s="13"/>
      <c r="G168" s="15"/>
      <c r="V168" s="3"/>
      <c r="Z168" s="6"/>
      <c r="AA168" s="6"/>
      <c r="AB168" s="6"/>
      <c r="AC168" s="3"/>
      <c r="AG168" s="6"/>
      <c r="AH168" s="6"/>
      <c r="AI168" s="6"/>
    </row>
    <row r="169" spans="3:35" x14ac:dyDescent="0.2">
      <c r="C169" s="3"/>
      <c r="E169" s="13"/>
      <c r="G169" s="15"/>
      <c r="V169" s="3"/>
      <c r="Z169" s="6"/>
      <c r="AA169" s="6"/>
      <c r="AB169" s="6"/>
      <c r="AC169" s="3"/>
      <c r="AG169" s="6"/>
      <c r="AH169" s="6"/>
      <c r="AI169" s="6"/>
    </row>
    <row r="170" spans="3:35" x14ac:dyDescent="0.2">
      <c r="C170" s="3"/>
      <c r="E170" s="13"/>
      <c r="G170" s="15"/>
      <c r="V170" s="3"/>
      <c r="Z170" s="6"/>
      <c r="AA170" s="6"/>
      <c r="AB170" s="6"/>
      <c r="AC170" s="3"/>
      <c r="AG170" s="6"/>
      <c r="AH170" s="6"/>
      <c r="AI170" s="6"/>
    </row>
    <row r="171" spans="3:35" x14ac:dyDescent="0.2">
      <c r="C171" s="3"/>
      <c r="E171" s="13"/>
      <c r="G171" s="15"/>
      <c r="V171" s="3"/>
      <c r="Z171" s="6"/>
      <c r="AA171" s="6"/>
      <c r="AB171" s="6"/>
      <c r="AC171" s="3"/>
      <c r="AG171" s="6"/>
      <c r="AH171" s="6"/>
      <c r="AI171" s="6"/>
    </row>
    <row r="172" spans="3:35" x14ac:dyDescent="0.2">
      <c r="C172" s="3"/>
      <c r="G172" s="15"/>
    </row>
    <row r="173" spans="3:35" x14ac:dyDescent="0.2">
      <c r="C173" s="3"/>
    </row>
    <row r="174" spans="3:35" x14ac:dyDescent="0.2">
      <c r="C174" s="3"/>
      <c r="G174" s="15"/>
    </row>
    <row r="175" spans="3:35" x14ac:dyDescent="0.2">
      <c r="C175" s="3"/>
    </row>
    <row r="176" spans="3:35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zoomScale="75" workbookViewId="0">
      <selection activeCell="B13" sqref="B13"/>
    </sheetView>
  </sheetViews>
  <sheetFormatPr defaultRowHeight="12.75" x14ac:dyDescent="0.2"/>
  <cols>
    <col min="1" max="1" width="11" customWidth="1"/>
    <col min="2" max="2" width="11.28515625" style="16" customWidth="1"/>
    <col min="3" max="3" width="9.7109375" style="2" bestFit="1" customWidth="1"/>
    <col min="4" max="4" width="15.85546875" style="2" customWidth="1"/>
    <col min="5" max="5" width="15.7109375" customWidth="1"/>
    <col min="6" max="6" width="12.140625" style="2" customWidth="1"/>
    <col min="7" max="7" width="11.5703125" style="3" customWidth="1"/>
    <col min="8" max="8" width="12.42578125" customWidth="1"/>
    <col min="9" max="9" width="23.42578125" customWidth="1"/>
  </cols>
  <sheetData>
    <row r="1" spans="1:10" x14ac:dyDescent="0.2">
      <c r="A1" s="6" t="s">
        <v>14</v>
      </c>
    </row>
    <row r="2" spans="1:10" s="3" customFormat="1" x14ac:dyDescent="0.2">
      <c r="A2" s="9" t="s">
        <v>15</v>
      </c>
      <c r="B2" s="17" t="s">
        <v>10</v>
      </c>
      <c r="C2" s="10" t="s">
        <v>67</v>
      </c>
      <c r="D2" s="10" t="s">
        <v>11</v>
      </c>
      <c r="E2" s="9" t="s">
        <v>12</v>
      </c>
      <c r="F2" s="10" t="s">
        <v>13</v>
      </c>
      <c r="G2" s="9" t="s">
        <v>13</v>
      </c>
      <c r="H2" s="9" t="s">
        <v>22</v>
      </c>
    </row>
    <row r="3" spans="1:10" s="14" customFormat="1" x14ac:dyDescent="0.2">
      <c r="B3" s="24"/>
      <c r="C3" s="27"/>
      <c r="D3" s="27"/>
      <c r="E3" s="20"/>
      <c r="G3" s="27"/>
    </row>
    <row r="4" spans="1:10" x14ac:dyDescent="0.2">
      <c r="A4" s="14">
        <v>1</v>
      </c>
      <c r="B4" s="5">
        <v>39198</v>
      </c>
      <c r="C4" s="2" t="s">
        <v>70</v>
      </c>
      <c r="D4" s="2" t="s">
        <v>71</v>
      </c>
      <c r="E4" s="19" t="s">
        <v>58</v>
      </c>
      <c r="F4" s="2" t="s">
        <v>72</v>
      </c>
      <c r="G4"/>
      <c r="H4" s="2" t="s">
        <v>57</v>
      </c>
      <c r="I4" s="2"/>
    </row>
    <row r="5" spans="1:10" x14ac:dyDescent="0.2">
      <c r="A5">
        <v>2</v>
      </c>
      <c r="B5" s="5">
        <v>39212</v>
      </c>
      <c r="C5" s="2" t="s">
        <v>74</v>
      </c>
      <c r="D5" s="2" t="s">
        <v>71</v>
      </c>
      <c r="E5" s="19" t="s">
        <v>66</v>
      </c>
      <c r="F5" s="2" t="s">
        <v>75</v>
      </c>
      <c r="G5"/>
      <c r="H5" s="2" t="s">
        <v>57</v>
      </c>
    </row>
    <row r="6" spans="1:10" x14ac:dyDescent="0.2">
      <c r="A6">
        <v>3</v>
      </c>
      <c r="B6" s="5">
        <v>39225</v>
      </c>
      <c r="C6" s="2" t="s">
        <v>77</v>
      </c>
      <c r="D6" s="2" t="s">
        <v>71</v>
      </c>
      <c r="E6" s="19" t="s">
        <v>66</v>
      </c>
      <c r="F6" s="2" t="s">
        <v>78</v>
      </c>
      <c r="G6"/>
      <c r="H6" s="2" t="s">
        <v>57</v>
      </c>
    </row>
    <row r="7" spans="1:10" x14ac:dyDescent="0.2">
      <c r="A7">
        <v>4</v>
      </c>
      <c r="B7" s="5">
        <v>39240</v>
      </c>
      <c r="C7" s="2" t="s">
        <v>90</v>
      </c>
      <c r="D7" s="2" t="s">
        <v>71</v>
      </c>
      <c r="E7" s="19" t="s">
        <v>66</v>
      </c>
      <c r="F7" s="2" t="s">
        <v>81</v>
      </c>
      <c r="G7" s="2"/>
      <c r="H7" s="2" t="s">
        <v>57</v>
      </c>
      <c r="J7" s="1"/>
    </row>
    <row r="8" spans="1:10" x14ac:dyDescent="0.2">
      <c r="A8">
        <v>5</v>
      </c>
      <c r="B8" s="5">
        <v>39253</v>
      </c>
      <c r="C8" s="2" t="s">
        <v>91</v>
      </c>
      <c r="D8" s="2" t="s">
        <v>71</v>
      </c>
      <c r="E8" s="19" t="s">
        <v>66</v>
      </c>
      <c r="F8" s="2" t="s">
        <v>86</v>
      </c>
      <c r="G8" s="2"/>
      <c r="H8" s="2" t="s">
        <v>57</v>
      </c>
    </row>
    <row r="9" spans="1:10" x14ac:dyDescent="0.2">
      <c r="A9">
        <v>6</v>
      </c>
      <c r="B9" s="5">
        <v>39309</v>
      </c>
      <c r="C9" s="2" t="s">
        <v>92</v>
      </c>
      <c r="D9" s="2" t="s">
        <v>71</v>
      </c>
      <c r="E9" s="19" t="s">
        <v>66</v>
      </c>
      <c r="F9" s="2" t="s">
        <v>88</v>
      </c>
      <c r="G9" s="2"/>
      <c r="H9" s="2" t="s">
        <v>57</v>
      </c>
    </row>
    <row r="10" spans="1:10" x14ac:dyDescent="0.2">
      <c r="A10">
        <v>7</v>
      </c>
      <c r="B10" s="5">
        <v>39340</v>
      </c>
      <c r="C10" s="2" t="s">
        <v>94</v>
      </c>
      <c r="D10" s="2" t="s">
        <v>89</v>
      </c>
      <c r="E10" s="19" t="s">
        <v>61</v>
      </c>
      <c r="F10" s="2" t="s">
        <v>97</v>
      </c>
      <c r="G10" s="2"/>
      <c r="H10" s="2" t="s">
        <v>62</v>
      </c>
    </row>
    <row r="11" spans="1:10" x14ac:dyDescent="0.2">
      <c r="A11">
        <v>8</v>
      </c>
      <c r="B11" s="5">
        <v>39378</v>
      </c>
      <c r="C11" s="2" t="s">
        <v>93</v>
      </c>
      <c r="D11" s="2" t="s">
        <v>71</v>
      </c>
      <c r="E11" s="19" t="s">
        <v>66</v>
      </c>
      <c r="F11" s="2" t="s">
        <v>98</v>
      </c>
      <c r="H11" s="2" t="s">
        <v>57</v>
      </c>
    </row>
    <row r="12" spans="1:10" x14ac:dyDescent="0.2">
      <c r="A12">
        <v>9</v>
      </c>
      <c r="B12" s="5">
        <v>39406</v>
      </c>
      <c r="C12" s="2" t="s">
        <v>100</v>
      </c>
      <c r="D12" s="2" t="s">
        <v>71</v>
      </c>
      <c r="E12" s="19" t="s">
        <v>66</v>
      </c>
      <c r="F12" s="2" t="s">
        <v>101</v>
      </c>
      <c r="G12"/>
      <c r="H12" s="2" t="s">
        <v>57</v>
      </c>
    </row>
    <row r="13" spans="1:10" x14ac:dyDescent="0.2">
      <c r="A13">
        <v>10</v>
      </c>
      <c r="B13" s="5"/>
      <c r="D13" s="16"/>
      <c r="E13" s="19"/>
      <c r="G13"/>
    </row>
    <row r="14" spans="1:10" x14ac:dyDescent="0.2">
      <c r="B14" s="5"/>
      <c r="G14"/>
    </row>
    <row r="15" spans="1:10" x14ac:dyDescent="0.2">
      <c r="B15" s="5"/>
      <c r="D15" s="16"/>
      <c r="G15"/>
    </row>
    <row r="16" spans="1:10" x14ac:dyDescent="0.2">
      <c r="B16" s="5"/>
      <c r="D16" s="16"/>
      <c r="G16"/>
    </row>
    <row r="17" spans="2:7" x14ac:dyDescent="0.2">
      <c r="B17" s="5"/>
      <c r="D17" s="16"/>
      <c r="G17"/>
    </row>
    <row r="18" spans="2:7" x14ac:dyDescent="0.2">
      <c r="B18" s="5"/>
      <c r="D18" s="16"/>
      <c r="G18"/>
    </row>
    <row r="19" spans="2:7" x14ac:dyDescent="0.2">
      <c r="B19" s="5"/>
      <c r="D19" s="16"/>
      <c r="G19"/>
    </row>
    <row r="20" spans="2:7" x14ac:dyDescent="0.2">
      <c r="B20" s="5"/>
      <c r="D20" s="16"/>
      <c r="G20"/>
    </row>
    <row r="21" spans="2:7" x14ac:dyDescent="0.2">
      <c r="D21" s="16"/>
      <c r="F21"/>
      <c r="G21"/>
    </row>
    <row r="22" spans="2:7" x14ac:dyDescent="0.2">
      <c r="D22" s="16"/>
      <c r="F22"/>
      <c r="G22"/>
    </row>
    <row r="23" spans="2:7" x14ac:dyDescent="0.2">
      <c r="D23" s="16"/>
      <c r="F23"/>
      <c r="G23"/>
    </row>
    <row r="24" spans="2:7" x14ac:dyDescent="0.2">
      <c r="F24"/>
      <c r="G24"/>
    </row>
    <row r="25" spans="2:7" x14ac:dyDescent="0.2">
      <c r="D25"/>
      <c r="F25"/>
    </row>
    <row r="26" spans="2:7" x14ac:dyDescent="0.2">
      <c r="D26" s="5"/>
    </row>
    <row r="27" spans="2:7" x14ac:dyDescent="0.2">
      <c r="D27" s="5"/>
    </row>
    <row r="28" spans="2:7" x14ac:dyDescent="0.2">
      <c r="D28" s="5"/>
    </row>
    <row r="29" spans="2:7" x14ac:dyDescent="0.2">
      <c r="D29"/>
    </row>
    <row r="31" spans="2:7" x14ac:dyDescent="0.2">
      <c r="D31"/>
    </row>
    <row r="32" spans="2:7" x14ac:dyDescent="0.2">
      <c r="D32"/>
    </row>
    <row r="33" spans="4:4" x14ac:dyDescent="0.2">
      <c r="D33"/>
    </row>
    <row r="34" spans="4:4" x14ac:dyDescent="0.2">
      <c r="D34" s="5"/>
    </row>
    <row r="35" spans="4:4" x14ac:dyDescent="0.2">
      <c r="D35" s="5"/>
    </row>
    <row r="36" spans="4:4" x14ac:dyDescent="0.2">
      <c r="D36"/>
    </row>
    <row r="37" spans="4:4" x14ac:dyDescent="0.2">
      <c r="D37"/>
    </row>
    <row r="38" spans="4:4" x14ac:dyDescent="0.2">
      <c r="D38"/>
    </row>
    <row r="39" spans="4:4" x14ac:dyDescent="0.2">
      <c r="D39"/>
    </row>
    <row r="41" spans="4:4" x14ac:dyDescent="0.2">
      <c r="D41"/>
    </row>
    <row r="42" spans="4:4" x14ac:dyDescent="0.2">
      <c r="D42" s="5"/>
    </row>
    <row r="43" spans="4:4" x14ac:dyDescent="0.2">
      <c r="D43"/>
    </row>
    <row r="44" spans="4:4" x14ac:dyDescent="0.2">
      <c r="D44"/>
    </row>
    <row r="45" spans="4:4" x14ac:dyDescent="0.2">
      <c r="D45"/>
    </row>
    <row r="46" spans="4:4" x14ac:dyDescent="0.2">
      <c r="D46"/>
    </row>
    <row r="47" spans="4:4" x14ac:dyDescent="0.2">
      <c r="D47"/>
    </row>
    <row r="48" spans="4:4" x14ac:dyDescent="0.2">
      <c r="D48"/>
    </row>
    <row r="49" spans="4:4" x14ac:dyDescent="0.2">
      <c r="D49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zoomScale="75" workbookViewId="0">
      <pane ySplit="5" topLeftCell="A6" activePane="bottomLeft" state="frozen"/>
      <selection pane="bottomLeft" activeCell="O23" sqref="O23"/>
    </sheetView>
  </sheetViews>
  <sheetFormatPr defaultRowHeight="12.75" x14ac:dyDescent="0.2"/>
  <cols>
    <col min="1" max="1" width="9.7109375" style="5" customWidth="1"/>
    <col min="2" max="2" width="13.85546875" style="3" customWidth="1"/>
    <col min="3" max="3" width="9.140625" style="3"/>
    <col min="4" max="4" width="9.140625" style="6"/>
    <col min="6" max="8" width="9.140625" style="12"/>
    <col min="12" max="12" width="11.28515625" customWidth="1"/>
    <col min="19" max="19" width="11.42578125" customWidth="1"/>
    <col min="20" max="20" width="11.5703125" customWidth="1"/>
  </cols>
  <sheetData>
    <row r="1" spans="1:20" x14ac:dyDescent="0.2">
      <c r="A1" s="5" t="s">
        <v>69</v>
      </c>
      <c r="J1">
        <v>1</v>
      </c>
    </row>
    <row r="2" spans="1:20" x14ac:dyDescent="0.2">
      <c r="A2" s="5" t="s">
        <v>4</v>
      </c>
    </row>
    <row r="3" spans="1:20" x14ac:dyDescent="0.2">
      <c r="A3" s="5" t="s">
        <v>20</v>
      </c>
      <c r="E3" s="12"/>
      <c r="F3" s="12" t="s">
        <v>34</v>
      </c>
      <c r="S3" s="9" t="s">
        <v>53</v>
      </c>
      <c r="T3" s="9" t="s">
        <v>54</v>
      </c>
    </row>
    <row r="4" spans="1:20" x14ac:dyDescent="0.2">
      <c r="A4" s="5" t="s">
        <v>21</v>
      </c>
      <c r="E4" s="12"/>
      <c r="F4" s="12" t="s">
        <v>35</v>
      </c>
      <c r="H4" s="12" t="s">
        <v>53</v>
      </c>
      <c r="I4" s="9" t="s">
        <v>54</v>
      </c>
      <c r="S4" s="3" t="s">
        <v>59</v>
      </c>
      <c r="T4" s="3" t="s">
        <v>59</v>
      </c>
    </row>
    <row r="5" spans="1:20" x14ac:dyDescent="0.2">
      <c r="A5" s="17" t="s">
        <v>5</v>
      </c>
      <c r="B5" s="9" t="s">
        <v>6</v>
      </c>
      <c r="C5" s="9" t="s">
        <v>0</v>
      </c>
      <c r="D5" s="9" t="s">
        <v>42</v>
      </c>
      <c r="E5" s="12" t="s">
        <v>31</v>
      </c>
      <c r="F5" s="12" t="s">
        <v>32</v>
      </c>
      <c r="G5" s="12" t="s">
        <v>33</v>
      </c>
      <c r="H5" s="12" t="s">
        <v>52</v>
      </c>
      <c r="I5" s="12" t="s">
        <v>52</v>
      </c>
      <c r="L5" s="17" t="s">
        <v>5</v>
      </c>
      <c r="M5" s="9" t="s">
        <v>6</v>
      </c>
      <c r="N5" s="9" t="s">
        <v>0</v>
      </c>
      <c r="O5" s="9" t="s">
        <v>42</v>
      </c>
      <c r="P5" s="12" t="s">
        <v>31</v>
      </c>
      <c r="Q5" s="12" t="s">
        <v>32</v>
      </c>
      <c r="R5" s="12" t="s">
        <v>33</v>
      </c>
      <c r="S5" s="12" t="s">
        <v>52</v>
      </c>
      <c r="T5" s="12" t="s">
        <v>52</v>
      </c>
    </row>
    <row r="6" spans="1:20" x14ac:dyDescent="0.2">
      <c r="A6" s="24"/>
      <c r="B6" s="20"/>
      <c r="C6" s="26">
        <v>1.3</v>
      </c>
      <c r="D6" s="26"/>
      <c r="E6" s="26"/>
      <c r="F6" s="26"/>
      <c r="G6" s="26"/>
      <c r="H6" s="23"/>
      <c r="L6" s="16"/>
      <c r="M6" s="3"/>
      <c r="N6" s="13"/>
      <c r="O6" s="11"/>
      <c r="P6" s="3"/>
      <c r="Q6" s="3"/>
      <c r="R6" s="3"/>
      <c r="S6" s="30"/>
      <c r="T6" s="32"/>
    </row>
    <row r="7" spans="1:20" x14ac:dyDescent="0.2">
      <c r="A7" s="24"/>
      <c r="B7" s="20"/>
      <c r="C7" s="26">
        <v>5</v>
      </c>
      <c r="D7" s="26"/>
      <c r="E7" s="26"/>
      <c r="F7" s="26"/>
      <c r="G7" s="26"/>
      <c r="H7" s="15"/>
      <c r="L7" s="5">
        <v>39198</v>
      </c>
      <c r="M7" s="3">
        <v>295280</v>
      </c>
      <c r="N7" s="13">
        <v>1</v>
      </c>
      <c r="O7" s="12">
        <v>2.1279331343283587</v>
      </c>
      <c r="P7" s="12">
        <v>0.41149999999999998</v>
      </c>
      <c r="Q7" s="11">
        <v>0.96550000000000002</v>
      </c>
      <c r="R7" s="11">
        <v>0.52649999999999997</v>
      </c>
      <c r="S7" s="34">
        <v>29.574290484140235</v>
      </c>
      <c r="T7" s="34">
        <v>21.040118870728083</v>
      </c>
    </row>
    <row r="8" spans="1:20" x14ac:dyDescent="0.2">
      <c r="A8" s="24"/>
      <c r="B8" s="20"/>
      <c r="C8" s="26">
        <v>15.1</v>
      </c>
      <c r="D8" s="26"/>
      <c r="E8" s="26"/>
      <c r="F8" s="26"/>
      <c r="G8" s="26"/>
      <c r="H8" s="21"/>
      <c r="L8" s="5">
        <v>39212</v>
      </c>
      <c r="M8" s="3">
        <v>295290</v>
      </c>
      <c r="N8" s="13">
        <v>1</v>
      </c>
      <c r="O8" s="12">
        <v>1.1801982089552241</v>
      </c>
      <c r="P8" s="12">
        <v>0.628</v>
      </c>
      <c r="Q8" s="11">
        <v>0.70050000000000001</v>
      </c>
      <c r="R8" s="11">
        <v>0.22500000000000001</v>
      </c>
      <c r="S8" s="34">
        <v>43.43</v>
      </c>
      <c r="T8" s="34">
        <v>11.112642094385118</v>
      </c>
    </row>
    <row r="9" spans="1:20" x14ac:dyDescent="0.2">
      <c r="A9" s="24"/>
      <c r="B9" s="20"/>
      <c r="C9" s="26">
        <v>25.4</v>
      </c>
      <c r="D9" s="26"/>
      <c r="E9" s="26"/>
      <c r="F9" s="26"/>
      <c r="G9" s="26"/>
      <c r="I9" s="21"/>
      <c r="L9" s="5">
        <v>39225</v>
      </c>
      <c r="M9" s="3">
        <v>295300</v>
      </c>
      <c r="N9" s="13">
        <v>1</v>
      </c>
      <c r="O9" s="12">
        <v>5.3718585447761189</v>
      </c>
      <c r="P9" s="12">
        <v>0.628</v>
      </c>
      <c r="Q9" s="11">
        <v>0.30349999999999999</v>
      </c>
      <c r="R9" s="11">
        <v>0.26549999999999996</v>
      </c>
      <c r="S9" s="34">
        <v>18.314606741573037</v>
      </c>
      <c r="T9" s="34">
        <v>20.088888888888889</v>
      </c>
    </row>
    <row r="10" spans="1:20" x14ac:dyDescent="0.2">
      <c r="A10" s="24"/>
      <c r="B10" s="20"/>
      <c r="C10" s="26">
        <v>50.5</v>
      </c>
      <c r="D10" s="26"/>
      <c r="E10" s="26"/>
      <c r="F10" s="26"/>
      <c r="G10" s="26"/>
      <c r="H10" s="21"/>
      <c r="I10" s="21"/>
      <c r="L10" s="5">
        <v>39240</v>
      </c>
      <c r="M10" s="3">
        <v>295310</v>
      </c>
      <c r="N10" s="13">
        <v>1</v>
      </c>
      <c r="O10" s="12">
        <v>1.7881791044776123</v>
      </c>
      <c r="P10" s="12">
        <v>0.67400000000000004</v>
      </c>
      <c r="Q10" s="11">
        <v>0.49249999999999999</v>
      </c>
      <c r="R10" s="11">
        <v>0.2455</v>
      </c>
      <c r="S10" s="34">
        <v>16.346516007532959</v>
      </c>
      <c r="T10" s="34">
        <v>21.869281045751634</v>
      </c>
    </row>
    <row r="11" spans="1:20" x14ac:dyDescent="0.2">
      <c r="A11" s="24"/>
      <c r="B11" s="20"/>
      <c r="C11" s="26">
        <v>75.599999999999994</v>
      </c>
      <c r="D11" s="26"/>
      <c r="E11" s="26"/>
      <c r="F11" s="26"/>
      <c r="G11" s="26"/>
      <c r="H11" s="15"/>
      <c r="L11" s="5">
        <v>39253</v>
      </c>
      <c r="M11" s="20">
        <v>295320</v>
      </c>
      <c r="N11" s="13">
        <v>1</v>
      </c>
      <c r="O11" s="12">
        <v>0.62586268656716415</v>
      </c>
      <c r="P11" s="12">
        <v>0.33450000000000002</v>
      </c>
      <c r="Q11" s="11">
        <v>0.27600000000000002</v>
      </c>
      <c r="R11" s="11">
        <v>0.14150000000000001</v>
      </c>
      <c r="S11" s="34">
        <v>26.175223739990582</v>
      </c>
      <c r="T11" s="34">
        <v>21.696613683483069</v>
      </c>
    </row>
    <row r="12" spans="1:20" x14ac:dyDescent="0.2">
      <c r="A12" s="5">
        <v>39198</v>
      </c>
      <c r="B12" s="3">
        <v>295280</v>
      </c>
      <c r="C12" s="13">
        <v>1</v>
      </c>
      <c r="D12" s="12">
        <v>2.1279331343283587</v>
      </c>
      <c r="E12" s="12">
        <v>0.41149999999999998</v>
      </c>
      <c r="F12" s="11">
        <v>0.96550000000000002</v>
      </c>
      <c r="G12" s="11">
        <v>0.52649999999999997</v>
      </c>
      <c r="H12" s="21">
        <v>29.574290484140235</v>
      </c>
      <c r="I12" s="21">
        <v>21.040118870728083</v>
      </c>
      <c r="L12" s="5">
        <v>39309</v>
      </c>
      <c r="M12" s="3">
        <v>295330</v>
      </c>
      <c r="N12" s="13">
        <v>1</v>
      </c>
      <c r="O12" s="12">
        <v>1.1090667499999998</v>
      </c>
      <c r="P12" s="12">
        <v>0.106</v>
      </c>
      <c r="Q12" s="11">
        <v>0.84250000000000003</v>
      </c>
      <c r="R12" s="11">
        <v>0.22850000000000001</v>
      </c>
      <c r="S12" s="30">
        <v>21.3</v>
      </c>
      <c r="T12" s="30">
        <v>9.6999999999999993</v>
      </c>
    </row>
    <row r="13" spans="1:20" x14ac:dyDescent="0.2">
      <c r="B13" s="3">
        <v>295279</v>
      </c>
      <c r="C13" s="13">
        <v>5</v>
      </c>
      <c r="D13" s="12">
        <v>2.5392143283582094</v>
      </c>
      <c r="E13" s="12">
        <v>0.41499999999999998</v>
      </c>
      <c r="F13" s="11">
        <v>0.94950000000000001</v>
      </c>
      <c r="G13" s="11">
        <v>0.49299999999999999</v>
      </c>
      <c r="H13" s="21"/>
      <c r="I13" s="22"/>
      <c r="L13" s="5">
        <v>39340</v>
      </c>
      <c r="M13" s="13">
        <v>307555</v>
      </c>
      <c r="N13" s="13">
        <v>1</v>
      </c>
      <c r="O13" s="12">
        <v>2.1000135483870968</v>
      </c>
      <c r="P13" s="12">
        <v>0.33850000000000002</v>
      </c>
      <c r="Q13" s="11">
        <v>2.6654999999999998</v>
      </c>
      <c r="R13" s="11">
        <v>0.39150000000000001</v>
      </c>
      <c r="S13" s="34">
        <v>32.1</v>
      </c>
      <c r="T13" s="32">
        <v>0</v>
      </c>
    </row>
    <row r="14" spans="1:20" x14ac:dyDescent="0.2">
      <c r="B14" s="3">
        <v>295278</v>
      </c>
      <c r="C14" s="13">
        <v>10</v>
      </c>
      <c r="D14" s="12">
        <v>2.4855689552238811</v>
      </c>
      <c r="E14" s="12">
        <v>0.432</v>
      </c>
      <c r="F14" s="11">
        <v>1.0044999999999999</v>
      </c>
      <c r="G14" s="11">
        <v>0.49249999999999999</v>
      </c>
      <c r="H14" s="21"/>
      <c r="I14" s="21"/>
      <c r="L14" s="5">
        <v>39378</v>
      </c>
      <c r="M14" s="13">
        <v>295340</v>
      </c>
      <c r="N14" s="13">
        <v>1</v>
      </c>
      <c r="O14" s="12">
        <v>1.5378340298507465</v>
      </c>
      <c r="P14" s="12">
        <v>0.35249999999999998</v>
      </c>
      <c r="Q14" s="11">
        <v>1.5335000000000001</v>
      </c>
      <c r="R14" s="11">
        <v>0.377</v>
      </c>
      <c r="S14" s="30">
        <v>11.5</v>
      </c>
      <c r="T14" s="32">
        <v>0</v>
      </c>
    </row>
    <row r="15" spans="1:20" x14ac:dyDescent="0.2">
      <c r="B15" s="3">
        <v>295277</v>
      </c>
      <c r="C15" s="13">
        <v>20</v>
      </c>
      <c r="D15" s="12">
        <v>2.9584148507462684</v>
      </c>
      <c r="E15" s="12">
        <v>0.42649999999999999</v>
      </c>
      <c r="F15" s="11">
        <v>0.96499999999999997</v>
      </c>
      <c r="G15" s="11">
        <v>0.52350000000000008</v>
      </c>
      <c r="H15" s="21">
        <f>(C15*(E16-$J$1)+C16*($J$1-E15))/(E16-E15)</f>
        <v>29.574290484140235</v>
      </c>
      <c r="I15" s="21">
        <f>(C15*(F16-$J$1)+C16*($J$1-F15))/(F16-F15)</f>
        <v>21.040118870728083</v>
      </c>
      <c r="L15" s="5">
        <v>39406</v>
      </c>
      <c r="M15" s="3">
        <v>295350</v>
      </c>
      <c r="N15" s="13">
        <v>1</v>
      </c>
      <c r="O15" s="12">
        <v>0.84472253731343283</v>
      </c>
      <c r="P15" s="12">
        <v>2.0339999999999998</v>
      </c>
      <c r="Q15" s="11">
        <v>5.2334999999999994</v>
      </c>
      <c r="R15" s="11">
        <v>0.61650000000000005</v>
      </c>
      <c r="S15" s="30">
        <v>0</v>
      </c>
      <c r="T15" s="32">
        <v>0</v>
      </c>
    </row>
    <row r="16" spans="1:20" x14ac:dyDescent="0.2">
      <c r="B16" s="3">
        <v>295276</v>
      </c>
      <c r="C16" s="13">
        <v>30</v>
      </c>
      <c r="D16" s="12">
        <v>3.2698269402985085</v>
      </c>
      <c r="E16" s="12">
        <v>1.0255000000000001</v>
      </c>
      <c r="F16" s="11">
        <v>1.3014999999999999</v>
      </c>
      <c r="G16" s="11">
        <v>0.54300000000000004</v>
      </c>
      <c r="H16" s="34"/>
      <c r="I16" s="21"/>
      <c r="L16" s="5"/>
      <c r="M16" s="3"/>
      <c r="N16" s="13"/>
      <c r="O16" s="12"/>
      <c r="P16" s="12"/>
      <c r="Q16" s="11"/>
      <c r="R16" s="11"/>
      <c r="S16" s="21"/>
      <c r="T16" s="21"/>
    </row>
    <row r="17" spans="1:20" x14ac:dyDescent="0.2">
      <c r="B17" s="3">
        <v>295275</v>
      </c>
      <c r="C17" s="13">
        <v>40</v>
      </c>
      <c r="D17" s="12">
        <v>3.6590920522388064</v>
      </c>
      <c r="E17" s="12">
        <v>1.5405</v>
      </c>
      <c r="F17" s="11">
        <v>1.9515</v>
      </c>
      <c r="G17" s="11">
        <v>0.64149999999999996</v>
      </c>
      <c r="L17" s="5"/>
      <c r="M17" s="3"/>
      <c r="N17" s="13"/>
      <c r="O17" s="12"/>
      <c r="P17" s="12"/>
      <c r="Q17" s="11"/>
      <c r="R17" s="11"/>
      <c r="S17" s="15"/>
    </row>
    <row r="18" spans="1:20" x14ac:dyDescent="0.2">
      <c r="B18" s="3">
        <v>295274</v>
      </c>
      <c r="C18" s="13">
        <v>50</v>
      </c>
      <c r="D18" s="12">
        <v>3.4255329850746272</v>
      </c>
      <c r="E18" s="12">
        <v>2.3374999999999999</v>
      </c>
      <c r="F18" s="11">
        <v>2.3040000000000003</v>
      </c>
      <c r="G18" s="11">
        <v>0.71199999999999997</v>
      </c>
      <c r="H18" s="33"/>
      <c r="I18" s="34"/>
      <c r="L18" s="5"/>
      <c r="M18" s="3"/>
      <c r="N18" s="13"/>
      <c r="O18" s="12"/>
      <c r="P18" s="12"/>
      <c r="Q18" s="11"/>
      <c r="R18" s="11"/>
      <c r="S18" s="21"/>
      <c r="T18" s="21"/>
    </row>
    <row r="19" spans="1:20" x14ac:dyDescent="0.2">
      <c r="B19" s="3">
        <v>295273</v>
      </c>
      <c r="C19" s="13">
        <v>60</v>
      </c>
      <c r="D19" s="12">
        <v>3.1141208955223885</v>
      </c>
      <c r="E19" s="12">
        <v>2.9359999999999999</v>
      </c>
      <c r="F19" s="11">
        <v>3.4539999999999997</v>
      </c>
      <c r="G19" s="11">
        <v>0.81</v>
      </c>
      <c r="H19" s="30"/>
      <c r="I19" s="22"/>
      <c r="L19" s="5"/>
      <c r="M19" s="3"/>
      <c r="N19" s="13"/>
      <c r="O19" s="12"/>
      <c r="P19" s="12"/>
      <c r="Q19" s="11"/>
      <c r="R19" s="11"/>
      <c r="S19" s="21"/>
      <c r="T19" s="21"/>
    </row>
    <row r="20" spans="1:20" x14ac:dyDescent="0.2">
      <c r="B20" s="3">
        <v>295272</v>
      </c>
      <c r="C20" s="13">
        <v>70</v>
      </c>
      <c r="D20" s="12">
        <v>1.6630065671641794</v>
      </c>
      <c r="E20" s="12">
        <v>3.6675</v>
      </c>
      <c r="F20" s="11">
        <v>5.1315000000000008</v>
      </c>
      <c r="G20" s="11">
        <v>0.94499999999999995</v>
      </c>
      <c r="H20" s="30"/>
      <c r="I20" s="22"/>
      <c r="L20" s="5"/>
      <c r="M20" s="3"/>
      <c r="N20" s="13"/>
      <c r="O20" s="12"/>
      <c r="P20" s="12"/>
      <c r="Q20" s="11"/>
      <c r="R20" s="11"/>
      <c r="S20" s="15"/>
    </row>
    <row r="21" spans="1:20" x14ac:dyDescent="0.2">
      <c r="B21" s="3">
        <v>295271</v>
      </c>
      <c r="C21" s="13">
        <v>80</v>
      </c>
      <c r="D21" s="12">
        <v>1.4126614925373138</v>
      </c>
      <c r="E21" s="12">
        <v>9.5030000000000001</v>
      </c>
      <c r="F21" s="11">
        <v>16.133499999999998</v>
      </c>
      <c r="G21" s="11">
        <v>1.2829999999999999</v>
      </c>
      <c r="H21" s="30"/>
      <c r="I21" s="22"/>
      <c r="L21" s="5"/>
      <c r="M21" s="3"/>
      <c r="N21" s="13"/>
      <c r="O21" s="12"/>
      <c r="P21" s="12"/>
      <c r="Q21" s="11"/>
      <c r="R21" s="11"/>
      <c r="S21" s="15"/>
    </row>
    <row r="22" spans="1:20" x14ac:dyDescent="0.2">
      <c r="A22" s="5">
        <v>39212</v>
      </c>
      <c r="B22" s="3">
        <v>295290</v>
      </c>
      <c r="C22" s="13">
        <v>1</v>
      </c>
      <c r="D22" s="12">
        <v>1.1801982089552241</v>
      </c>
      <c r="E22" s="12">
        <v>0.628</v>
      </c>
      <c r="F22" s="11">
        <v>0.70050000000000001</v>
      </c>
      <c r="G22" s="11">
        <v>0.22500000000000001</v>
      </c>
      <c r="H22" s="21">
        <v>43.43</v>
      </c>
      <c r="I22" s="21">
        <v>11.112642094385118</v>
      </c>
      <c r="L22" s="5"/>
      <c r="M22" s="3"/>
      <c r="N22" s="13"/>
      <c r="O22" s="12"/>
      <c r="P22" s="12"/>
      <c r="Q22" s="11"/>
      <c r="R22" s="11"/>
      <c r="S22" s="21"/>
      <c r="T22" s="21"/>
    </row>
    <row r="23" spans="1:20" x14ac:dyDescent="0.2">
      <c r="B23" s="3">
        <v>295289</v>
      </c>
      <c r="C23" s="13">
        <v>5</v>
      </c>
      <c r="D23" s="12">
        <v>2.6470027611940301</v>
      </c>
      <c r="E23" s="12">
        <v>0.40300000000000002</v>
      </c>
      <c r="F23" s="11">
        <v>0.68500000000000005</v>
      </c>
      <c r="G23" s="11">
        <v>0.28100000000000003</v>
      </c>
      <c r="H23" s="30"/>
      <c r="I23" s="22"/>
      <c r="L23" s="5"/>
      <c r="M23" s="3"/>
      <c r="N23" s="13"/>
      <c r="O23" s="12"/>
      <c r="P23" s="12"/>
      <c r="Q23" s="11"/>
      <c r="R23" s="11"/>
      <c r="S23" s="12"/>
    </row>
    <row r="24" spans="1:20" x14ac:dyDescent="0.2">
      <c r="B24" s="3">
        <v>295288</v>
      </c>
      <c r="C24" s="13">
        <v>10</v>
      </c>
      <c r="D24" s="12">
        <v>9.8201679850746295</v>
      </c>
      <c r="E24" s="12">
        <v>0.45250000000000001</v>
      </c>
      <c r="F24" s="11">
        <v>0.67700000000000005</v>
      </c>
      <c r="G24" s="11">
        <v>0.35350000000000004</v>
      </c>
      <c r="H24" s="21">
        <f>(C24*(E25-$J$1)+C25*($J$1-E24))/(E25-E24)</f>
        <v>11.51473232812284</v>
      </c>
      <c r="I24" s="21">
        <f>(C24*(F25-$J$1)+C25*($J$1-F24))/(F25-F24)</f>
        <v>11.112642094385118</v>
      </c>
      <c r="L24" s="5"/>
      <c r="M24" s="3"/>
      <c r="N24" s="13"/>
      <c r="O24" s="12"/>
      <c r="P24" s="12"/>
      <c r="Q24" s="11"/>
      <c r="R24" s="11"/>
      <c r="S24" s="15"/>
    </row>
    <row r="25" spans="1:20" x14ac:dyDescent="0.2">
      <c r="B25" s="3">
        <v>295287</v>
      </c>
      <c r="C25" s="13">
        <v>20</v>
      </c>
      <c r="D25" s="12">
        <v>13.478661940298512</v>
      </c>
      <c r="E25" s="12">
        <v>4.0670000000000002</v>
      </c>
      <c r="F25" s="11">
        <v>3.58</v>
      </c>
      <c r="G25" s="11">
        <v>0.74449999999999994</v>
      </c>
      <c r="H25" s="30"/>
      <c r="I25" s="22"/>
      <c r="L25" s="5"/>
      <c r="M25" s="13"/>
      <c r="N25" s="13"/>
      <c r="O25" s="12"/>
      <c r="P25" s="12"/>
      <c r="Q25" s="11"/>
      <c r="R25" s="11"/>
      <c r="S25" s="15"/>
    </row>
    <row r="26" spans="1:20" x14ac:dyDescent="0.2">
      <c r="B26" s="3">
        <v>295286</v>
      </c>
      <c r="C26" s="13">
        <v>30</v>
      </c>
      <c r="D26" s="12">
        <v>4.3597692537313435</v>
      </c>
      <c r="E26" s="12">
        <v>0.84799999999999998</v>
      </c>
      <c r="F26" s="11">
        <v>1.1535</v>
      </c>
      <c r="G26" s="11">
        <v>0.40449999999999997</v>
      </c>
      <c r="H26" s="34"/>
      <c r="L26" s="5"/>
      <c r="M26" s="13"/>
      <c r="N26" s="13"/>
      <c r="O26" s="12"/>
      <c r="P26" s="12"/>
      <c r="Q26" s="11"/>
      <c r="R26" s="11"/>
      <c r="S26" s="12"/>
    </row>
    <row r="27" spans="1:20" x14ac:dyDescent="0.2">
      <c r="B27" s="3">
        <v>295285</v>
      </c>
      <c r="C27" s="13">
        <v>40</v>
      </c>
      <c r="D27" s="12">
        <v>4.0483571641791043</v>
      </c>
      <c r="E27" s="12">
        <v>0.48549999999999999</v>
      </c>
      <c r="F27" s="11">
        <v>1.052</v>
      </c>
      <c r="G27" s="11">
        <v>0.439</v>
      </c>
      <c r="H27" s="21">
        <f>(C27*(E28-$J$1)+C28*($J$1-E27))/(E28-E27)</f>
        <v>43.43</v>
      </c>
      <c r="I27" s="22"/>
      <c r="L27" s="5"/>
      <c r="M27" s="13"/>
      <c r="N27" s="13"/>
      <c r="O27" s="12"/>
      <c r="P27" s="12"/>
      <c r="Q27" s="11"/>
      <c r="R27" s="11"/>
      <c r="S27" s="15"/>
    </row>
    <row r="28" spans="1:20" x14ac:dyDescent="0.2">
      <c r="B28" s="3">
        <v>295284</v>
      </c>
      <c r="C28" s="13">
        <v>50</v>
      </c>
      <c r="D28" s="12">
        <v>1.7345337313432836</v>
      </c>
      <c r="E28" s="12">
        <v>1.9855</v>
      </c>
      <c r="F28" s="11">
        <v>1.7869999999999999</v>
      </c>
      <c r="G28" s="11">
        <v>0.71150000000000002</v>
      </c>
      <c r="H28" s="33"/>
      <c r="I28" s="34"/>
      <c r="L28" s="5"/>
      <c r="M28" s="13"/>
      <c r="N28" s="13"/>
      <c r="O28" s="12"/>
      <c r="P28" s="12"/>
      <c r="Q28" s="11"/>
      <c r="R28" s="11"/>
      <c r="S28" s="21"/>
    </row>
    <row r="29" spans="1:20" x14ac:dyDescent="0.2">
      <c r="B29" s="3">
        <v>295283</v>
      </c>
      <c r="C29" s="13">
        <v>60</v>
      </c>
      <c r="D29" s="12">
        <v>1.1801982089552241</v>
      </c>
      <c r="E29" s="12">
        <v>4.0975000000000001</v>
      </c>
      <c r="F29" s="11">
        <v>4.7264999999999997</v>
      </c>
      <c r="G29" s="11">
        <v>0.92</v>
      </c>
      <c r="H29" s="30"/>
      <c r="I29" s="22"/>
      <c r="L29" s="5"/>
      <c r="M29" s="13"/>
      <c r="N29" s="13"/>
      <c r="O29" s="12"/>
      <c r="P29" s="12"/>
      <c r="Q29" s="11"/>
      <c r="R29" s="11"/>
      <c r="S29" s="15"/>
    </row>
    <row r="30" spans="1:20" x14ac:dyDescent="0.2">
      <c r="B30" s="3">
        <v>295282</v>
      </c>
      <c r="C30" s="13">
        <v>70</v>
      </c>
      <c r="D30" s="12">
        <v>0.91197134328358231</v>
      </c>
      <c r="E30" s="12">
        <v>6.6204999999999998</v>
      </c>
      <c r="F30" s="11">
        <v>8.8389999999999986</v>
      </c>
      <c r="G30" s="11">
        <v>1.0754999999999999</v>
      </c>
      <c r="H30" s="30"/>
      <c r="I30" s="22"/>
      <c r="L30" s="5"/>
      <c r="M30" s="13"/>
      <c r="N30" s="13"/>
      <c r="O30" s="12"/>
      <c r="P30" s="12"/>
      <c r="Q30" s="11"/>
      <c r="R30" s="11"/>
      <c r="S30" s="15"/>
    </row>
    <row r="31" spans="1:20" x14ac:dyDescent="0.2">
      <c r="B31" s="3">
        <v>295281</v>
      </c>
      <c r="C31" s="13">
        <v>80</v>
      </c>
      <c r="D31" s="12">
        <v>0.50069014925373156</v>
      </c>
      <c r="E31" s="12">
        <v>11.3965</v>
      </c>
      <c r="F31" s="11">
        <v>22.061999999999998</v>
      </c>
      <c r="G31" s="11">
        <v>1.5365</v>
      </c>
      <c r="H31" s="30"/>
      <c r="I31" s="22"/>
      <c r="L31" s="5"/>
      <c r="M31" s="13"/>
      <c r="N31" s="13"/>
      <c r="O31" s="12"/>
      <c r="P31" s="12"/>
      <c r="Q31" s="11"/>
      <c r="R31" s="11"/>
      <c r="S31" s="12"/>
      <c r="T31" s="21"/>
    </row>
    <row r="32" spans="1:20" x14ac:dyDescent="0.2">
      <c r="A32" s="5">
        <v>39225</v>
      </c>
      <c r="B32" s="3">
        <v>295300</v>
      </c>
      <c r="C32" s="13">
        <v>1</v>
      </c>
      <c r="D32" s="12">
        <v>5.3718585447761189</v>
      </c>
      <c r="E32" s="12">
        <v>0.628</v>
      </c>
      <c r="F32" s="11">
        <v>0.30349999999999999</v>
      </c>
      <c r="G32" s="11">
        <v>0.26549999999999996</v>
      </c>
      <c r="H32" s="21">
        <v>18.314606741573037</v>
      </c>
      <c r="I32" s="21">
        <v>20.088888888888889</v>
      </c>
      <c r="L32" s="5"/>
      <c r="M32" s="13"/>
      <c r="N32" s="13"/>
      <c r="O32" s="12"/>
      <c r="P32" s="12"/>
      <c r="Q32" s="11"/>
      <c r="R32" s="11"/>
      <c r="S32" s="15"/>
    </row>
    <row r="33" spans="1:20" x14ac:dyDescent="0.2">
      <c r="B33" s="3">
        <v>295299</v>
      </c>
      <c r="C33" s="13">
        <v>5</v>
      </c>
      <c r="D33" s="12">
        <v>8.0967143283582086</v>
      </c>
      <c r="E33" s="12">
        <v>0.71449999999999991</v>
      </c>
      <c r="F33" s="11">
        <v>0.4365</v>
      </c>
      <c r="G33" s="11">
        <v>0.33900000000000002</v>
      </c>
      <c r="L33" s="5"/>
      <c r="M33" s="13"/>
      <c r="N33" s="13"/>
      <c r="O33" s="12"/>
      <c r="P33" s="12"/>
      <c r="Q33" s="11"/>
      <c r="R33" s="11"/>
      <c r="S33" s="15"/>
    </row>
    <row r="34" spans="1:20" x14ac:dyDescent="0.2">
      <c r="B34" s="3">
        <v>295298</v>
      </c>
      <c r="C34" s="13">
        <v>10</v>
      </c>
      <c r="D34" s="12">
        <v>10.19874593283582</v>
      </c>
      <c r="E34" s="12">
        <v>0.66700000000000004</v>
      </c>
      <c r="F34" s="11">
        <v>0.4985</v>
      </c>
      <c r="G34" s="11">
        <v>0.34050000000000002</v>
      </c>
      <c r="H34" s="21">
        <f>(C34*(E35-$J$1)+C35*($J$1-E34))/(E35-E34)</f>
        <v>18.314606741573037</v>
      </c>
      <c r="I34" s="34"/>
      <c r="L34" s="5"/>
      <c r="M34" s="13"/>
      <c r="N34" s="13"/>
      <c r="O34" s="12"/>
      <c r="P34" s="12"/>
      <c r="Q34" s="11"/>
      <c r="R34" s="11"/>
      <c r="S34" s="15"/>
    </row>
    <row r="35" spans="1:20" x14ac:dyDescent="0.2">
      <c r="B35" s="3">
        <v>295297</v>
      </c>
      <c r="C35" s="13">
        <v>20</v>
      </c>
      <c r="D35" s="12">
        <v>3.9705041417910447</v>
      </c>
      <c r="E35" s="12">
        <v>1.0674999999999999</v>
      </c>
      <c r="F35" s="11">
        <v>0.99</v>
      </c>
      <c r="G35" s="11">
        <v>0.41700000000000004</v>
      </c>
      <c r="H35" s="30"/>
      <c r="I35" s="21">
        <f>(C35*(F36-$J$1)+C36*($J$1-F35))/(F36-F35)</f>
        <v>20.088888888888889</v>
      </c>
      <c r="L35" s="5"/>
      <c r="M35" s="13"/>
      <c r="N35" s="13"/>
      <c r="O35" s="12"/>
      <c r="P35" s="12"/>
      <c r="Q35" s="11"/>
      <c r="R35" s="11"/>
      <c r="S35" s="21"/>
    </row>
    <row r="36" spans="1:20" x14ac:dyDescent="0.2">
      <c r="B36" s="3">
        <v>295296</v>
      </c>
      <c r="C36" s="13">
        <v>30</v>
      </c>
      <c r="D36" s="12">
        <v>0.6300799253731344</v>
      </c>
      <c r="E36" s="12">
        <v>1.9645000000000001</v>
      </c>
      <c r="F36" s="11">
        <v>2.1150000000000002</v>
      </c>
      <c r="G36" s="11">
        <v>0.54400000000000004</v>
      </c>
      <c r="H36" s="34"/>
      <c r="I36" s="34"/>
      <c r="L36" s="5"/>
      <c r="M36" s="13"/>
      <c r="N36" s="13"/>
      <c r="O36" s="12"/>
      <c r="P36" s="12"/>
      <c r="Q36" s="11"/>
      <c r="R36" s="11"/>
      <c r="S36" s="15"/>
    </row>
    <row r="37" spans="1:20" x14ac:dyDescent="0.2">
      <c r="B37" s="3">
        <v>295295</v>
      </c>
      <c r="C37" s="13">
        <v>40</v>
      </c>
      <c r="D37" s="12">
        <v>0.55391641791044766</v>
      </c>
      <c r="E37" s="12">
        <v>2.1829999999999998</v>
      </c>
      <c r="F37" s="11">
        <v>2.1935000000000002</v>
      </c>
      <c r="G37" s="11">
        <v>0.58250000000000002</v>
      </c>
      <c r="H37" s="30"/>
      <c r="I37" s="22"/>
      <c r="L37" s="5"/>
      <c r="M37" s="13"/>
      <c r="N37" s="13"/>
      <c r="O37" s="12"/>
      <c r="P37" s="12"/>
      <c r="Q37" s="11"/>
      <c r="R37" s="11"/>
      <c r="S37" s="15"/>
    </row>
    <row r="38" spans="1:20" x14ac:dyDescent="0.2">
      <c r="B38" s="3">
        <v>295294</v>
      </c>
      <c r="C38" s="13">
        <v>50</v>
      </c>
      <c r="D38" s="12">
        <v>0.48280835820895529</v>
      </c>
      <c r="E38" s="12">
        <v>1.84</v>
      </c>
      <c r="F38" s="11">
        <v>1.9275</v>
      </c>
      <c r="G38" s="11">
        <v>0.6160000000000001</v>
      </c>
      <c r="H38" s="33"/>
      <c r="I38" s="22"/>
      <c r="L38" s="5"/>
      <c r="M38" s="13"/>
      <c r="N38" s="13"/>
      <c r="O38" s="12"/>
      <c r="P38" s="12"/>
      <c r="Q38" s="11"/>
      <c r="R38" s="11"/>
      <c r="S38" s="15"/>
    </row>
    <row r="39" spans="1:20" x14ac:dyDescent="0.2">
      <c r="B39" s="3">
        <v>295293</v>
      </c>
      <c r="C39" s="13">
        <v>60</v>
      </c>
      <c r="D39" s="12">
        <v>0.32187223880597027</v>
      </c>
      <c r="E39" s="12">
        <v>4.5009999999999994</v>
      </c>
      <c r="F39" s="11">
        <v>6.2949999999999999</v>
      </c>
      <c r="G39" s="11">
        <v>1.1825000000000001</v>
      </c>
      <c r="H39" s="30"/>
      <c r="I39" s="22"/>
      <c r="L39" s="5"/>
      <c r="M39" s="13"/>
      <c r="N39" s="13"/>
      <c r="O39" s="12"/>
      <c r="P39" s="12"/>
      <c r="Q39" s="11"/>
      <c r="R39" s="11"/>
      <c r="S39" s="21"/>
      <c r="T39" s="21"/>
    </row>
    <row r="40" spans="1:20" x14ac:dyDescent="0.2">
      <c r="B40" s="3">
        <v>295292</v>
      </c>
      <c r="C40" s="13">
        <v>70</v>
      </c>
      <c r="D40" s="12">
        <v>0.3039904477611941</v>
      </c>
      <c r="E40" s="12">
        <v>9.7420000000000009</v>
      </c>
      <c r="F40" s="11">
        <v>16.48</v>
      </c>
      <c r="G40" s="11">
        <v>1.917</v>
      </c>
      <c r="H40" s="30"/>
      <c r="I40" s="22"/>
      <c r="L40" s="5"/>
      <c r="M40" s="13"/>
      <c r="N40" s="13"/>
      <c r="O40" s="12"/>
      <c r="P40" s="12"/>
      <c r="Q40" s="11"/>
      <c r="R40" s="11"/>
      <c r="S40" s="15"/>
    </row>
    <row r="41" spans="1:20" x14ac:dyDescent="0.2">
      <c r="B41" s="3">
        <v>295291</v>
      </c>
      <c r="C41" s="13">
        <v>80</v>
      </c>
      <c r="D41" s="12">
        <v>0.55433552238805972</v>
      </c>
      <c r="E41" s="12">
        <v>11.111000000000001</v>
      </c>
      <c r="F41" s="11">
        <v>21.716000000000001</v>
      </c>
      <c r="G41" s="11">
        <v>1.5335000000000001</v>
      </c>
      <c r="H41" s="30"/>
      <c r="I41" s="22"/>
      <c r="L41" s="5"/>
      <c r="M41" s="13"/>
      <c r="N41" s="13"/>
      <c r="O41" s="12"/>
      <c r="P41" s="12"/>
      <c r="Q41" s="11"/>
      <c r="R41" s="11"/>
      <c r="S41" s="15"/>
    </row>
    <row r="42" spans="1:20" x14ac:dyDescent="0.2">
      <c r="A42" s="5">
        <v>39240</v>
      </c>
      <c r="B42" s="3">
        <v>295310</v>
      </c>
      <c r="C42" s="13">
        <v>1</v>
      </c>
      <c r="D42" s="12">
        <v>1.7881791044776123</v>
      </c>
      <c r="E42" s="12">
        <v>0.67400000000000004</v>
      </c>
      <c r="F42" s="11">
        <v>0.49249999999999999</v>
      </c>
      <c r="G42" s="11">
        <v>0.2455</v>
      </c>
      <c r="H42" s="21">
        <v>16.346516007532959</v>
      </c>
      <c r="I42" s="21">
        <v>21.869281045751634</v>
      </c>
      <c r="L42" s="5"/>
      <c r="M42" s="13"/>
      <c r="N42" s="13"/>
      <c r="O42" s="12"/>
      <c r="P42" s="12"/>
      <c r="Q42" s="11"/>
      <c r="R42" s="11"/>
      <c r="S42" s="15"/>
    </row>
    <row r="43" spans="1:20" x14ac:dyDescent="0.2">
      <c r="B43" s="36">
        <v>295309</v>
      </c>
      <c r="C43" s="13">
        <v>5</v>
      </c>
      <c r="D43" s="12">
        <v>1.7345337313432836</v>
      </c>
      <c r="E43" s="12">
        <v>0.57699999999999996</v>
      </c>
      <c r="F43" s="11">
        <v>0.42200000000000004</v>
      </c>
      <c r="G43" s="11">
        <v>0.26550000000000001</v>
      </c>
      <c r="H43" s="15"/>
      <c r="L43" s="5"/>
      <c r="M43" s="3"/>
      <c r="N43" s="13"/>
      <c r="O43" s="12"/>
      <c r="P43" s="12"/>
      <c r="Q43" s="11"/>
      <c r="R43" s="11"/>
      <c r="S43" s="15"/>
    </row>
    <row r="44" spans="1:20" x14ac:dyDescent="0.2">
      <c r="B44" s="3">
        <v>295308</v>
      </c>
      <c r="C44" s="13">
        <v>10</v>
      </c>
      <c r="D44" s="12">
        <v>1.0013802985074627</v>
      </c>
      <c r="E44" s="12">
        <v>0.66300000000000003</v>
      </c>
      <c r="F44" s="11">
        <v>0.56999999999999995</v>
      </c>
      <c r="G44" s="11">
        <v>0.25600000000000001</v>
      </c>
      <c r="H44" s="21">
        <f>(C44*(E45-$J$1)+C45*($J$1-E44))/(E45-E44)</f>
        <v>16.346516007532959</v>
      </c>
      <c r="L44" s="5"/>
      <c r="M44" s="3"/>
      <c r="N44" s="13"/>
      <c r="O44" s="12"/>
      <c r="P44" s="12"/>
      <c r="Q44" s="11"/>
      <c r="R44" s="11"/>
      <c r="S44" s="15"/>
    </row>
    <row r="45" spans="1:20" x14ac:dyDescent="0.2">
      <c r="B45" s="36">
        <v>295307</v>
      </c>
      <c r="C45" s="13">
        <v>20</v>
      </c>
      <c r="D45" s="12">
        <v>0.51237268656716417</v>
      </c>
      <c r="E45" s="12">
        <v>1.194</v>
      </c>
      <c r="F45" s="11">
        <v>0.92849999999999999</v>
      </c>
      <c r="G45" s="11">
        <v>0.4415</v>
      </c>
      <c r="I45" s="21">
        <f>(C45*(F46-$J$1)+C46*($J$1-F45))/(F46-F45)</f>
        <v>21.869281045751634</v>
      </c>
      <c r="L45" s="5"/>
      <c r="M45" s="3"/>
      <c r="N45" s="13"/>
      <c r="O45" s="12"/>
      <c r="P45" s="12"/>
      <c r="Q45" s="11"/>
      <c r="R45" s="11"/>
      <c r="S45" s="15"/>
    </row>
    <row r="46" spans="1:20" x14ac:dyDescent="0.2">
      <c r="B46" s="3">
        <v>295306</v>
      </c>
      <c r="C46" s="13">
        <v>30</v>
      </c>
      <c r="D46" s="12">
        <v>0.2492623880597015</v>
      </c>
      <c r="E46" s="12">
        <v>1.5794999999999999</v>
      </c>
      <c r="F46" s="11">
        <v>1.3109999999999999</v>
      </c>
      <c r="G46" s="11">
        <v>0.60099999999999998</v>
      </c>
      <c r="H46" s="21"/>
      <c r="I46" s="21"/>
      <c r="L46" s="5"/>
      <c r="M46" s="3"/>
      <c r="N46" s="13"/>
      <c r="O46" s="12"/>
      <c r="P46" s="12"/>
      <c r="Q46" s="11"/>
      <c r="R46" s="11"/>
      <c r="S46" s="15"/>
    </row>
    <row r="47" spans="1:20" x14ac:dyDescent="0.2">
      <c r="B47" s="36">
        <v>295305</v>
      </c>
      <c r="C47" s="13">
        <v>40</v>
      </c>
      <c r="D47" s="12">
        <v>0.16617492537313433</v>
      </c>
      <c r="E47" s="12">
        <v>2.1139999999999999</v>
      </c>
      <c r="F47" s="11">
        <v>0.88149999999999995</v>
      </c>
      <c r="G47" s="11">
        <v>0.65949999999999998</v>
      </c>
      <c r="L47" s="5"/>
      <c r="M47" s="3"/>
      <c r="N47" s="13"/>
      <c r="O47" s="12"/>
      <c r="P47" s="12"/>
      <c r="Q47" s="11"/>
      <c r="R47" s="11"/>
      <c r="S47" s="15"/>
    </row>
    <row r="48" spans="1:20" x14ac:dyDescent="0.2">
      <c r="B48" s="3">
        <v>295304</v>
      </c>
      <c r="C48" s="13">
        <v>50</v>
      </c>
      <c r="D48" s="12">
        <v>1.1265528358208958</v>
      </c>
      <c r="E48" s="12">
        <v>3.2919999999999998</v>
      </c>
      <c r="F48" s="11">
        <v>1.9039999999999999</v>
      </c>
      <c r="G48" s="11">
        <v>0.79149999999999998</v>
      </c>
      <c r="L48" s="5"/>
      <c r="M48" s="3"/>
      <c r="N48" s="13"/>
      <c r="O48" s="12"/>
      <c r="P48" s="12"/>
      <c r="Q48" s="11"/>
      <c r="R48" s="11"/>
      <c r="S48" s="15"/>
    </row>
    <row r="49" spans="1:20" x14ac:dyDescent="0.2">
      <c r="B49" s="36">
        <v>295303</v>
      </c>
      <c r="C49" s="13">
        <v>60</v>
      </c>
      <c r="D49" s="12">
        <v>0.98349850746268652</v>
      </c>
      <c r="E49" s="12">
        <v>7.0504999999999995</v>
      </c>
      <c r="F49" s="11">
        <v>7.5314999999999994</v>
      </c>
      <c r="G49" s="11">
        <v>1.0805</v>
      </c>
      <c r="H49" s="15"/>
      <c r="L49" s="5"/>
      <c r="M49" s="3"/>
      <c r="N49" s="13"/>
      <c r="O49" s="12"/>
      <c r="P49" s="12"/>
      <c r="Q49" s="11"/>
      <c r="R49" s="11"/>
      <c r="S49" s="15"/>
    </row>
    <row r="50" spans="1:20" x14ac:dyDescent="0.2">
      <c r="B50" s="3">
        <v>295302</v>
      </c>
      <c r="C50" s="13">
        <v>70</v>
      </c>
      <c r="D50" s="12">
        <v>0.92985313432835826</v>
      </c>
      <c r="E50" s="12">
        <v>10.8</v>
      </c>
      <c r="F50" s="11">
        <v>15.865</v>
      </c>
      <c r="G50" s="11">
        <v>1.2685</v>
      </c>
      <c r="H50" s="15"/>
      <c r="L50" s="5"/>
      <c r="M50" s="3"/>
      <c r="N50" s="13"/>
      <c r="O50" s="12"/>
      <c r="P50" s="12"/>
      <c r="Q50" s="11"/>
      <c r="R50" s="11"/>
      <c r="S50" s="21"/>
      <c r="T50" s="21"/>
    </row>
    <row r="51" spans="1:20" x14ac:dyDescent="0.2">
      <c r="B51" s="36">
        <v>295301</v>
      </c>
      <c r="C51" s="13">
        <v>80</v>
      </c>
      <c r="D51" s="44">
        <v>8.4859794402985074</v>
      </c>
      <c r="E51" s="12">
        <v>11.805499999999999</v>
      </c>
      <c r="F51" s="11">
        <v>22.248999999999999</v>
      </c>
      <c r="G51" s="11">
        <v>1.3915</v>
      </c>
      <c r="H51" s="15"/>
      <c r="L51" s="5"/>
      <c r="M51" s="3"/>
      <c r="N51" s="13"/>
      <c r="O51" s="12"/>
      <c r="P51" s="12"/>
      <c r="Q51" s="11"/>
      <c r="R51" s="11"/>
      <c r="S51" s="15"/>
    </row>
    <row r="52" spans="1:20" x14ac:dyDescent="0.2">
      <c r="A52" s="5">
        <v>39253</v>
      </c>
      <c r="B52" s="20">
        <v>295320</v>
      </c>
      <c r="C52" s="13">
        <v>1</v>
      </c>
      <c r="D52" s="12">
        <v>0.62586268656716415</v>
      </c>
      <c r="E52" s="12">
        <v>0.33450000000000002</v>
      </c>
      <c r="F52" s="11">
        <v>0.27600000000000002</v>
      </c>
      <c r="G52" s="11">
        <v>0.14150000000000001</v>
      </c>
      <c r="H52" s="21">
        <v>26.175223739990582</v>
      </c>
      <c r="I52" s="21">
        <v>21.696613683483069</v>
      </c>
      <c r="L52" s="5"/>
      <c r="M52" s="3"/>
      <c r="N52" s="13"/>
      <c r="O52" s="11"/>
      <c r="P52" s="11"/>
      <c r="Q52" s="15"/>
      <c r="R52" s="15"/>
      <c r="S52" s="15"/>
    </row>
    <row r="53" spans="1:20" x14ac:dyDescent="0.2">
      <c r="B53" s="20">
        <v>295319</v>
      </c>
      <c r="C53" s="13">
        <v>5</v>
      </c>
      <c r="D53" s="12">
        <v>0.6437444776119402</v>
      </c>
      <c r="E53" s="12">
        <v>0.33350000000000002</v>
      </c>
      <c r="F53" s="11">
        <v>0.48599999999999999</v>
      </c>
      <c r="G53" s="11">
        <v>0.154</v>
      </c>
      <c r="H53" s="11"/>
      <c r="I53" s="11"/>
      <c r="L53" s="5"/>
      <c r="M53" s="3"/>
      <c r="N53" s="13"/>
      <c r="O53" s="11"/>
      <c r="P53" s="15"/>
      <c r="Q53" s="15"/>
      <c r="R53" s="15"/>
      <c r="S53" s="15"/>
    </row>
    <row r="54" spans="1:20" x14ac:dyDescent="0.2">
      <c r="B54" s="20">
        <v>295318</v>
      </c>
      <c r="C54" s="13">
        <v>10</v>
      </c>
      <c r="D54" s="12">
        <v>0.7867988059701494</v>
      </c>
      <c r="E54" s="12">
        <v>0.34100000000000003</v>
      </c>
      <c r="F54" s="11">
        <v>0.52449999999999997</v>
      </c>
      <c r="G54" s="11">
        <v>0.13600000000000001</v>
      </c>
      <c r="L54" s="5"/>
      <c r="M54" s="3"/>
      <c r="N54" s="13"/>
      <c r="O54" s="11"/>
      <c r="P54" s="15"/>
      <c r="Q54" s="15"/>
      <c r="R54" s="15"/>
      <c r="S54" s="15"/>
    </row>
    <row r="55" spans="1:20" x14ac:dyDescent="0.2">
      <c r="B55" s="20">
        <v>295317</v>
      </c>
      <c r="C55" s="13">
        <v>20</v>
      </c>
      <c r="D55" s="12">
        <v>1.0192620895522388</v>
      </c>
      <c r="E55" s="12">
        <v>0.34449999999999997</v>
      </c>
      <c r="F55" s="11">
        <v>0.50900000000000001</v>
      </c>
      <c r="G55" s="11">
        <v>0.26700000000000002</v>
      </c>
      <c r="H55" s="21"/>
      <c r="I55" s="21"/>
      <c r="L55" s="5"/>
      <c r="M55" s="3"/>
      <c r="N55" s="13"/>
      <c r="O55" s="11"/>
      <c r="P55" s="15"/>
      <c r="Q55" s="15"/>
      <c r="R55" s="15"/>
      <c r="S55" s="12"/>
    </row>
    <row r="56" spans="1:20" x14ac:dyDescent="0.2">
      <c r="B56" s="20">
        <v>295316</v>
      </c>
      <c r="C56" s="13">
        <v>30</v>
      </c>
      <c r="D56" s="12">
        <v>0.30465402985074624</v>
      </c>
      <c r="E56" s="12">
        <v>1.4060000000000001</v>
      </c>
      <c r="F56" s="11">
        <v>3.403</v>
      </c>
      <c r="G56" s="11">
        <v>0.61149999999999993</v>
      </c>
      <c r="H56" s="11"/>
      <c r="I56" s="11"/>
      <c r="L56" s="5"/>
      <c r="M56" s="3"/>
      <c r="N56" s="13"/>
      <c r="O56" s="11"/>
      <c r="P56" s="15"/>
      <c r="Q56" s="15"/>
      <c r="R56" s="15"/>
      <c r="S56" s="12"/>
    </row>
    <row r="57" spans="1:20" x14ac:dyDescent="0.2">
      <c r="B57" s="20">
        <v>295315</v>
      </c>
      <c r="C57" s="13">
        <v>40</v>
      </c>
      <c r="D57" s="12">
        <v>0.20079470149253734</v>
      </c>
      <c r="E57" s="12">
        <v>1.6405000000000001</v>
      </c>
      <c r="F57" s="11">
        <v>2.0680000000000001</v>
      </c>
      <c r="G57" s="11">
        <v>0.74649999999999994</v>
      </c>
      <c r="H57" s="11"/>
      <c r="I57" s="11"/>
      <c r="L57" s="5"/>
      <c r="M57" s="3"/>
      <c r="N57" s="13"/>
      <c r="O57" s="11"/>
      <c r="P57" s="15"/>
      <c r="Q57" s="15"/>
      <c r="R57" s="15"/>
      <c r="S57" s="15"/>
    </row>
    <row r="58" spans="1:20" x14ac:dyDescent="0.2">
      <c r="B58" s="20">
        <v>295314</v>
      </c>
      <c r="C58" s="13">
        <v>50</v>
      </c>
      <c r="D58" s="12">
        <v>0.80468059701492534</v>
      </c>
      <c r="E58" s="12">
        <v>1.8925000000000001</v>
      </c>
      <c r="F58" s="11">
        <v>5.1875</v>
      </c>
      <c r="G58" s="11">
        <v>0.88249999999999995</v>
      </c>
      <c r="H58" s="11"/>
      <c r="I58" s="11"/>
      <c r="L58" s="5"/>
      <c r="M58" s="3"/>
      <c r="N58" s="13"/>
      <c r="O58" s="11"/>
      <c r="P58" s="15"/>
      <c r="Q58" s="15"/>
      <c r="R58" s="15"/>
      <c r="S58" s="15"/>
    </row>
    <row r="59" spans="1:20" x14ac:dyDescent="0.2">
      <c r="B59" s="20">
        <v>295313</v>
      </c>
      <c r="C59" s="13">
        <v>60</v>
      </c>
      <c r="D59" s="12">
        <v>0.42916298507462697</v>
      </c>
      <c r="E59" s="12">
        <v>6.798</v>
      </c>
      <c r="F59" s="11">
        <v>14.2135</v>
      </c>
      <c r="G59" s="11">
        <v>1.0754999999999999</v>
      </c>
      <c r="H59" s="11"/>
      <c r="I59" s="11"/>
      <c r="L59" s="5"/>
      <c r="M59" s="3"/>
      <c r="N59" s="13"/>
      <c r="O59" s="11"/>
      <c r="P59" s="15"/>
      <c r="Q59" s="15"/>
      <c r="R59" s="15"/>
      <c r="S59" s="15"/>
    </row>
    <row r="60" spans="1:20" x14ac:dyDescent="0.2">
      <c r="B60" s="20">
        <v>295312</v>
      </c>
      <c r="C60" s="13">
        <v>70</v>
      </c>
      <c r="D60" s="12">
        <v>1.6808883582089553</v>
      </c>
      <c r="E60" s="12">
        <v>10.305</v>
      </c>
      <c r="F60" s="11">
        <v>26.691499999999998</v>
      </c>
      <c r="G60" s="11">
        <v>1.6639999999999999</v>
      </c>
      <c r="H60" s="11"/>
      <c r="I60" s="11"/>
      <c r="L60" s="5"/>
      <c r="M60" s="3"/>
      <c r="N60" s="13"/>
      <c r="O60" s="11"/>
      <c r="P60" s="15"/>
      <c r="Q60" s="15"/>
      <c r="R60" s="15"/>
      <c r="S60" s="15"/>
    </row>
    <row r="61" spans="1:20" x14ac:dyDescent="0.2">
      <c r="B61" s="20">
        <v>295311</v>
      </c>
      <c r="C61" s="13">
        <v>80</v>
      </c>
      <c r="D61" s="12">
        <v>1.2517253731343283</v>
      </c>
      <c r="E61" s="12">
        <v>11.7515</v>
      </c>
      <c r="F61" s="11">
        <v>28.096</v>
      </c>
      <c r="G61" s="11">
        <v>1.5209999999999999</v>
      </c>
      <c r="H61" s="11"/>
      <c r="I61" s="11"/>
      <c r="L61" s="5"/>
      <c r="M61" s="3"/>
      <c r="N61" s="13"/>
      <c r="O61" s="11"/>
      <c r="P61" s="15"/>
      <c r="Q61" s="15"/>
      <c r="R61" s="15"/>
      <c r="S61" s="15"/>
    </row>
    <row r="62" spans="1:20" x14ac:dyDescent="0.2">
      <c r="A62" s="5">
        <v>39309</v>
      </c>
      <c r="B62" s="3">
        <v>295330</v>
      </c>
      <c r="C62" s="13">
        <v>1</v>
      </c>
      <c r="D62" s="12">
        <v>1.1090667499999998</v>
      </c>
      <c r="E62" s="12">
        <v>0.106</v>
      </c>
      <c r="F62" s="11">
        <v>0.84250000000000003</v>
      </c>
      <c r="G62" s="11">
        <v>0.22850000000000001</v>
      </c>
      <c r="H62" s="15">
        <v>21.3</v>
      </c>
      <c r="I62" s="15">
        <v>9.6999999999999993</v>
      </c>
      <c r="L62" s="5"/>
      <c r="M62" s="3"/>
      <c r="N62" s="13"/>
      <c r="O62" s="11"/>
      <c r="P62" s="15"/>
      <c r="Q62" s="15"/>
      <c r="R62" s="15"/>
      <c r="S62" s="15"/>
    </row>
    <row r="63" spans="1:20" x14ac:dyDescent="0.2">
      <c r="B63" s="3">
        <v>295329</v>
      </c>
      <c r="C63" s="13">
        <v>5</v>
      </c>
      <c r="D63" s="12">
        <v>0.90863300000000002</v>
      </c>
      <c r="E63" s="12">
        <v>0.10350000000000001</v>
      </c>
      <c r="F63" s="11">
        <v>0.91349999999999998</v>
      </c>
      <c r="G63" s="11">
        <v>0.217</v>
      </c>
      <c r="H63" s="21"/>
      <c r="I63" s="21">
        <f>(C63*(F64-$J$1)+C64*($J$1-F63))/(F64-F63)</f>
        <v>9.6756756756756754</v>
      </c>
      <c r="L63" s="5"/>
      <c r="M63" s="13"/>
      <c r="N63" s="13"/>
      <c r="O63" s="11"/>
      <c r="P63" s="15"/>
      <c r="Q63" s="15"/>
      <c r="R63" s="15"/>
      <c r="S63" s="15"/>
    </row>
    <row r="64" spans="1:20" x14ac:dyDescent="0.2">
      <c r="B64" s="3">
        <v>295328</v>
      </c>
      <c r="C64" s="13">
        <v>10</v>
      </c>
      <c r="D64" s="12">
        <v>1.0139368928571428</v>
      </c>
      <c r="E64" s="12">
        <v>0.1</v>
      </c>
      <c r="F64" s="11">
        <v>1.006</v>
      </c>
      <c r="G64" s="11">
        <v>0.28749999999999998</v>
      </c>
      <c r="H64" s="15"/>
      <c r="L64" s="5"/>
      <c r="M64" s="13"/>
      <c r="N64" s="13"/>
      <c r="O64" s="11"/>
      <c r="P64" s="15"/>
      <c r="Q64" s="15"/>
      <c r="R64" s="15"/>
      <c r="S64" s="12"/>
      <c r="T64" s="21"/>
    </row>
    <row r="65" spans="1:20" x14ac:dyDescent="0.2">
      <c r="B65" s="3">
        <v>295327</v>
      </c>
      <c r="C65" s="13">
        <v>20</v>
      </c>
      <c r="D65" s="12">
        <v>1.276809420634921</v>
      </c>
      <c r="E65" s="12">
        <v>0.59750000000000003</v>
      </c>
      <c r="F65" s="11">
        <v>1.7795000000000001</v>
      </c>
      <c r="G65" s="11">
        <v>0.46950000000000003</v>
      </c>
      <c r="H65" s="21">
        <f>(C65*(E66-$J$1)+C66*($J$1-E65))/(E66-E65)</f>
        <v>21.320971447325242</v>
      </c>
      <c r="I65" s="21"/>
      <c r="L65" s="5"/>
      <c r="M65" s="13"/>
      <c r="N65" s="13"/>
      <c r="O65" s="11"/>
      <c r="P65" s="15"/>
      <c r="Q65" s="15"/>
      <c r="R65" s="15"/>
      <c r="S65" s="15"/>
    </row>
    <row r="66" spans="1:20" x14ac:dyDescent="0.2">
      <c r="B66" s="3">
        <v>295326</v>
      </c>
      <c r="C66" s="13">
        <v>30</v>
      </c>
      <c r="D66" s="12">
        <v>0.19019155555555556</v>
      </c>
      <c r="E66" s="12">
        <v>3.6444999999999999</v>
      </c>
      <c r="F66" s="11">
        <v>7.7605000000000004</v>
      </c>
      <c r="G66" s="11">
        <v>0.90799999999999992</v>
      </c>
      <c r="H66" s="21"/>
      <c r="I66" s="21"/>
      <c r="L66" s="5"/>
      <c r="M66" s="13"/>
      <c r="N66" s="13"/>
      <c r="O66" s="11"/>
      <c r="P66" s="15"/>
      <c r="Q66" s="15"/>
      <c r="R66" s="15"/>
      <c r="S66" s="15"/>
    </row>
    <row r="67" spans="1:20" x14ac:dyDescent="0.2">
      <c r="B67" s="3">
        <v>295325</v>
      </c>
      <c r="C67" s="13">
        <v>40</v>
      </c>
      <c r="D67" s="12">
        <v>0.170784253968254</v>
      </c>
      <c r="E67" s="12">
        <v>4.5120000000000005</v>
      </c>
      <c r="F67" s="11">
        <v>8.7119999999999997</v>
      </c>
      <c r="G67" s="11">
        <v>1.0594999999999999</v>
      </c>
      <c r="H67" s="15"/>
      <c r="L67" s="5"/>
      <c r="M67" s="13"/>
      <c r="N67" s="13"/>
      <c r="O67" s="11"/>
      <c r="P67" s="15"/>
      <c r="Q67" s="15"/>
      <c r="R67" s="15"/>
      <c r="S67" s="15"/>
    </row>
    <row r="68" spans="1:20" x14ac:dyDescent="0.2">
      <c r="B68" s="3">
        <v>295324</v>
      </c>
      <c r="C68" s="13">
        <v>50</v>
      </c>
      <c r="D68" s="12">
        <v>0.17466571428571426</v>
      </c>
      <c r="E68" s="12">
        <v>4.5575000000000001</v>
      </c>
      <c r="F68" s="11">
        <v>7.6139999999999999</v>
      </c>
      <c r="G68" s="11">
        <v>0.96799999999999997</v>
      </c>
      <c r="H68" s="15"/>
      <c r="L68" s="5"/>
      <c r="M68" s="13"/>
      <c r="N68" s="13"/>
      <c r="O68" s="11"/>
      <c r="P68" s="15"/>
      <c r="Q68" s="15"/>
      <c r="R68" s="15"/>
      <c r="S68" s="15"/>
    </row>
    <row r="69" spans="1:20" x14ac:dyDescent="0.2">
      <c r="B69" s="3">
        <v>295323</v>
      </c>
      <c r="C69" s="13">
        <v>60</v>
      </c>
      <c r="D69" s="12">
        <v>0.15913987301587307</v>
      </c>
      <c r="E69" s="12">
        <v>5.3260000000000005</v>
      </c>
      <c r="F69" s="11">
        <v>6.2575000000000003</v>
      </c>
      <c r="G69" s="11">
        <v>0.99199999999999999</v>
      </c>
      <c r="H69" s="21"/>
      <c r="I69" s="21"/>
      <c r="L69" s="5"/>
      <c r="M69" s="13"/>
      <c r="N69" s="13"/>
      <c r="O69" s="11"/>
      <c r="P69" s="15"/>
      <c r="Q69" s="15"/>
      <c r="R69" s="15"/>
      <c r="S69" s="15"/>
    </row>
    <row r="70" spans="1:20" x14ac:dyDescent="0.2">
      <c r="B70" s="3">
        <v>295322</v>
      </c>
      <c r="C70" s="13">
        <v>70</v>
      </c>
      <c r="D70" s="12">
        <v>9.7036507936507949E-2</v>
      </c>
      <c r="E70" s="12">
        <v>7.8744999999999994</v>
      </c>
      <c r="F70" s="11">
        <v>13.715</v>
      </c>
      <c r="G70" s="11">
        <v>1.0489999999999999</v>
      </c>
      <c r="L70" s="5"/>
      <c r="M70" s="13"/>
      <c r="N70" s="13"/>
      <c r="O70" s="11"/>
      <c r="P70" s="15"/>
      <c r="Q70" s="15"/>
      <c r="R70" s="15"/>
      <c r="S70" s="15"/>
    </row>
    <row r="71" spans="1:20" x14ac:dyDescent="0.2">
      <c r="B71" s="3">
        <v>295321</v>
      </c>
      <c r="C71" s="13">
        <v>80</v>
      </c>
      <c r="D71" s="12">
        <v>0.24841346031746037</v>
      </c>
      <c r="E71" s="12">
        <v>8.4700000000000006</v>
      </c>
      <c r="F71" s="11">
        <v>20.227</v>
      </c>
      <c r="G71" s="11">
        <v>1.0895000000000001</v>
      </c>
      <c r="H71" s="15"/>
      <c r="L71" s="5"/>
      <c r="M71" s="13"/>
      <c r="N71" s="13"/>
      <c r="O71" s="11"/>
      <c r="P71" s="15"/>
      <c r="Q71" s="15"/>
      <c r="R71" s="15"/>
      <c r="S71" s="15"/>
    </row>
    <row r="72" spans="1:20" x14ac:dyDescent="0.2">
      <c r="A72" s="5">
        <v>39340</v>
      </c>
      <c r="B72" s="13">
        <v>307555</v>
      </c>
      <c r="C72" s="13">
        <v>1</v>
      </c>
      <c r="D72" s="12">
        <v>2.1000135483870968</v>
      </c>
      <c r="E72" s="12">
        <v>0.33850000000000002</v>
      </c>
      <c r="F72" s="11">
        <v>2.6654999999999998</v>
      </c>
      <c r="G72" s="11">
        <v>0.39150000000000001</v>
      </c>
      <c r="H72" s="21">
        <v>32.1</v>
      </c>
      <c r="I72" s="3">
        <v>0</v>
      </c>
      <c r="L72" s="5"/>
      <c r="M72" s="13"/>
      <c r="N72" s="13"/>
      <c r="O72" s="11"/>
      <c r="P72" s="15"/>
      <c r="Q72" s="15"/>
      <c r="R72" s="15"/>
      <c r="S72" s="15"/>
    </row>
    <row r="73" spans="1:20" x14ac:dyDescent="0.2">
      <c r="B73" s="13">
        <v>307554</v>
      </c>
      <c r="C73" s="13">
        <v>5</v>
      </c>
      <c r="D73" s="12">
        <v>2.1000135483870963</v>
      </c>
      <c r="E73" s="12">
        <v>0.32550000000000001</v>
      </c>
      <c r="F73" s="11">
        <v>2.6775000000000002</v>
      </c>
      <c r="G73" s="11">
        <v>0.376</v>
      </c>
      <c r="H73" s="15"/>
      <c r="L73" s="5"/>
      <c r="M73" s="13"/>
      <c r="N73" s="13"/>
      <c r="O73" s="11"/>
      <c r="P73" s="15"/>
      <c r="Q73" s="15"/>
      <c r="R73" s="15"/>
      <c r="S73" s="21"/>
      <c r="T73" s="21"/>
    </row>
    <row r="74" spans="1:20" x14ac:dyDescent="0.2">
      <c r="B74" s="13">
        <v>307553</v>
      </c>
      <c r="C74" s="13">
        <v>10</v>
      </c>
      <c r="D74" s="12">
        <v>1.9854673548387098</v>
      </c>
      <c r="E74" s="12">
        <v>0.33050000000000002</v>
      </c>
      <c r="F74" s="11">
        <v>2.7110000000000003</v>
      </c>
      <c r="G74" s="11">
        <v>0.57599999999999996</v>
      </c>
      <c r="L74" s="5"/>
      <c r="M74" s="13"/>
      <c r="N74" s="13"/>
      <c r="O74" s="11"/>
      <c r="P74" s="15"/>
      <c r="Q74" s="15"/>
      <c r="R74" s="15"/>
      <c r="S74" s="12"/>
    </row>
    <row r="75" spans="1:20" x14ac:dyDescent="0.2">
      <c r="B75" s="13">
        <v>307552</v>
      </c>
      <c r="C75" s="13">
        <v>20</v>
      </c>
      <c r="D75" s="12">
        <v>1.9854673548387092</v>
      </c>
      <c r="E75" s="12">
        <v>0.372</v>
      </c>
      <c r="F75" s="11">
        <v>2.605</v>
      </c>
      <c r="G75" s="11">
        <v>0.36899999999999999</v>
      </c>
      <c r="H75" s="15"/>
      <c r="L75" s="5"/>
      <c r="M75" s="13"/>
      <c r="N75" s="13"/>
      <c r="O75" s="11"/>
      <c r="P75" s="15"/>
      <c r="Q75" s="15"/>
      <c r="R75" s="15"/>
      <c r="S75" s="15"/>
    </row>
    <row r="76" spans="1:20" x14ac:dyDescent="0.2">
      <c r="B76" s="13">
        <v>307551</v>
      </c>
      <c r="C76" s="13">
        <v>30</v>
      </c>
      <c r="D76" s="12">
        <v>1.2981901935483873</v>
      </c>
      <c r="E76" s="12">
        <v>0.60450000000000004</v>
      </c>
      <c r="F76" s="11">
        <v>2.2629999999999999</v>
      </c>
      <c r="G76" s="11">
        <v>0.41749999999999998</v>
      </c>
      <c r="H76" s="21">
        <f>(C76*(E77-$J$1)+C77*($J$1-E76))/(E77-E76)</f>
        <v>32.117804551539493</v>
      </c>
      <c r="L76" s="5"/>
      <c r="M76" s="13"/>
      <c r="N76" s="13"/>
      <c r="O76" s="11"/>
      <c r="P76" s="15"/>
      <c r="Q76" s="15"/>
      <c r="R76" s="15"/>
      <c r="S76" s="15"/>
    </row>
    <row r="77" spans="1:20" x14ac:dyDescent="0.2">
      <c r="B77" s="13">
        <v>307550</v>
      </c>
      <c r="C77" s="13">
        <v>40</v>
      </c>
      <c r="D77" s="12">
        <v>0.33451238709677417</v>
      </c>
      <c r="E77" s="12">
        <v>2.4720000000000004</v>
      </c>
      <c r="F77" s="11">
        <v>3.4089999999999998</v>
      </c>
      <c r="G77" s="11">
        <v>0.77049999999999996</v>
      </c>
      <c r="H77" s="15"/>
      <c r="L77" s="5"/>
      <c r="M77" s="13"/>
      <c r="N77" s="13"/>
      <c r="O77" s="11"/>
      <c r="P77" s="15"/>
      <c r="Q77" s="15"/>
      <c r="R77" s="15"/>
      <c r="S77" s="15"/>
    </row>
    <row r="78" spans="1:20" x14ac:dyDescent="0.2">
      <c r="B78" s="13">
        <v>307549</v>
      </c>
      <c r="C78" s="13">
        <v>50</v>
      </c>
      <c r="D78" s="12">
        <v>0.13054141935483871</v>
      </c>
      <c r="E78" s="12">
        <v>6.8490000000000002</v>
      </c>
      <c r="F78" s="11">
        <v>10.897500000000001</v>
      </c>
      <c r="G78" s="11">
        <v>1.2084999999999999</v>
      </c>
      <c r="H78" s="15"/>
      <c r="L78" s="5"/>
      <c r="M78" s="13"/>
      <c r="N78" s="13"/>
      <c r="O78" s="11"/>
      <c r="P78" s="15"/>
      <c r="Q78" s="15"/>
      <c r="R78" s="15"/>
      <c r="S78" s="15"/>
    </row>
    <row r="79" spans="1:20" x14ac:dyDescent="0.2">
      <c r="B79" s="13">
        <v>307548</v>
      </c>
      <c r="C79" s="13">
        <v>60</v>
      </c>
      <c r="D79" s="12">
        <v>0.11014432258064513</v>
      </c>
      <c r="E79" s="12">
        <v>7.8875000000000002</v>
      </c>
      <c r="F79" s="11">
        <v>11.865500000000001</v>
      </c>
      <c r="G79" s="11">
        <v>1.294</v>
      </c>
      <c r="I79" s="21"/>
      <c r="L79" s="5"/>
      <c r="M79" s="3"/>
      <c r="N79" s="13"/>
      <c r="O79" s="11"/>
      <c r="P79" s="15"/>
      <c r="Q79" s="15"/>
      <c r="R79" s="15"/>
      <c r="S79" s="15"/>
    </row>
    <row r="80" spans="1:20" x14ac:dyDescent="0.2">
      <c r="B80" s="13">
        <v>307547</v>
      </c>
      <c r="C80" s="13">
        <v>70</v>
      </c>
      <c r="D80" s="12">
        <v>0.1142237419354839</v>
      </c>
      <c r="E80" s="12">
        <v>10.4315</v>
      </c>
      <c r="F80" s="11">
        <v>19.295500000000001</v>
      </c>
      <c r="G80" s="11">
        <v>1.5774999999999999</v>
      </c>
      <c r="H80" s="15"/>
      <c r="L80" s="5"/>
      <c r="M80" s="3"/>
      <c r="N80" s="13"/>
      <c r="O80" s="11"/>
      <c r="P80" s="15"/>
      <c r="Q80" s="15"/>
      <c r="R80" s="15"/>
      <c r="S80" s="15"/>
    </row>
    <row r="81" spans="1:20" x14ac:dyDescent="0.2">
      <c r="B81" s="13">
        <v>307546</v>
      </c>
      <c r="C81" s="13">
        <v>80</v>
      </c>
      <c r="D81" s="12">
        <v>0.11830316129032256</v>
      </c>
      <c r="E81" s="12">
        <v>10.816500000000001</v>
      </c>
      <c r="F81" s="11">
        <v>20.95</v>
      </c>
      <c r="G81" s="11">
        <v>1.6455</v>
      </c>
      <c r="H81" s="15"/>
      <c r="L81" s="5"/>
      <c r="M81" s="3"/>
      <c r="N81" s="13"/>
      <c r="O81" s="11"/>
      <c r="P81" s="15"/>
      <c r="Q81" s="15"/>
      <c r="R81" s="15"/>
      <c r="S81" s="12"/>
      <c r="T81" s="21"/>
    </row>
    <row r="82" spans="1:20" x14ac:dyDescent="0.2">
      <c r="A82" s="5">
        <v>39378</v>
      </c>
      <c r="B82" s="13">
        <v>295340</v>
      </c>
      <c r="C82" s="13">
        <v>1</v>
      </c>
      <c r="D82" s="12">
        <v>1.5378340298507465</v>
      </c>
      <c r="E82" s="12">
        <v>0.35249999999999998</v>
      </c>
      <c r="F82" s="11">
        <v>1.5335000000000001</v>
      </c>
      <c r="G82" s="11">
        <v>0.377</v>
      </c>
      <c r="H82" s="15">
        <v>11.5</v>
      </c>
      <c r="I82" s="3">
        <v>0</v>
      </c>
      <c r="L82" s="5"/>
      <c r="M82" s="3"/>
      <c r="N82" s="13"/>
      <c r="O82" s="11"/>
      <c r="P82" s="15"/>
      <c r="Q82" s="15"/>
      <c r="R82" s="15"/>
      <c r="S82" s="15"/>
    </row>
    <row r="83" spans="1:20" x14ac:dyDescent="0.2">
      <c r="B83" s="13">
        <v>295339</v>
      </c>
      <c r="C83" s="13">
        <v>5</v>
      </c>
      <c r="D83" s="12">
        <v>1.7524155223880604</v>
      </c>
      <c r="E83" s="12">
        <v>0.25800000000000001</v>
      </c>
      <c r="F83" s="11">
        <v>1.161</v>
      </c>
      <c r="G83" s="11">
        <v>0.314</v>
      </c>
      <c r="H83" s="15"/>
      <c r="L83" s="5"/>
      <c r="M83" s="3"/>
      <c r="N83" s="13"/>
      <c r="O83" s="11"/>
      <c r="P83" s="15"/>
      <c r="Q83" s="15"/>
      <c r="R83" s="15"/>
      <c r="S83" s="15"/>
    </row>
    <row r="84" spans="1:20" x14ac:dyDescent="0.2">
      <c r="B84" s="13">
        <v>295338</v>
      </c>
      <c r="C84" s="13">
        <v>10</v>
      </c>
      <c r="D84" s="12">
        <v>1.4305432835820902</v>
      </c>
      <c r="E84" s="12">
        <v>0.32650000000000001</v>
      </c>
      <c r="F84" s="11">
        <v>1.5415000000000001</v>
      </c>
      <c r="G84" s="11">
        <v>0.32950000000000002</v>
      </c>
      <c r="H84" s="21"/>
      <c r="L84" s="5"/>
      <c r="M84" s="3"/>
      <c r="N84" s="13"/>
      <c r="O84" s="11"/>
      <c r="P84" s="15"/>
      <c r="Q84" s="15"/>
      <c r="R84" s="15"/>
      <c r="S84" s="15"/>
    </row>
    <row r="85" spans="1:20" x14ac:dyDescent="0.2">
      <c r="B85" s="13">
        <v>295337</v>
      </c>
      <c r="C85" s="13">
        <v>20</v>
      </c>
      <c r="D85" s="12">
        <v>1.4305432835820904</v>
      </c>
      <c r="E85" s="12">
        <v>4.7379999999999995</v>
      </c>
      <c r="F85" s="11">
        <v>5.9725000000000001</v>
      </c>
      <c r="G85" s="11">
        <v>0.73449999999999993</v>
      </c>
      <c r="H85" s="15"/>
      <c r="L85" s="5"/>
      <c r="M85" s="3"/>
      <c r="N85" s="13"/>
      <c r="O85" s="11"/>
      <c r="P85" s="15"/>
      <c r="Q85" s="15"/>
      <c r="R85" s="15"/>
      <c r="S85" s="15"/>
    </row>
    <row r="86" spans="1:20" x14ac:dyDescent="0.2">
      <c r="B86" s="13">
        <v>295336</v>
      </c>
      <c r="C86" s="13">
        <v>30</v>
      </c>
      <c r="D86" s="12">
        <v>0.44313313432835821</v>
      </c>
      <c r="E86" s="12">
        <v>1.361</v>
      </c>
      <c r="F86" s="11">
        <v>2.5259999999999998</v>
      </c>
      <c r="G86" s="11">
        <v>0.60150000000000003</v>
      </c>
      <c r="H86" s="15"/>
      <c r="L86" s="5"/>
      <c r="M86" s="3"/>
      <c r="N86" s="13"/>
      <c r="O86" s="11"/>
      <c r="P86" s="15"/>
      <c r="Q86" s="15"/>
      <c r="R86" s="15"/>
      <c r="S86" s="15"/>
    </row>
    <row r="87" spans="1:20" x14ac:dyDescent="0.2">
      <c r="B87" s="13">
        <v>295335</v>
      </c>
      <c r="C87" s="13">
        <v>40</v>
      </c>
      <c r="D87" s="12">
        <v>0.54699246268656698</v>
      </c>
      <c r="E87" s="12">
        <v>4.2770000000000001</v>
      </c>
      <c r="F87" s="11">
        <v>8.2844999999999995</v>
      </c>
      <c r="G87" s="11">
        <v>0.92549999999999999</v>
      </c>
      <c r="H87" s="15"/>
      <c r="L87" s="5"/>
      <c r="M87" s="3"/>
      <c r="N87" s="13"/>
      <c r="O87" s="11"/>
      <c r="P87" s="15"/>
      <c r="Q87" s="15"/>
      <c r="R87" s="15"/>
      <c r="S87" s="15"/>
    </row>
    <row r="88" spans="1:20" x14ac:dyDescent="0.2">
      <c r="B88" s="13">
        <v>295334</v>
      </c>
      <c r="C88" s="13">
        <v>50</v>
      </c>
      <c r="D88" s="12">
        <v>0.67854761194029867</v>
      </c>
      <c r="E88" s="12">
        <v>0.27600000000000002</v>
      </c>
      <c r="F88" s="11">
        <v>1.5655000000000001</v>
      </c>
      <c r="G88" s="11">
        <v>0.38700000000000001</v>
      </c>
      <c r="H88" s="21"/>
      <c r="I88" s="21"/>
    </row>
    <row r="89" spans="1:20" x14ac:dyDescent="0.2">
      <c r="B89" s="13">
        <v>295333</v>
      </c>
      <c r="C89" s="13">
        <v>60</v>
      </c>
      <c r="D89" s="12">
        <v>0.96935373134328373</v>
      </c>
      <c r="E89" s="12">
        <v>7.0594999999999999</v>
      </c>
      <c r="F89" s="11">
        <v>10.5885</v>
      </c>
      <c r="G89" s="11">
        <v>1.0529999999999999</v>
      </c>
      <c r="H89" s="15"/>
    </row>
    <row r="90" spans="1:20" x14ac:dyDescent="0.2">
      <c r="B90" s="13">
        <v>295332</v>
      </c>
      <c r="C90" s="13">
        <v>70</v>
      </c>
      <c r="D90" s="12">
        <v>0.48467686567164164</v>
      </c>
      <c r="E90" s="12">
        <v>9.4669999999999987</v>
      </c>
      <c r="F90" s="11">
        <v>17.738500000000002</v>
      </c>
      <c r="G90" s="11">
        <v>1.1680000000000001</v>
      </c>
      <c r="H90" s="15"/>
    </row>
    <row r="91" spans="1:20" x14ac:dyDescent="0.2">
      <c r="B91" s="13">
        <v>295331</v>
      </c>
      <c r="C91" s="13">
        <v>80</v>
      </c>
      <c r="D91" s="12">
        <v>1.8597062686567165</v>
      </c>
      <c r="E91" s="12">
        <v>5.7565</v>
      </c>
      <c r="F91" s="11">
        <v>22.478999999999999</v>
      </c>
      <c r="G91" s="11">
        <v>0.98449999999999993</v>
      </c>
      <c r="H91" s="15"/>
    </row>
    <row r="92" spans="1:20" x14ac:dyDescent="0.2">
      <c r="A92" s="5">
        <v>39406</v>
      </c>
      <c r="B92" s="3">
        <v>295350</v>
      </c>
      <c r="C92" s="13">
        <v>1</v>
      </c>
      <c r="D92" s="12">
        <v>0.84472253731343283</v>
      </c>
      <c r="E92" s="12">
        <v>2.0339999999999998</v>
      </c>
      <c r="F92" s="11">
        <v>5.2334999999999994</v>
      </c>
      <c r="G92" s="11">
        <v>0.61650000000000005</v>
      </c>
      <c r="H92" s="15">
        <v>0</v>
      </c>
      <c r="I92" s="3">
        <v>0</v>
      </c>
    </row>
    <row r="93" spans="1:20" x14ac:dyDescent="0.2">
      <c r="B93" s="3">
        <v>295349</v>
      </c>
      <c r="C93" s="13">
        <v>5</v>
      </c>
      <c r="D93" s="12">
        <v>0.86549440298507474</v>
      </c>
      <c r="E93" s="12">
        <v>1.526</v>
      </c>
      <c r="F93" s="11">
        <v>4.7505000000000006</v>
      </c>
      <c r="G93" s="11">
        <v>0.58199999999999996</v>
      </c>
      <c r="H93" s="15"/>
    </row>
    <row r="94" spans="1:20" x14ac:dyDescent="0.2">
      <c r="B94" s="3">
        <v>295348</v>
      </c>
      <c r="C94" s="13">
        <v>10</v>
      </c>
      <c r="D94" s="12">
        <v>0.98320164179104463</v>
      </c>
      <c r="E94" s="12">
        <v>1.7625</v>
      </c>
      <c r="F94" s="11">
        <v>4.6665000000000001</v>
      </c>
      <c r="G94" s="11">
        <v>0.63349999999999995</v>
      </c>
      <c r="H94" s="15"/>
    </row>
    <row r="95" spans="1:20" x14ac:dyDescent="0.2">
      <c r="B95" s="3">
        <v>295347</v>
      </c>
      <c r="C95" s="13">
        <v>20</v>
      </c>
      <c r="D95" s="12">
        <v>0.67162365671641777</v>
      </c>
      <c r="E95" s="12">
        <v>1.9079999999999999</v>
      </c>
      <c r="F95" s="11">
        <v>4.7304999999999993</v>
      </c>
      <c r="G95" s="11">
        <v>0.63800000000000001</v>
      </c>
      <c r="H95" s="15"/>
    </row>
    <row r="96" spans="1:20" x14ac:dyDescent="0.2">
      <c r="B96" s="3">
        <v>295346</v>
      </c>
      <c r="C96" s="13">
        <v>30</v>
      </c>
      <c r="D96" s="12">
        <v>0.38774149253731344</v>
      </c>
      <c r="E96" s="12">
        <v>2.0305</v>
      </c>
      <c r="F96" s="11">
        <v>3.3605</v>
      </c>
      <c r="G96" s="11">
        <v>0.69099999999999995</v>
      </c>
      <c r="H96" s="15"/>
    </row>
    <row r="97" spans="2:9" x14ac:dyDescent="0.2">
      <c r="B97" s="3">
        <v>295345</v>
      </c>
      <c r="C97" s="13">
        <v>40</v>
      </c>
      <c r="D97" s="12">
        <v>1.6630065671641794</v>
      </c>
      <c r="E97" s="12">
        <v>2.0410000000000004</v>
      </c>
      <c r="F97" s="11">
        <v>3.2625000000000002</v>
      </c>
      <c r="G97" s="11">
        <v>0.59099999999999997</v>
      </c>
      <c r="H97" s="15"/>
    </row>
    <row r="98" spans="2:9" x14ac:dyDescent="0.2">
      <c r="B98" s="3">
        <v>295344</v>
      </c>
      <c r="C98" s="13">
        <v>50</v>
      </c>
      <c r="D98" s="12">
        <v>0.62315597014925372</v>
      </c>
      <c r="E98" s="12">
        <v>2.2090000000000001</v>
      </c>
      <c r="F98" s="11">
        <v>2.8014999999999999</v>
      </c>
      <c r="G98" s="11">
        <v>0.58099999999999996</v>
      </c>
      <c r="H98" s="15"/>
    </row>
    <row r="99" spans="2:9" x14ac:dyDescent="0.2">
      <c r="B99" s="3">
        <v>295343</v>
      </c>
      <c r="C99" s="13">
        <v>60</v>
      </c>
      <c r="D99" s="12">
        <v>0.61623201492537305</v>
      </c>
      <c r="E99" s="12">
        <v>2.327</v>
      </c>
      <c r="F99" s="11">
        <v>2.54</v>
      </c>
      <c r="G99" s="11">
        <v>0.61499999999999999</v>
      </c>
      <c r="H99" s="15"/>
    </row>
    <row r="100" spans="2:9" x14ac:dyDescent="0.2">
      <c r="B100" s="3">
        <v>295342</v>
      </c>
      <c r="C100" s="13">
        <v>70</v>
      </c>
      <c r="D100" s="12">
        <v>1.4305432835820897</v>
      </c>
      <c r="E100" s="12">
        <v>3.2610000000000001</v>
      </c>
      <c r="F100" s="11">
        <v>5.0430000000000001</v>
      </c>
      <c r="G100" s="11">
        <v>0.64700000000000002</v>
      </c>
      <c r="H100" s="21"/>
      <c r="I100" s="21"/>
    </row>
    <row r="101" spans="2:9" x14ac:dyDescent="0.2">
      <c r="B101" s="3">
        <v>295341</v>
      </c>
      <c r="C101" s="13">
        <v>80</v>
      </c>
      <c r="D101" s="12">
        <v>0.80317880597014935</v>
      </c>
      <c r="E101" s="12">
        <v>8.4080000000000013</v>
      </c>
      <c r="F101" s="11">
        <v>20.164999999999999</v>
      </c>
      <c r="G101" s="11">
        <v>1.28</v>
      </c>
      <c r="H101" s="15"/>
    </row>
    <row r="102" spans="2:9" x14ac:dyDescent="0.2">
      <c r="C102" s="13"/>
      <c r="D102" s="11"/>
      <c r="E102" s="11"/>
      <c r="F102" s="15"/>
      <c r="G102" s="15"/>
      <c r="H102" s="15"/>
    </row>
    <row r="103" spans="2:9" x14ac:dyDescent="0.2">
      <c r="C103" s="13"/>
      <c r="D103" s="11"/>
      <c r="E103" s="11"/>
      <c r="F103" s="15"/>
      <c r="G103" s="15"/>
      <c r="H103" s="15"/>
    </row>
    <row r="104" spans="2:9" x14ac:dyDescent="0.2">
      <c r="C104" s="13"/>
      <c r="D104" s="11"/>
      <c r="E104" s="11"/>
      <c r="F104" s="15"/>
      <c r="G104" s="15"/>
      <c r="H104" s="15"/>
    </row>
    <row r="105" spans="2:9" x14ac:dyDescent="0.2">
      <c r="C105" s="13"/>
      <c r="D105" s="11"/>
      <c r="E105" s="11"/>
      <c r="F105" s="15"/>
      <c r="G105" s="15"/>
      <c r="H105" s="15"/>
    </row>
    <row r="106" spans="2:9" x14ac:dyDescent="0.2">
      <c r="C106" s="13"/>
      <c r="E106" s="9"/>
      <c r="F106" s="15"/>
      <c r="G106" s="15"/>
      <c r="H106" s="15"/>
    </row>
    <row r="107" spans="2:9" x14ac:dyDescent="0.2">
      <c r="C107" s="13"/>
      <c r="E107" s="9"/>
      <c r="F107" s="15"/>
      <c r="G107" s="15"/>
      <c r="H107" s="15"/>
    </row>
    <row r="108" spans="2:9" x14ac:dyDescent="0.2">
      <c r="C108" s="13"/>
      <c r="E108" s="9"/>
      <c r="F108" s="15"/>
      <c r="G108" s="15"/>
      <c r="H108" s="15"/>
    </row>
    <row r="109" spans="2:9" x14ac:dyDescent="0.2">
      <c r="C109" s="13"/>
      <c r="E109" s="9"/>
      <c r="F109" s="15"/>
      <c r="G109" s="15"/>
      <c r="H109" s="15"/>
    </row>
    <row r="110" spans="2:9" x14ac:dyDescent="0.2">
      <c r="C110" s="13"/>
      <c r="E110" s="9"/>
      <c r="F110" s="15"/>
      <c r="G110" s="15"/>
      <c r="H110" s="15"/>
    </row>
    <row r="111" spans="2:9" x14ac:dyDescent="0.2">
      <c r="C111" s="13"/>
      <c r="E111" s="9"/>
      <c r="F111" s="15"/>
      <c r="G111" s="15"/>
      <c r="H111" s="21" t="e">
        <f>(C111*(E112-$J$1)+C112*($J$1-E111))/(E112-E111)</f>
        <v>#DIV/0!</v>
      </c>
      <c r="I111" s="21" t="e">
        <f>(C111*(F112-$J$1)+C112*($J$1-F111))/(F112-F111)</f>
        <v>#DIV/0!</v>
      </c>
    </row>
    <row r="112" spans="2:9" x14ac:dyDescent="0.2">
      <c r="C112" s="13"/>
      <c r="E112" s="9"/>
      <c r="F112" s="15"/>
      <c r="G112" s="15"/>
      <c r="H112" s="15"/>
    </row>
    <row r="113" spans="3:9" x14ac:dyDescent="0.2">
      <c r="C113" s="13"/>
      <c r="E113" s="9"/>
      <c r="F113" s="15"/>
      <c r="G113" s="15"/>
      <c r="H113" s="15"/>
    </row>
    <row r="114" spans="3:9" x14ac:dyDescent="0.2">
      <c r="C114" s="13"/>
      <c r="E114" s="9"/>
      <c r="F114" s="15"/>
      <c r="G114" s="15"/>
      <c r="H114" s="15"/>
    </row>
    <row r="115" spans="3:9" x14ac:dyDescent="0.2">
      <c r="C115" s="13"/>
      <c r="E115" s="9"/>
      <c r="F115" s="15"/>
      <c r="G115" s="15"/>
      <c r="H115" s="15"/>
    </row>
    <row r="116" spans="3:9" x14ac:dyDescent="0.2">
      <c r="C116" s="13"/>
      <c r="E116" s="9"/>
      <c r="F116" s="15"/>
      <c r="G116" s="15"/>
      <c r="H116" s="15"/>
    </row>
    <row r="117" spans="3:9" x14ac:dyDescent="0.2">
      <c r="C117" s="13"/>
      <c r="E117" s="9"/>
      <c r="F117" s="15"/>
      <c r="G117" s="15"/>
      <c r="H117" s="15"/>
    </row>
    <row r="118" spans="3:9" x14ac:dyDescent="0.2">
      <c r="C118" s="13"/>
      <c r="E118" s="9"/>
      <c r="F118" s="15"/>
      <c r="G118" s="15"/>
      <c r="H118" s="15"/>
    </row>
    <row r="119" spans="3:9" x14ac:dyDescent="0.2">
      <c r="C119" s="13"/>
      <c r="E119" s="9"/>
      <c r="F119" s="15"/>
      <c r="G119" s="15"/>
      <c r="H119" s="15"/>
    </row>
    <row r="120" spans="3:9" x14ac:dyDescent="0.2">
      <c r="C120" s="13"/>
      <c r="E120" s="9"/>
      <c r="F120" s="15"/>
      <c r="G120" s="15"/>
      <c r="H120" s="15"/>
    </row>
    <row r="121" spans="3:9" x14ac:dyDescent="0.2">
      <c r="C121" s="13"/>
      <c r="E121" s="9"/>
      <c r="F121" s="15"/>
      <c r="G121" s="15"/>
      <c r="H121" s="15"/>
    </row>
    <row r="122" spans="3:9" x14ac:dyDescent="0.2">
      <c r="C122" s="13"/>
      <c r="E122" s="9"/>
      <c r="F122" s="15"/>
      <c r="G122" s="15"/>
      <c r="H122" s="15"/>
    </row>
    <row r="123" spans="3:9" x14ac:dyDescent="0.2">
      <c r="C123" s="13"/>
      <c r="E123" s="9"/>
      <c r="F123" s="15"/>
      <c r="G123" s="15"/>
      <c r="H123" s="15"/>
    </row>
    <row r="124" spans="3:9" x14ac:dyDescent="0.2">
      <c r="C124" s="13"/>
      <c r="E124" s="9"/>
      <c r="F124" s="15"/>
      <c r="G124" s="15"/>
      <c r="H124" s="15"/>
    </row>
    <row r="125" spans="3:9" x14ac:dyDescent="0.2">
      <c r="C125" s="13"/>
      <c r="E125" s="9"/>
      <c r="F125" s="15"/>
      <c r="G125" s="15"/>
      <c r="H125" s="21" t="e">
        <f>(C125*(E126-$J$1)+C126*($J$1-E125))/(E126-E125)</f>
        <v>#DIV/0!</v>
      </c>
      <c r="I125" s="21" t="e">
        <f>(C125*(F126-$J$1)+C126*($J$1-F125))/(F126-F125)</f>
        <v>#DIV/0!</v>
      </c>
    </row>
    <row r="126" spans="3:9" x14ac:dyDescent="0.2">
      <c r="C126" s="13"/>
    </row>
    <row r="127" spans="3:9" x14ac:dyDescent="0.2">
      <c r="C127" s="13"/>
    </row>
    <row r="128" spans="3:9" x14ac:dyDescent="0.2">
      <c r="C128" s="13"/>
    </row>
    <row r="129" spans="3:3" x14ac:dyDescent="0.2">
      <c r="C129" s="13"/>
    </row>
    <row r="130" spans="3:3" x14ac:dyDescent="0.2">
      <c r="C130" s="13"/>
    </row>
    <row r="131" spans="3:3" x14ac:dyDescent="0.2">
      <c r="C131" s="13"/>
    </row>
    <row r="132" spans="3:3" x14ac:dyDescent="0.2">
      <c r="C132" s="13"/>
    </row>
    <row r="133" spans="3:3" x14ac:dyDescent="0.2">
      <c r="C133" s="13"/>
    </row>
    <row r="134" spans="3:3" x14ac:dyDescent="0.2">
      <c r="C134" s="13"/>
    </row>
    <row r="135" spans="3:3" x14ac:dyDescent="0.2">
      <c r="C135" s="13"/>
    </row>
    <row r="136" spans="3:3" x14ac:dyDescent="0.2">
      <c r="C136" s="13"/>
    </row>
    <row r="137" spans="3:3" x14ac:dyDescent="0.2">
      <c r="C137" s="13"/>
    </row>
    <row r="138" spans="3:3" x14ac:dyDescent="0.2">
      <c r="C138" s="13"/>
    </row>
    <row r="139" spans="3:3" x14ac:dyDescent="0.2">
      <c r="C139" s="13"/>
    </row>
    <row r="140" spans="3:3" x14ac:dyDescent="0.2">
      <c r="C140" s="13"/>
    </row>
    <row r="141" spans="3:3" x14ac:dyDescent="0.2">
      <c r="C141" s="13"/>
    </row>
    <row r="142" spans="3:3" x14ac:dyDescent="0.2">
      <c r="C142" s="13"/>
    </row>
    <row r="143" spans="3:3" x14ac:dyDescent="0.2">
      <c r="C143" s="13"/>
    </row>
    <row r="144" spans="3:3" x14ac:dyDescent="0.2">
      <c r="C144" s="13"/>
    </row>
    <row r="145" spans="3:3" x14ac:dyDescent="0.2">
      <c r="C145" s="13"/>
    </row>
    <row r="146" spans="3:3" x14ac:dyDescent="0.2">
      <c r="C146" s="13"/>
    </row>
    <row r="147" spans="3:3" x14ac:dyDescent="0.2">
      <c r="C147" s="13"/>
    </row>
    <row r="148" spans="3:3" x14ac:dyDescent="0.2">
      <c r="C148" s="13"/>
    </row>
    <row r="149" spans="3:3" x14ac:dyDescent="0.2">
      <c r="C149" s="13"/>
    </row>
    <row r="150" spans="3:3" x14ac:dyDescent="0.2">
      <c r="C150" s="13"/>
    </row>
    <row r="151" spans="3:3" x14ac:dyDescent="0.2">
      <c r="C151" s="13"/>
    </row>
    <row r="152" spans="3:3" x14ac:dyDescent="0.2">
      <c r="C152" s="13"/>
    </row>
    <row r="153" spans="3:3" x14ac:dyDescent="0.2">
      <c r="C153" s="13"/>
    </row>
    <row r="154" spans="3:3" x14ac:dyDescent="0.2">
      <c r="C154" s="13"/>
    </row>
    <row r="155" spans="3:3" x14ac:dyDescent="0.2">
      <c r="C155" s="13"/>
    </row>
    <row r="156" spans="3:3" x14ac:dyDescent="0.2">
      <c r="C156" s="13"/>
    </row>
    <row r="157" spans="3:3" x14ac:dyDescent="0.2">
      <c r="C157" s="13"/>
    </row>
    <row r="158" spans="3:3" x14ac:dyDescent="0.2">
      <c r="C158" s="13"/>
    </row>
    <row r="159" spans="3:3" x14ac:dyDescent="0.2">
      <c r="C159" s="13"/>
    </row>
    <row r="160" spans="3:3" x14ac:dyDescent="0.2">
      <c r="C160" s="13"/>
    </row>
    <row r="161" spans="3:3" x14ac:dyDescent="0.2">
      <c r="C161" s="13"/>
    </row>
    <row r="162" spans="3:3" x14ac:dyDescent="0.2">
      <c r="C162" s="13"/>
    </row>
    <row r="163" spans="3:3" x14ac:dyDescent="0.2">
      <c r="C163" s="13"/>
    </row>
    <row r="164" spans="3:3" x14ac:dyDescent="0.2">
      <c r="C164" s="13"/>
    </row>
    <row r="165" spans="3:3" x14ac:dyDescent="0.2">
      <c r="C165" s="13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topLeftCell="M3" zoomScale="75" workbookViewId="0">
      <selection activeCell="W12" activeCellId="1" sqref="T12:T15 W12:W15"/>
    </sheetView>
  </sheetViews>
  <sheetFormatPr defaultRowHeight="12.75" x14ac:dyDescent="0.2"/>
  <cols>
    <col min="1" max="1" width="12.85546875" customWidth="1"/>
    <col min="15" max="15" width="10.42578125" customWidth="1"/>
  </cols>
  <sheetData>
    <row r="1" spans="1:24" x14ac:dyDescent="0.2">
      <c r="A1" s="35" t="s">
        <v>60</v>
      </c>
      <c r="B1" s="2"/>
      <c r="C1" s="16"/>
      <c r="D1" s="3"/>
      <c r="E1" s="3"/>
      <c r="F1" s="12"/>
      <c r="G1" s="11"/>
      <c r="H1" s="12"/>
      <c r="I1" s="11"/>
      <c r="J1" s="12"/>
      <c r="K1" s="11"/>
      <c r="L1" s="9"/>
      <c r="M1" s="6"/>
      <c r="N1" s="12"/>
      <c r="O1" s="32"/>
      <c r="P1" s="6"/>
      <c r="Q1" s="6"/>
      <c r="R1" s="6"/>
      <c r="S1" s="6"/>
      <c r="T1" s="6"/>
      <c r="U1" s="6"/>
    </row>
    <row r="2" spans="1:24" x14ac:dyDescent="0.2">
      <c r="A2" s="5" t="s">
        <v>4</v>
      </c>
      <c r="B2" s="2"/>
      <c r="C2" s="16"/>
      <c r="D2" s="3"/>
      <c r="E2" s="3"/>
      <c r="F2" s="12"/>
      <c r="G2" s="11"/>
      <c r="H2" s="12"/>
      <c r="I2" s="11"/>
      <c r="J2" s="12"/>
      <c r="K2" s="11"/>
      <c r="L2" s="9"/>
      <c r="M2" s="6"/>
      <c r="N2" s="12"/>
      <c r="O2" s="32"/>
      <c r="P2" s="6"/>
      <c r="Q2" s="6"/>
      <c r="R2" s="6"/>
      <c r="S2" s="6"/>
      <c r="T2" s="6"/>
      <c r="U2" s="6"/>
    </row>
    <row r="3" spans="1:24" x14ac:dyDescent="0.2">
      <c r="A3" s="5" t="s">
        <v>20</v>
      </c>
      <c r="B3" s="2"/>
      <c r="C3" s="16"/>
      <c r="D3" s="3"/>
      <c r="E3" s="3"/>
      <c r="F3" s="12"/>
      <c r="G3" s="11"/>
      <c r="H3" s="12"/>
      <c r="I3" s="11"/>
      <c r="J3" s="12"/>
      <c r="K3" s="11"/>
      <c r="L3" s="9"/>
      <c r="N3" s="11"/>
      <c r="O3" s="32"/>
      <c r="P3" s="6"/>
      <c r="Q3" s="6" t="s">
        <v>25</v>
      </c>
      <c r="R3" s="6"/>
      <c r="S3" s="6"/>
      <c r="T3" s="6" t="s">
        <v>28</v>
      </c>
      <c r="U3" s="6"/>
      <c r="W3" s="9" t="s">
        <v>68</v>
      </c>
    </row>
    <row r="4" spans="1:24" x14ac:dyDescent="0.2">
      <c r="A4" s="5" t="s">
        <v>21</v>
      </c>
      <c r="B4" s="2"/>
      <c r="C4" s="16"/>
      <c r="D4" s="3"/>
      <c r="E4" s="3"/>
      <c r="F4" s="12"/>
      <c r="G4" s="11"/>
      <c r="H4" s="12" t="s">
        <v>18</v>
      </c>
      <c r="I4" s="12"/>
      <c r="J4" s="12" t="s">
        <v>19</v>
      </c>
      <c r="K4" s="11"/>
      <c r="L4" s="9"/>
      <c r="M4" s="9"/>
      <c r="N4" s="11"/>
      <c r="O4" s="32"/>
      <c r="P4" s="6"/>
      <c r="Q4" s="6" t="s">
        <v>30</v>
      </c>
      <c r="R4" s="6"/>
      <c r="S4" s="6"/>
      <c r="T4" s="6" t="s">
        <v>30</v>
      </c>
      <c r="U4" s="6"/>
      <c r="V4" s="6"/>
      <c r="W4" s="6" t="s">
        <v>30</v>
      </c>
      <c r="X4" s="6"/>
    </row>
    <row r="5" spans="1:24" x14ac:dyDescent="0.2">
      <c r="A5" s="17" t="s">
        <v>5</v>
      </c>
      <c r="B5" s="10" t="s">
        <v>40</v>
      </c>
      <c r="C5" s="17" t="s">
        <v>36</v>
      </c>
      <c r="D5" s="9" t="s">
        <v>6</v>
      </c>
      <c r="E5" s="9" t="s">
        <v>0</v>
      </c>
      <c r="F5" s="12" t="s">
        <v>7</v>
      </c>
      <c r="G5" s="12" t="s">
        <v>8</v>
      </c>
      <c r="H5" s="12" t="s">
        <v>3</v>
      </c>
      <c r="I5" s="12" t="s">
        <v>8</v>
      </c>
      <c r="J5" s="12" t="s">
        <v>3</v>
      </c>
      <c r="K5" s="12" t="s">
        <v>8</v>
      </c>
      <c r="L5" s="9" t="s">
        <v>9</v>
      </c>
      <c r="M5" s="3"/>
      <c r="N5" s="12"/>
      <c r="O5" s="33"/>
      <c r="P5" s="9" t="s">
        <v>31</v>
      </c>
      <c r="Q5" s="9" t="s">
        <v>32</v>
      </c>
      <c r="R5" s="9" t="s">
        <v>33</v>
      </c>
      <c r="S5" s="9" t="s">
        <v>31</v>
      </c>
      <c r="T5" s="9" t="s">
        <v>32</v>
      </c>
      <c r="U5" s="9" t="s">
        <v>33</v>
      </c>
      <c r="V5" s="9" t="s">
        <v>31</v>
      </c>
      <c r="W5" s="9" t="s">
        <v>32</v>
      </c>
      <c r="X5" s="9" t="s">
        <v>33</v>
      </c>
    </row>
    <row r="6" spans="1:24" x14ac:dyDescent="0.2">
      <c r="A6" s="5"/>
      <c r="B6" s="2"/>
      <c r="C6" s="16"/>
      <c r="D6" s="3"/>
      <c r="E6" s="13"/>
      <c r="F6" s="12"/>
      <c r="G6" s="11"/>
      <c r="H6" s="12"/>
      <c r="I6" s="11"/>
      <c r="J6" s="15"/>
      <c r="K6" s="11"/>
      <c r="L6" s="9"/>
      <c r="M6" s="33"/>
      <c r="N6" s="12"/>
      <c r="O6" s="32"/>
      <c r="P6" s="6"/>
      <c r="Q6" s="6"/>
      <c r="R6" s="6"/>
      <c r="S6" s="6"/>
      <c r="T6" s="6"/>
      <c r="U6" s="6"/>
    </row>
    <row r="7" spans="1:24" x14ac:dyDescent="0.2">
      <c r="A7" s="5">
        <v>39198</v>
      </c>
      <c r="B7" s="2" t="s">
        <v>70</v>
      </c>
      <c r="C7" s="19" t="s">
        <v>58</v>
      </c>
      <c r="D7" s="3">
        <v>295280</v>
      </c>
      <c r="E7" s="13">
        <v>1</v>
      </c>
      <c r="F7" s="12">
        <v>2.1279331343283587</v>
      </c>
      <c r="G7" s="11">
        <v>1.1548060656716412</v>
      </c>
      <c r="H7" s="12">
        <v>224.41528141791048</v>
      </c>
      <c r="I7" s="11">
        <v>141.71825908208947</v>
      </c>
      <c r="J7" s="15">
        <v>152.45303440298508</v>
      </c>
      <c r="K7" s="11">
        <v>81.185552597014862</v>
      </c>
      <c r="L7" s="18">
        <v>116</v>
      </c>
      <c r="M7" s="33"/>
      <c r="N7" s="12"/>
      <c r="O7" s="18">
        <v>116</v>
      </c>
      <c r="P7" s="9">
        <v>173.19200000000001</v>
      </c>
      <c r="Q7" s="9">
        <v>246.44550000000001</v>
      </c>
      <c r="R7" s="9">
        <v>55.656749999999995</v>
      </c>
      <c r="S7" s="9">
        <v>47.954500000000003</v>
      </c>
      <c r="T7" s="9">
        <v>68.403000000000006</v>
      </c>
      <c r="U7" s="9">
        <v>28.13175</v>
      </c>
      <c r="V7" s="13">
        <f>(P7-S7)</f>
        <v>125.23750000000001</v>
      </c>
      <c r="W7" s="13">
        <f>(Q7-T7)</f>
        <v>178.04250000000002</v>
      </c>
      <c r="X7" s="13">
        <f>(R7-U7)</f>
        <v>27.524999999999995</v>
      </c>
    </row>
    <row r="8" spans="1:24" x14ac:dyDescent="0.2">
      <c r="A8" s="5">
        <v>39212</v>
      </c>
      <c r="B8" s="2" t="s">
        <v>74</v>
      </c>
      <c r="C8" s="19" t="s">
        <v>66</v>
      </c>
      <c r="D8" s="3">
        <v>295290</v>
      </c>
      <c r="E8" s="13">
        <v>1</v>
      </c>
      <c r="F8" s="12">
        <v>1.1801982089552241</v>
      </c>
      <c r="G8" s="40">
        <v>0.56899859104477579</v>
      </c>
      <c r="H8" s="12">
        <v>348.7417341044777</v>
      </c>
      <c r="I8" s="11">
        <v>129.5173114455223</v>
      </c>
      <c r="J8" s="15">
        <v>316.64391917910456</v>
      </c>
      <c r="K8" s="11">
        <v>91.886870370895437</v>
      </c>
      <c r="L8" s="18">
        <v>130</v>
      </c>
      <c r="M8" s="32"/>
      <c r="N8" s="11"/>
      <c r="O8" s="18">
        <v>130</v>
      </c>
      <c r="P8" s="9">
        <v>245.11375000000001</v>
      </c>
      <c r="Q8" s="9">
        <v>331.95149999999995</v>
      </c>
      <c r="R8" s="9">
        <v>55.22325</v>
      </c>
      <c r="S8" s="9">
        <v>71.023750000000007</v>
      </c>
      <c r="T8" s="9">
        <v>77.05149999999999</v>
      </c>
      <c r="U8" s="9">
        <v>24.028250000000003</v>
      </c>
      <c r="V8" s="13">
        <f t="shared" ref="V8:V15" si="0">(P8-S8)</f>
        <v>174.09</v>
      </c>
      <c r="W8" s="13">
        <f t="shared" ref="W8:W15" si="1">(Q8-T8)</f>
        <v>254.89999999999998</v>
      </c>
      <c r="X8" s="13">
        <f t="shared" ref="X8:X15" si="2">(R8-U8)</f>
        <v>31.194999999999997</v>
      </c>
    </row>
    <row r="9" spans="1:24" x14ac:dyDescent="0.2">
      <c r="A9" s="5">
        <v>39225</v>
      </c>
      <c r="B9" s="2" t="s">
        <v>77</v>
      </c>
      <c r="C9" s="19" t="s">
        <v>66</v>
      </c>
      <c r="D9" s="3">
        <v>295300</v>
      </c>
      <c r="E9" s="13">
        <v>1</v>
      </c>
      <c r="F9" s="12">
        <v>5.3718585447761189</v>
      </c>
      <c r="G9" s="11">
        <v>1.3048166552238789</v>
      </c>
      <c r="H9" s="12">
        <v>194.44477751865674</v>
      </c>
      <c r="I9" s="11">
        <v>84.001407706343258</v>
      </c>
      <c r="J9" s="15">
        <v>183.00043125000002</v>
      </c>
      <c r="K9" s="11">
        <v>47.043321974999962</v>
      </c>
      <c r="L9" s="18">
        <v>143</v>
      </c>
      <c r="M9" s="33"/>
      <c r="N9" s="12"/>
      <c r="O9" s="18">
        <v>143</v>
      </c>
      <c r="P9" s="9">
        <v>278.63675000000001</v>
      </c>
      <c r="Q9" s="9">
        <v>415.20350000000008</v>
      </c>
      <c r="R9" s="9">
        <v>65.133250000000004</v>
      </c>
      <c r="S9" s="9">
        <v>71.451750000000004</v>
      </c>
      <c r="T9" s="9">
        <v>69.236000000000004</v>
      </c>
      <c r="U9" s="9">
        <v>23.390750000000001</v>
      </c>
      <c r="V9" s="13">
        <f t="shared" si="0"/>
        <v>207.185</v>
      </c>
      <c r="W9" s="13">
        <f t="shared" si="1"/>
        <v>345.96750000000009</v>
      </c>
      <c r="X9" s="13">
        <f t="shared" si="2"/>
        <v>41.742500000000007</v>
      </c>
    </row>
    <row r="10" spans="1:24" x14ac:dyDescent="0.2">
      <c r="A10" s="5">
        <v>38875</v>
      </c>
      <c r="B10" s="2" t="s">
        <v>82</v>
      </c>
      <c r="C10" s="19" t="s">
        <v>66</v>
      </c>
      <c r="D10" s="3">
        <v>295310</v>
      </c>
      <c r="E10" s="13">
        <v>1</v>
      </c>
      <c r="F10" s="12">
        <v>1.7881791044776123</v>
      </c>
      <c r="G10" s="11">
        <v>0.84759689552238782</v>
      </c>
      <c r="H10" s="12">
        <v>102.78733332089553</v>
      </c>
      <c r="I10" s="11">
        <v>33.543798629104451</v>
      </c>
      <c r="J10" s="15">
        <v>35.591155522388064</v>
      </c>
      <c r="K10" s="15">
        <v>18.838367677611931</v>
      </c>
      <c r="L10" s="18">
        <v>158</v>
      </c>
      <c r="M10" s="33"/>
      <c r="N10" s="12"/>
      <c r="O10" s="18">
        <v>158</v>
      </c>
      <c r="P10" s="9">
        <v>328.91849999999994</v>
      </c>
      <c r="Q10" s="9">
        <v>403.11149999999998</v>
      </c>
      <c r="R10" s="9">
        <v>59.233750000000001</v>
      </c>
      <c r="S10" s="9">
        <v>74.925999999999988</v>
      </c>
      <c r="T10" s="9">
        <v>48.381500000000003</v>
      </c>
      <c r="U10" s="9">
        <v>24.828749999999999</v>
      </c>
      <c r="V10" s="13">
        <f t="shared" si="0"/>
        <v>253.99249999999995</v>
      </c>
      <c r="W10" s="13">
        <f t="shared" si="1"/>
        <v>354.72999999999996</v>
      </c>
      <c r="X10" s="13">
        <f t="shared" si="2"/>
        <v>34.405000000000001</v>
      </c>
    </row>
    <row r="11" spans="1:24" x14ac:dyDescent="0.2">
      <c r="A11" s="5">
        <v>39253</v>
      </c>
      <c r="B11" s="2" t="s">
        <v>91</v>
      </c>
      <c r="C11" s="19" t="s">
        <v>66</v>
      </c>
      <c r="D11" s="20">
        <v>295320</v>
      </c>
      <c r="E11" s="13">
        <v>1</v>
      </c>
      <c r="F11" s="12">
        <v>0.62586268656716415</v>
      </c>
      <c r="G11" s="11">
        <v>0.35656291343283564</v>
      </c>
      <c r="H11" s="12">
        <v>61.328483731343297</v>
      </c>
      <c r="I11" s="11">
        <v>56.622422068656697</v>
      </c>
      <c r="J11" s="15">
        <v>29.945940447761195</v>
      </c>
      <c r="K11" s="11">
        <v>26.064229352238801</v>
      </c>
      <c r="L11" s="18">
        <v>171</v>
      </c>
      <c r="M11" s="32"/>
      <c r="N11" s="11"/>
      <c r="O11" s="18">
        <v>171</v>
      </c>
      <c r="P11" s="9">
        <v>287.68425000000002</v>
      </c>
      <c r="Q11" s="9">
        <v>668.15374999999995</v>
      </c>
      <c r="R11" s="9">
        <v>62.212499999999999</v>
      </c>
      <c r="S11" s="9">
        <v>48.434249999999999</v>
      </c>
      <c r="T11" s="9">
        <v>92.686250000000001</v>
      </c>
      <c r="U11" s="9">
        <v>22.8</v>
      </c>
      <c r="V11" s="13">
        <f t="shared" si="0"/>
        <v>239.25000000000003</v>
      </c>
      <c r="W11" s="13">
        <f t="shared" si="1"/>
        <v>575.46749999999997</v>
      </c>
      <c r="X11" s="13">
        <f t="shared" si="2"/>
        <v>39.412499999999994</v>
      </c>
    </row>
    <row r="12" spans="1:24" x14ac:dyDescent="0.2">
      <c r="A12" s="5">
        <v>39309</v>
      </c>
      <c r="B12" s="2" t="s">
        <v>92</v>
      </c>
      <c r="C12" s="19" t="s">
        <v>66</v>
      </c>
      <c r="D12" s="3">
        <v>295330</v>
      </c>
      <c r="E12" s="13">
        <v>1</v>
      </c>
      <c r="F12" s="12">
        <v>1.1090667499999998</v>
      </c>
      <c r="G12" s="11">
        <v>0.4062123999999997</v>
      </c>
      <c r="H12" s="12">
        <v>36.948916001984138</v>
      </c>
      <c r="I12" s="11">
        <v>26.152675643015861</v>
      </c>
      <c r="J12" s="12">
        <v>32.271756319444449</v>
      </c>
      <c r="K12" s="11">
        <v>20.852929725555548</v>
      </c>
      <c r="L12" s="18">
        <v>227</v>
      </c>
      <c r="M12" s="33"/>
      <c r="N12" s="12"/>
      <c r="O12" s="18">
        <v>227</v>
      </c>
      <c r="P12">
        <v>309.00375000000003</v>
      </c>
      <c r="Q12">
        <v>573.70325000000003</v>
      </c>
      <c r="R12">
        <v>63.725749999999998</v>
      </c>
      <c r="S12">
        <v>111.86125</v>
      </c>
      <c r="T12">
        <v>234.77325000000002</v>
      </c>
      <c r="U12">
        <v>33.02825</v>
      </c>
      <c r="V12" s="13">
        <f t="shared" si="0"/>
        <v>197.14250000000004</v>
      </c>
      <c r="W12" s="13">
        <f t="shared" si="1"/>
        <v>338.93</v>
      </c>
      <c r="X12" s="13">
        <f t="shared" si="2"/>
        <v>30.697499999999998</v>
      </c>
    </row>
    <row r="13" spans="1:24" x14ac:dyDescent="0.2">
      <c r="A13" s="5">
        <v>39340</v>
      </c>
      <c r="B13" s="2" t="s">
        <v>94</v>
      </c>
      <c r="C13" s="19" t="s">
        <v>61</v>
      </c>
      <c r="D13" s="13">
        <v>307555</v>
      </c>
      <c r="E13" s="13">
        <v>1</v>
      </c>
      <c r="F13" s="12">
        <v>2.1000135483870968</v>
      </c>
      <c r="G13" s="11">
        <v>0.6460405316129032</v>
      </c>
      <c r="H13" s="12">
        <v>69.554705029761891</v>
      </c>
      <c r="I13" s="4">
        <v>38.611356392738081</v>
      </c>
      <c r="J13" s="15">
        <v>66.236056458333337</v>
      </c>
      <c r="K13" s="11">
        <v>27.991680964166655</v>
      </c>
      <c r="L13" s="18">
        <v>258</v>
      </c>
      <c r="M13" s="30"/>
      <c r="N13" s="15"/>
      <c r="O13" s="18">
        <v>258</v>
      </c>
      <c r="P13">
        <v>345.20650000000001</v>
      </c>
      <c r="Q13">
        <v>648.48275000000001</v>
      </c>
      <c r="R13">
        <v>71.784000000000006</v>
      </c>
      <c r="S13">
        <v>73.689000000000007</v>
      </c>
      <c r="T13">
        <v>177.63525000000001</v>
      </c>
      <c r="U13">
        <v>28.799000000000003</v>
      </c>
      <c r="V13" s="13">
        <f t="shared" si="0"/>
        <v>271.51749999999998</v>
      </c>
      <c r="W13" s="13">
        <f t="shared" si="1"/>
        <v>470.84749999999997</v>
      </c>
      <c r="X13" s="13">
        <f t="shared" si="2"/>
        <v>42.984999999999999</v>
      </c>
    </row>
    <row r="14" spans="1:24" x14ac:dyDescent="0.2">
      <c r="A14" s="5">
        <v>39378</v>
      </c>
      <c r="B14" s="2" t="s">
        <v>93</v>
      </c>
      <c r="C14" s="19" t="s">
        <v>66</v>
      </c>
      <c r="D14" s="13">
        <v>295340</v>
      </c>
      <c r="E14" s="13">
        <v>1</v>
      </c>
      <c r="F14" s="12">
        <v>1.5378340298507465</v>
      </c>
      <c r="G14" s="11">
        <v>0.21136277014925364</v>
      </c>
      <c r="H14" s="12">
        <v>78.059448805970177</v>
      </c>
      <c r="I14" s="11">
        <v>71.479514794029825</v>
      </c>
      <c r="J14" s="15">
        <v>50.827873432835837</v>
      </c>
      <c r="K14" s="11">
        <v>40.763388667164165</v>
      </c>
      <c r="L14" s="18">
        <v>296</v>
      </c>
      <c r="M14" s="32"/>
      <c r="N14" s="11"/>
      <c r="O14" s="18">
        <v>296</v>
      </c>
      <c r="P14">
        <v>305.23474999999996</v>
      </c>
      <c r="Q14">
        <v>600.53625</v>
      </c>
      <c r="R14">
        <v>58.632750000000001</v>
      </c>
      <c r="S14">
        <v>109.80724999999998</v>
      </c>
      <c r="T14">
        <v>197.04374999999999</v>
      </c>
      <c r="U14">
        <v>29.565249999999999</v>
      </c>
      <c r="V14" s="13">
        <f t="shared" si="0"/>
        <v>195.42749999999998</v>
      </c>
      <c r="W14" s="13">
        <f t="shared" si="1"/>
        <v>403.49250000000001</v>
      </c>
      <c r="X14" s="13">
        <f t="shared" si="2"/>
        <v>29.067500000000003</v>
      </c>
    </row>
    <row r="15" spans="1:24" x14ac:dyDescent="0.2">
      <c r="A15" s="5">
        <v>39406</v>
      </c>
      <c r="B15" s="2" t="s">
        <v>100</v>
      </c>
      <c r="C15" s="19" t="s">
        <v>66</v>
      </c>
      <c r="D15" s="3">
        <v>295350</v>
      </c>
      <c r="E15" s="13">
        <v>1</v>
      </c>
      <c r="F15" s="12">
        <v>0.84472253731343283</v>
      </c>
      <c r="G15" s="11">
        <v>0.62121726268656685</v>
      </c>
      <c r="H15" s="12">
        <v>71.74182861940298</v>
      </c>
      <c r="I15" s="11">
        <v>31.941184580597</v>
      </c>
      <c r="J15" s="12">
        <v>44.142401753731349</v>
      </c>
      <c r="K15" s="11">
        <v>23.437979946268644</v>
      </c>
      <c r="L15" s="18">
        <v>324</v>
      </c>
      <c r="M15" s="33"/>
      <c r="N15" s="12"/>
      <c r="O15" s="18">
        <v>324</v>
      </c>
      <c r="P15">
        <v>205.99275000000006</v>
      </c>
      <c r="Q15">
        <v>390.28149999999999</v>
      </c>
      <c r="R15">
        <v>53.249749999999999</v>
      </c>
      <c r="S15">
        <v>97.027750000000012</v>
      </c>
      <c r="T15">
        <v>199.619</v>
      </c>
      <c r="U15">
        <v>31.324750000000002</v>
      </c>
      <c r="V15" s="13">
        <f t="shared" si="0"/>
        <v>108.96500000000005</v>
      </c>
      <c r="W15" s="13">
        <f t="shared" si="1"/>
        <v>190.66249999999999</v>
      </c>
      <c r="X15" s="13">
        <f t="shared" si="2"/>
        <v>21.924999999999997</v>
      </c>
    </row>
    <row r="16" spans="1:24" x14ac:dyDescent="0.2">
      <c r="A16" s="5"/>
      <c r="B16" s="2"/>
      <c r="C16" s="16"/>
      <c r="D16" s="3"/>
      <c r="E16" s="13"/>
      <c r="F16" s="12"/>
      <c r="G16" s="11"/>
      <c r="H16" s="12"/>
      <c r="I16" s="11"/>
      <c r="J16" s="12"/>
      <c r="K16" s="11"/>
      <c r="L16" s="18"/>
      <c r="M16" s="33"/>
      <c r="N16" s="12"/>
      <c r="O16" s="18"/>
      <c r="P16" s="6"/>
      <c r="Q16" s="6"/>
      <c r="R16" s="6"/>
      <c r="S16" s="6"/>
      <c r="T16" s="6"/>
      <c r="U16" s="6"/>
    </row>
    <row r="17" spans="1:35" x14ac:dyDescent="0.2">
      <c r="A17" s="5"/>
      <c r="B17" s="2"/>
      <c r="C17" s="16"/>
      <c r="D17" s="3"/>
      <c r="E17" s="13"/>
      <c r="F17" s="12"/>
      <c r="G17" s="11"/>
      <c r="H17" s="12"/>
      <c r="I17" s="11"/>
      <c r="J17" s="15"/>
      <c r="K17" s="11"/>
      <c r="L17" s="18"/>
      <c r="M17" s="32"/>
      <c r="N17" s="11"/>
      <c r="O17" s="18"/>
      <c r="P17" s="6"/>
      <c r="Q17" s="6"/>
      <c r="R17" s="6"/>
      <c r="S17" s="6"/>
      <c r="T17" s="6"/>
      <c r="U17" s="6"/>
    </row>
    <row r="18" spans="1:35" x14ac:dyDescent="0.2">
      <c r="A18" s="5"/>
      <c r="B18" s="2"/>
      <c r="C18" s="16"/>
      <c r="D18" s="3"/>
      <c r="E18" s="13"/>
      <c r="F18" s="12"/>
      <c r="G18" s="15"/>
      <c r="H18" s="12"/>
      <c r="I18" s="11"/>
      <c r="J18" s="15"/>
      <c r="K18" s="11"/>
      <c r="L18" s="18"/>
      <c r="M18" s="33"/>
      <c r="N18" s="12"/>
      <c r="O18" s="18"/>
      <c r="P18" s="6"/>
      <c r="Q18" s="6"/>
      <c r="R18" s="6"/>
      <c r="S18" s="6"/>
      <c r="T18" s="6"/>
      <c r="U18" s="6"/>
    </row>
    <row r="19" spans="1:35" x14ac:dyDescent="0.2">
      <c r="A19" s="5">
        <v>39253</v>
      </c>
      <c r="B19" s="2" t="s">
        <v>91</v>
      </c>
      <c r="C19" s="16" t="s">
        <v>66</v>
      </c>
      <c r="D19" s="3">
        <v>295320</v>
      </c>
      <c r="E19" s="13">
        <v>1</v>
      </c>
      <c r="F19" s="12">
        <v>0.62586268656716415</v>
      </c>
      <c r="G19" s="11">
        <v>0.35656291343283564</v>
      </c>
      <c r="H19" s="12">
        <v>61.328483731343297</v>
      </c>
      <c r="I19" s="11">
        <v>56.622422068656697</v>
      </c>
      <c r="J19" s="15">
        <v>29.945940447761195</v>
      </c>
      <c r="K19" s="11">
        <v>26.064229352238801</v>
      </c>
      <c r="L19" s="18">
        <v>171</v>
      </c>
      <c r="M19" s="33">
        <v>105.15115741409096</v>
      </c>
      <c r="N19" s="12">
        <v>6.7404999999999999</v>
      </c>
      <c r="O19" s="18">
        <v>301</v>
      </c>
      <c r="P19" s="6">
        <v>29.471</v>
      </c>
      <c r="Q19" s="6">
        <v>0.33450000000000002</v>
      </c>
      <c r="R19" s="6">
        <v>0.27600000000000002</v>
      </c>
      <c r="S19" s="6">
        <v>0.14150000000000001</v>
      </c>
      <c r="T19" s="6">
        <v>1.1265000000000001</v>
      </c>
      <c r="U19" s="6">
        <v>6.4000000000000001E-2</v>
      </c>
      <c r="V19">
        <v>3</v>
      </c>
      <c r="W19">
        <v>1.0035000000000001</v>
      </c>
      <c r="X19">
        <v>0.82800000000000007</v>
      </c>
      <c r="Y19">
        <v>0.42450000000000004</v>
      </c>
      <c r="Z19">
        <v>287.68425000000002</v>
      </c>
      <c r="AA19">
        <v>668.15374999999995</v>
      </c>
      <c r="AB19">
        <v>62.212499999999999</v>
      </c>
      <c r="AC19">
        <v>3</v>
      </c>
      <c r="AD19">
        <v>1.0035000000000001</v>
      </c>
      <c r="AE19">
        <v>0.82800000000000007</v>
      </c>
      <c r="AF19">
        <v>0.42450000000000004</v>
      </c>
      <c r="AG19">
        <v>48.434249999999999</v>
      </c>
      <c r="AH19">
        <v>92.686250000000001</v>
      </c>
      <c r="AI19">
        <v>22.8</v>
      </c>
    </row>
    <row r="20" spans="1:35" x14ac:dyDescent="0.2">
      <c r="A20" s="5">
        <v>39309</v>
      </c>
      <c r="B20" s="2" t="s">
        <v>92</v>
      </c>
      <c r="C20" s="16" t="s">
        <v>66</v>
      </c>
      <c r="D20" s="3">
        <v>295330</v>
      </c>
      <c r="E20" s="13">
        <v>1</v>
      </c>
      <c r="F20" s="12">
        <v>1.1090667499999998</v>
      </c>
      <c r="G20" s="11">
        <v>0.4062123999999997</v>
      </c>
      <c r="H20" s="12">
        <v>36.948916001984138</v>
      </c>
      <c r="I20" s="11">
        <v>26.152675643015861</v>
      </c>
      <c r="J20" s="15">
        <v>32.271756319444449</v>
      </c>
      <c r="K20" s="11">
        <v>20.852929725555548</v>
      </c>
      <c r="L20" s="18">
        <v>227</v>
      </c>
      <c r="M20" s="32" t="s">
        <v>99</v>
      </c>
      <c r="N20" s="11" t="s">
        <v>99</v>
      </c>
      <c r="O20" s="18" t="s">
        <v>99</v>
      </c>
      <c r="P20" s="6">
        <v>28.785</v>
      </c>
      <c r="Q20" s="6">
        <v>0.106</v>
      </c>
      <c r="R20" s="6">
        <v>0.84250000000000003</v>
      </c>
      <c r="S20" s="6">
        <v>0.22850000000000001</v>
      </c>
      <c r="T20" s="6">
        <v>0.42949999999999999</v>
      </c>
      <c r="U20" s="6">
        <v>6.3500000000000001E-2</v>
      </c>
      <c r="V20">
        <v>3</v>
      </c>
      <c r="W20">
        <v>0.318</v>
      </c>
      <c r="X20">
        <v>2.5274999999999999</v>
      </c>
      <c r="Y20">
        <v>0.6855</v>
      </c>
      <c r="Z20">
        <v>309.00375000000003</v>
      </c>
      <c r="AA20">
        <v>573.70325000000003</v>
      </c>
      <c r="AB20">
        <v>63.725749999999998</v>
      </c>
      <c r="AC20">
        <v>3</v>
      </c>
      <c r="AD20">
        <v>0.318</v>
      </c>
      <c r="AE20">
        <v>2.5274999999999999</v>
      </c>
      <c r="AF20">
        <v>0.6855</v>
      </c>
      <c r="AG20">
        <v>111.86125</v>
      </c>
      <c r="AH20">
        <v>234.77325000000002</v>
      </c>
      <c r="AI20">
        <v>33.02825</v>
      </c>
    </row>
    <row r="21" spans="1:35" x14ac:dyDescent="0.2">
      <c r="A21" s="5">
        <v>39340</v>
      </c>
      <c r="B21" s="2" t="s">
        <v>94</v>
      </c>
      <c r="C21" s="16" t="s">
        <v>61</v>
      </c>
      <c r="D21" s="3">
        <v>307555</v>
      </c>
      <c r="E21" s="13">
        <v>1</v>
      </c>
      <c r="F21" s="12">
        <v>2.1000135483870968</v>
      </c>
      <c r="G21" s="11">
        <v>0.6460405316129032</v>
      </c>
      <c r="H21" s="12">
        <v>69.554705029761891</v>
      </c>
      <c r="I21" s="11">
        <v>38.611356392738081</v>
      </c>
      <c r="J21" s="15">
        <v>66.236056458333337</v>
      </c>
      <c r="K21" s="11">
        <v>27.991680964166655</v>
      </c>
      <c r="L21" s="18">
        <v>258</v>
      </c>
      <c r="M21" s="33">
        <v>96.399615296645493</v>
      </c>
      <c r="N21" s="12">
        <v>5.968</v>
      </c>
      <c r="O21" s="18">
        <v>266.5</v>
      </c>
      <c r="P21" s="6">
        <v>28.783999999999999</v>
      </c>
      <c r="Q21" s="6">
        <v>0.33850000000000002</v>
      </c>
      <c r="R21" s="6">
        <v>2.6654999999999998</v>
      </c>
      <c r="S21" s="6">
        <v>0.39150000000000001</v>
      </c>
      <c r="T21" s="6">
        <v>0.94450000000000001</v>
      </c>
      <c r="U21" s="6">
        <v>8.2000000000000003E-2</v>
      </c>
      <c r="V21">
        <v>3</v>
      </c>
      <c r="W21">
        <v>1.0155000000000001</v>
      </c>
      <c r="X21">
        <v>7.9964999999999993</v>
      </c>
      <c r="Y21">
        <v>1.1745000000000001</v>
      </c>
      <c r="Z21">
        <v>345.20650000000001</v>
      </c>
      <c r="AA21">
        <v>648.48275000000001</v>
      </c>
      <c r="AB21">
        <v>71.784000000000006</v>
      </c>
      <c r="AC21">
        <v>3</v>
      </c>
      <c r="AD21">
        <v>1.0155000000000001</v>
      </c>
      <c r="AE21">
        <v>7.9964999999999993</v>
      </c>
      <c r="AF21">
        <v>1.1745000000000001</v>
      </c>
      <c r="AG21">
        <v>73.689000000000007</v>
      </c>
      <c r="AH21">
        <v>177.63525000000001</v>
      </c>
      <c r="AI21">
        <v>28.799000000000003</v>
      </c>
    </row>
    <row r="22" spans="1:35" x14ac:dyDescent="0.2">
      <c r="A22" s="5">
        <v>39378</v>
      </c>
      <c r="B22" s="2" t="s">
        <v>93</v>
      </c>
      <c r="C22" s="3" t="s">
        <v>66</v>
      </c>
      <c r="D22" s="36">
        <v>295340</v>
      </c>
      <c r="E22" s="13">
        <v>1</v>
      </c>
      <c r="F22" s="12">
        <v>1.5378340298507465</v>
      </c>
      <c r="G22" s="11">
        <v>0.21136277014925364</v>
      </c>
      <c r="H22" s="12">
        <v>78.059448805970177</v>
      </c>
      <c r="I22" s="11">
        <v>71.479514794029825</v>
      </c>
      <c r="J22" s="15">
        <v>50.827873432835837</v>
      </c>
      <c r="K22" s="11">
        <v>40.763388667164165</v>
      </c>
      <c r="L22" s="18">
        <v>296</v>
      </c>
      <c r="M22">
        <v>99.27206541304659</v>
      </c>
      <c r="N22">
        <v>6.407</v>
      </c>
      <c r="O22" s="18">
        <v>286</v>
      </c>
      <c r="P22" s="6">
        <v>29.702000000000002</v>
      </c>
      <c r="Q22" s="6">
        <v>0.35249999999999998</v>
      </c>
      <c r="R22" s="6">
        <v>1.5335000000000001</v>
      </c>
      <c r="S22" s="6">
        <v>0.377</v>
      </c>
      <c r="T22" s="6">
        <v>0.78849999999999998</v>
      </c>
      <c r="U22" s="6">
        <v>8.2500000000000004E-2</v>
      </c>
      <c r="V22">
        <v>3</v>
      </c>
      <c r="W22">
        <v>1.0575000000000001</v>
      </c>
      <c r="X22">
        <v>4.6005000000000003</v>
      </c>
      <c r="Y22">
        <v>1.131</v>
      </c>
      <c r="Z22">
        <v>305.23474999999996</v>
      </c>
      <c r="AA22">
        <v>600.53625</v>
      </c>
      <c r="AB22">
        <v>58.632750000000001</v>
      </c>
      <c r="AC22">
        <v>3</v>
      </c>
      <c r="AD22">
        <v>1.0575000000000001</v>
      </c>
      <c r="AE22">
        <v>4.6005000000000003</v>
      </c>
      <c r="AF22">
        <v>1.131</v>
      </c>
      <c r="AG22">
        <v>109.80724999999998</v>
      </c>
      <c r="AH22">
        <v>197.04374999999999</v>
      </c>
      <c r="AI22">
        <v>29.565249999999999</v>
      </c>
    </row>
    <row r="23" spans="1:35" x14ac:dyDescent="0.2">
      <c r="A23" s="5">
        <v>39406</v>
      </c>
      <c r="B23" s="2" t="s">
        <v>100</v>
      </c>
      <c r="C23" s="16" t="s">
        <v>66</v>
      </c>
      <c r="D23" s="20">
        <v>295350</v>
      </c>
      <c r="E23" s="13">
        <v>1</v>
      </c>
      <c r="F23" s="37">
        <v>0.84472253731343283</v>
      </c>
      <c r="G23" s="40">
        <v>0.62121726268656685</v>
      </c>
      <c r="H23" s="12">
        <v>71.74182861940298</v>
      </c>
      <c r="I23" s="11">
        <v>31.941184580597</v>
      </c>
      <c r="J23" s="15">
        <v>44.142401753731349</v>
      </c>
      <c r="K23" s="11">
        <v>23.437979946268644</v>
      </c>
      <c r="L23" s="18">
        <v>324</v>
      </c>
      <c r="M23">
        <v>97.425512164248886</v>
      </c>
      <c r="N23">
        <v>6.9809999999999999</v>
      </c>
      <c r="O23" s="18">
        <v>312</v>
      </c>
      <c r="P23" s="6">
        <v>29.696999999999999</v>
      </c>
      <c r="Q23" s="6">
        <v>2.0339999999999998</v>
      </c>
      <c r="R23" s="6">
        <v>5.2334999999999994</v>
      </c>
      <c r="S23" s="6">
        <v>0.61650000000000005</v>
      </c>
      <c r="T23" s="6">
        <v>1.4550000000000001</v>
      </c>
      <c r="U23" s="6">
        <v>0.248</v>
      </c>
      <c r="V23">
        <v>3</v>
      </c>
      <c r="W23">
        <v>6.1019999999999994</v>
      </c>
      <c r="X23">
        <v>15.700499999999998</v>
      </c>
      <c r="Y23">
        <v>1.8495000000000001</v>
      </c>
      <c r="Z23">
        <v>205.99275000000006</v>
      </c>
      <c r="AA23">
        <v>390.28149999999999</v>
      </c>
      <c r="AB23">
        <v>53.249749999999999</v>
      </c>
      <c r="AC23">
        <v>3</v>
      </c>
      <c r="AD23">
        <v>6.1019999999999994</v>
      </c>
      <c r="AE23">
        <v>15.700499999999998</v>
      </c>
      <c r="AF23">
        <v>1.8495000000000001</v>
      </c>
      <c r="AG23">
        <v>97.027750000000012</v>
      </c>
      <c r="AH23">
        <v>199.619</v>
      </c>
      <c r="AI23">
        <v>31.324750000000002</v>
      </c>
    </row>
    <row r="24" spans="1:35" x14ac:dyDescent="0.2">
      <c r="A24" s="5"/>
      <c r="B24" s="2"/>
      <c r="C24" s="16"/>
      <c r="D24" s="3"/>
      <c r="E24" s="13"/>
      <c r="F24" s="12"/>
      <c r="G24" s="11"/>
      <c r="H24" s="12"/>
      <c r="I24" s="11"/>
      <c r="J24" s="15"/>
      <c r="K24" s="11"/>
      <c r="L24" s="18"/>
      <c r="M24" s="32"/>
      <c r="N24" s="11"/>
      <c r="O24" s="18"/>
      <c r="P24" s="6"/>
      <c r="Q24" s="6"/>
      <c r="R24" s="6"/>
      <c r="S24" s="6"/>
      <c r="T24" s="6"/>
      <c r="U24" s="6"/>
    </row>
    <row r="25" spans="1:35" x14ac:dyDescent="0.2">
      <c r="A25" s="5"/>
      <c r="B25" s="2"/>
      <c r="C25" s="16"/>
      <c r="D25" s="3"/>
      <c r="E25" s="13"/>
      <c r="F25" s="12"/>
      <c r="G25" s="11"/>
      <c r="H25" s="12"/>
      <c r="I25" s="11"/>
      <c r="J25" s="15"/>
      <c r="K25" s="11"/>
      <c r="L25" s="18"/>
      <c r="M25" s="33"/>
      <c r="N25" s="12"/>
      <c r="O25" s="18"/>
      <c r="P25" s="6"/>
      <c r="Q25" s="6"/>
      <c r="R25" s="6"/>
      <c r="S25" s="6"/>
      <c r="T25" s="6"/>
      <c r="U25" s="6"/>
    </row>
    <row r="26" spans="1:35" x14ac:dyDescent="0.2">
      <c r="A26" s="5"/>
      <c r="B26" s="2"/>
      <c r="C26" s="16"/>
      <c r="D26" s="3"/>
      <c r="E26" s="13"/>
      <c r="F26" s="12"/>
      <c r="G26" s="11"/>
      <c r="H26" s="12"/>
      <c r="I26" s="11"/>
      <c r="J26" s="15"/>
      <c r="K26" s="11"/>
      <c r="L26" s="18"/>
      <c r="M26" s="33"/>
      <c r="N26" s="12"/>
      <c r="O26" s="18"/>
      <c r="P26" s="6"/>
      <c r="Q26" s="6"/>
      <c r="R26" s="6"/>
      <c r="S26" s="6"/>
      <c r="T26" s="6"/>
      <c r="U26" s="6"/>
    </row>
    <row r="27" spans="1:35" x14ac:dyDescent="0.2">
      <c r="A27" s="5"/>
      <c r="B27" s="2"/>
      <c r="C27" s="16"/>
      <c r="D27" s="3"/>
      <c r="E27" s="13"/>
      <c r="F27" s="12"/>
      <c r="G27" s="11"/>
      <c r="H27" s="12"/>
      <c r="I27" s="11"/>
      <c r="J27" s="15"/>
      <c r="K27" s="11"/>
      <c r="L27" s="18"/>
      <c r="M27" s="32"/>
      <c r="N27" s="11"/>
      <c r="O27" s="18"/>
      <c r="P27" s="6"/>
      <c r="Q27" s="6"/>
      <c r="R27" s="6"/>
      <c r="S27" s="6"/>
      <c r="T27" s="6"/>
      <c r="U27" s="6"/>
    </row>
    <row r="28" spans="1:35" x14ac:dyDescent="0.2">
      <c r="A28" s="5"/>
      <c r="B28" s="2"/>
      <c r="C28" s="16"/>
      <c r="D28" s="3"/>
      <c r="E28" s="13"/>
      <c r="F28" s="12"/>
      <c r="G28" s="11"/>
      <c r="H28" s="12"/>
      <c r="I28" s="11"/>
      <c r="J28" s="15"/>
      <c r="K28" s="11"/>
      <c r="L28" s="18"/>
      <c r="M28" s="33"/>
      <c r="N28" s="12"/>
      <c r="O28" s="18"/>
      <c r="P28" s="6"/>
      <c r="Q28" s="6"/>
      <c r="R28" s="6"/>
      <c r="S28" s="6"/>
      <c r="T28" s="6"/>
      <c r="U28" s="6"/>
    </row>
    <row r="29" spans="1:35" x14ac:dyDescent="0.2">
      <c r="A29" s="5"/>
      <c r="B29" s="2"/>
      <c r="C29" s="16"/>
      <c r="D29" s="3"/>
      <c r="E29" s="13"/>
      <c r="F29" s="12"/>
      <c r="G29" s="11"/>
      <c r="H29" s="12"/>
      <c r="I29" s="11"/>
      <c r="J29" s="15"/>
      <c r="K29" s="11"/>
      <c r="L29" s="18"/>
      <c r="M29" s="33"/>
      <c r="N29" s="12"/>
      <c r="O29" s="18"/>
      <c r="P29" s="6"/>
      <c r="Q29" s="6"/>
      <c r="R29" s="6"/>
      <c r="S29" s="6"/>
      <c r="T29" s="6"/>
      <c r="U29" s="6"/>
    </row>
    <row r="30" spans="1:35" x14ac:dyDescent="0.2">
      <c r="A30" s="5"/>
      <c r="B30" s="2"/>
      <c r="C30" s="16"/>
      <c r="D30" s="3"/>
      <c r="E30" s="13"/>
      <c r="F30" s="12"/>
      <c r="G30" s="11"/>
      <c r="H30" s="12"/>
      <c r="I30" s="11"/>
      <c r="J30" s="15"/>
      <c r="K30" s="11"/>
      <c r="L30" s="18"/>
      <c r="M30" s="32"/>
      <c r="N30" s="11"/>
      <c r="O30" s="18"/>
      <c r="P30" s="6"/>
      <c r="Q30" s="6"/>
      <c r="R30" s="6"/>
      <c r="S30" s="6"/>
      <c r="T30" s="6"/>
      <c r="U30" s="6"/>
    </row>
    <row r="31" spans="1:35" x14ac:dyDescent="0.2">
      <c r="A31" s="5"/>
      <c r="B31" s="2"/>
      <c r="C31" s="16"/>
      <c r="D31" s="3"/>
      <c r="E31" s="13"/>
      <c r="F31" s="12"/>
      <c r="G31" s="11"/>
      <c r="H31" s="12"/>
      <c r="I31" s="11"/>
      <c r="J31" s="15"/>
      <c r="K31" s="11"/>
      <c r="L31" s="18"/>
      <c r="M31" s="32"/>
      <c r="N31" s="11"/>
      <c r="O31" s="18"/>
      <c r="P31" s="6"/>
      <c r="Q31" s="6"/>
      <c r="R31" s="6"/>
      <c r="S31" s="6"/>
      <c r="T31" s="6"/>
      <c r="U31" s="6"/>
    </row>
    <row r="32" spans="1:35" x14ac:dyDescent="0.2">
      <c r="A32" s="5"/>
      <c r="B32" s="2"/>
      <c r="C32" s="16"/>
      <c r="D32" s="3"/>
      <c r="E32" s="13"/>
      <c r="F32" s="12"/>
      <c r="G32" s="11"/>
      <c r="H32" s="12"/>
      <c r="I32" s="11"/>
      <c r="J32" s="15"/>
      <c r="K32" s="11"/>
      <c r="L32" s="18"/>
      <c r="M32" s="32"/>
      <c r="N32" s="11"/>
      <c r="O32" s="18"/>
      <c r="P32" s="6"/>
      <c r="Q32" s="6"/>
      <c r="R32" s="6"/>
      <c r="S32" s="6"/>
      <c r="T32" s="6"/>
      <c r="U32" s="6"/>
    </row>
    <row r="33" spans="1:21" x14ac:dyDescent="0.2">
      <c r="A33" s="5"/>
      <c r="B33" s="2"/>
      <c r="C33" s="16"/>
      <c r="D33" s="3"/>
      <c r="E33" s="13"/>
      <c r="F33" s="12"/>
      <c r="G33" s="11"/>
      <c r="H33" s="12"/>
      <c r="I33" s="11"/>
      <c r="J33" s="15"/>
      <c r="K33" s="11"/>
      <c r="L33" s="18"/>
      <c r="M33" s="32"/>
      <c r="N33" s="11"/>
      <c r="O33" s="18"/>
      <c r="P33" s="6"/>
      <c r="Q33" s="6"/>
      <c r="R33" s="6"/>
      <c r="S33" s="6"/>
      <c r="T33" s="6"/>
      <c r="U33" s="6"/>
    </row>
    <row r="34" spans="1:21" x14ac:dyDescent="0.2">
      <c r="A34" s="5"/>
      <c r="B34" s="2"/>
      <c r="C34" s="16"/>
      <c r="D34" s="3"/>
      <c r="E34" s="13"/>
      <c r="F34" s="12"/>
      <c r="G34" s="11"/>
      <c r="H34" s="12"/>
      <c r="I34" s="11"/>
      <c r="J34" s="15"/>
      <c r="K34" s="11"/>
      <c r="L34" s="18"/>
      <c r="M34" s="32"/>
      <c r="N34" s="11"/>
      <c r="O34" s="18"/>
      <c r="P34" s="6"/>
      <c r="Q34" s="6"/>
      <c r="R34" s="6"/>
      <c r="S34" s="6"/>
      <c r="T34" s="6"/>
      <c r="U34" s="6"/>
    </row>
    <row r="35" spans="1:21" x14ac:dyDescent="0.2">
      <c r="A35" s="5"/>
      <c r="B35" s="2"/>
      <c r="C35" s="16"/>
      <c r="D35" s="3"/>
      <c r="E35" s="13"/>
      <c r="F35" s="12"/>
      <c r="G35" s="11"/>
      <c r="H35" s="12"/>
      <c r="I35" s="11"/>
      <c r="J35" s="15"/>
      <c r="K35" s="11"/>
      <c r="L35" s="18"/>
      <c r="M35" s="32"/>
      <c r="N35" s="11"/>
      <c r="O35" s="18"/>
      <c r="P35" s="6"/>
      <c r="Q35" s="6"/>
      <c r="R35" s="6"/>
      <c r="S35" s="6"/>
      <c r="T35" s="6"/>
      <c r="U35" s="6"/>
    </row>
    <row r="36" spans="1:21" x14ac:dyDescent="0.2">
      <c r="A36" s="5"/>
      <c r="B36" s="2"/>
      <c r="C36" s="16"/>
      <c r="D36" s="3"/>
      <c r="E36" s="13"/>
      <c r="F36" s="12"/>
      <c r="G36" s="11"/>
      <c r="H36" s="12"/>
      <c r="I36" s="11"/>
      <c r="J36" s="12"/>
      <c r="K36" s="11"/>
      <c r="L36" s="18"/>
      <c r="M36" s="33"/>
      <c r="N36" s="12"/>
      <c r="O36" s="18"/>
      <c r="P36" s="6"/>
      <c r="Q36" s="6"/>
      <c r="R36" s="6"/>
      <c r="S36" s="6"/>
      <c r="T36" s="6"/>
      <c r="U36" s="6"/>
    </row>
    <row r="37" spans="1:21" x14ac:dyDescent="0.2">
      <c r="A37" s="5"/>
      <c r="B37" s="2"/>
      <c r="C37" s="16"/>
      <c r="D37" s="3"/>
      <c r="E37" s="13"/>
      <c r="F37" s="12"/>
      <c r="G37" s="11"/>
      <c r="H37" s="12"/>
      <c r="I37" s="11"/>
      <c r="J37" s="12"/>
      <c r="K37" s="11"/>
      <c r="L37" s="18"/>
      <c r="M37" s="33"/>
      <c r="N37" s="12"/>
      <c r="O37" s="18"/>
      <c r="P37" s="6"/>
      <c r="Q37" s="6"/>
      <c r="R37" s="6"/>
      <c r="S37" s="6"/>
      <c r="T37" s="6"/>
      <c r="U37" s="6"/>
    </row>
    <row r="38" spans="1:21" x14ac:dyDescent="0.2">
      <c r="A38" s="5"/>
      <c r="B38" s="2"/>
      <c r="C38" s="16"/>
      <c r="D38" s="3"/>
      <c r="E38" s="13"/>
      <c r="F38" s="12"/>
      <c r="G38" s="11"/>
      <c r="H38" s="12"/>
      <c r="I38" s="11"/>
      <c r="J38" s="15"/>
      <c r="K38" s="11"/>
      <c r="L38" s="18"/>
      <c r="M38" s="32"/>
      <c r="N38" s="11"/>
      <c r="O38" s="18"/>
      <c r="P38" s="6"/>
      <c r="Q38" s="6"/>
      <c r="R38" s="6"/>
      <c r="S38" s="6"/>
      <c r="T38" s="6"/>
      <c r="U38" s="6"/>
    </row>
    <row r="39" spans="1:21" x14ac:dyDescent="0.2">
      <c r="A39" s="5"/>
      <c r="B39" s="2"/>
      <c r="C39" s="16"/>
      <c r="D39" s="3"/>
      <c r="E39" s="13"/>
      <c r="F39" s="12"/>
      <c r="G39" s="11"/>
      <c r="H39" s="12"/>
      <c r="I39" s="11"/>
      <c r="J39" s="15"/>
      <c r="K39" s="11"/>
      <c r="L39" s="18"/>
      <c r="M39" s="33"/>
      <c r="N39" s="12"/>
      <c r="O39" s="18"/>
      <c r="P39" s="6"/>
      <c r="Q39" s="6"/>
      <c r="R39" s="6"/>
      <c r="S39" s="6"/>
      <c r="T39" s="6"/>
      <c r="U39" s="6"/>
    </row>
    <row r="40" spans="1:21" x14ac:dyDescent="0.2">
      <c r="A40" s="5"/>
      <c r="B40" s="2"/>
      <c r="C40" s="16"/>
      <c r="D40" s="3"/>
      <c r="E40" s="13"/>
      <c r="F40" s="12"/>
      <c r="G40" s="11"/>
      <c r="H40" s="12"/>
      <c r="I40" s="11"/>
      <c r="J40" s="15"/>
      <c r="K40" s="11"/>
      <c r="L40" s="18"/>
      <c r="M40" s="33"/>
      <c r="N40" s="12"/>
      <c r="O40" s="18"/>
      <c r="P40" s="6"/>
      <c r="Q40" s="6"/>
      <c r="R40" s="6"/>
      <c r="S40" s="6"/>
      <c r="T40" s="6"/>
      <c r="U40" s="6"/>
    </row>
    <row r="41" spans="1:21" x14ac:dyDescent="0.2">
      <c r="A41" s="5"/>
      <c r="B41" s="2"/>
      <c r="C41" s="16"/>
      <c r="D41" s="3"/>
      <c r="E41" s="13"/>
      <c r="F41" s="12"/>
      <c r="G41" s="11"/>
      <c r="H41" s="12"/>
      <c r="I41" s="11"/>
      <c r="J41" s="15"/>
      <c r="K41" s="11"/>
      <c r="L41" s="18"/>
      <c r="M41" s="32"/>
      <c r="N41" s="11"/>
      <c r="O41" s="18"/>
      <c r="P41" s="6"/>
      <c r="Q41" s="6"/>
      <c r="R41" s="6"/>
      <c r="S41" s="6"/>
      <c r="T41" s="6"/>
      <c r="U41" s="6"/>
    </row>
    <row r="42" spans="1:21" x14ac:dyDescent="0.2">
      <c r="A42" s="5"/>
      <c r="B42" s="2"/>
      <c r="C42" s="16"/>
      <c r="D42" s="3"/>
      <c r="E42" s="13"/>
      <c r="F42" s="12"/>
      <c r="G42" s="11"/>
      <c r="H42" s="12"/>
      <c r="I42" s="11"/>
      <c r="J42" s="15"/>
      <c r="K42" s="11"/>
      <c r="L42" s="18"/>
      <c r="M42" s="33"/>
      <c r="N42" s="12"/>
      <c r="O42" s="18"/>
      <c r="P42" s="6"/>
      <c r="Q42" s="6"/>
      <c r="R42" s="6"/>
      <c r="S42" s="6"/>
      <c r="T42" s="6"/>
      <c r="U42" s="6"/>
    </row>
    <row r="43" spans="1:21" x14ac:dyDescent="0.2">
      <c r="A43" s="5"/>
      <c r="B43" s="2"/>
      <c r="C43" s="16"/>
      <c r="D43" s="3"/>
      <c r="E43" s="13"/>
      <c r="F43" s="12"/>
      <c r="G43" s="11"/>
      <c r="H43" s="12"/>
      <c r="I43" s="11"/>
      <c r="J43" s="15"/>
      <c r="K43" s="11"/>
      <c r="L43" s="18"/>
      <c r="M43" s="32"/>
      <c r="N43" s="11"/>
      <c r="O43" s="18"/>
      <c r="P43" s="6"/>
      <c r="Q43" s="6"/>
      <c r="R43" s="6"/>
      <c r="S43" s="6"/>
      <c r="T43" s="6"/>
      <c r="U43" s="6"/>
    </row>
    <row r="44" spans="1:21" x14ac:dyDescent="0.2">
      <c r="A44" s="5"/>
      <c r="B44" s="2"/>
      <c r="C44" s="3"/>
      <c r="D44" s="36"/>
      <c r="E44" s="13"/>
      <c r="F44" s="12"/>
      <c r="G44" s="11"/>
      <c r="H44" s="12"/>
      <c r="I44" s="11"/>
      <c r="J44" s="15"/>
      <c r="K44" s="11"/>
      <c r="L44" s="18"/>
      <c r="M44" s="29"/>
      <c r="N44" s="29"/>
      <c r="O44" s="18"/>
      <c r="P44" s="6"/>
      <c r="Q44" s="6"/>
      <c r="R44" s="6"/>
      <c r="S44" s="6"/>
      <c r="T44" s="6"/>
      <c r="U44" s="6"/>
    </row>
    <row r="45" spans="1:21" x14ac:dyDescent="0.2">
      <c r="A45" s="5"/>
      <c r="B45" s="2"/>
      <c r="C45" s="16"/>
      <c r="D45" s="36"/>
      <c r="E45" s="13"/>
      <c r="F45" s="12"/>
      <c r="G45" s="11"/>
      <c r="H45" s="12"/>
      <c r="I45" s="11"/>
      <c r="J45" s="15"/>
      <c r="K45" s="11"/>
      <c r="L45" s="18"/>
      <c r="O45" s="18"/>
      <c r="P45" s="6"/>
      <c r="Q45" s="6"/>
      <c r="R45" s="6"/>
      <c r="S45" s="6"/>
      <c r="T45" s="6"/>
      <c r="U45" s="6"/>
    </row>
    <row r="46" spans="1:21" x14ac:dyDescent="0.2">
      <c r="A46" s="5"/>
      <c r="B46" s="2"/>
      <c r="C46" s="16"/>
      <c r="D46" s="36"/>
      <c r="E46" s="13"/>
      <c r="F46" s="12"/>
      <c r="G46" s="11"/>
      <c r="H46" s="12"/>
      <c r="I46" s="11"/>
      <c r="J46" s="15"/>
      <c r="K46" s="11"/>
      <c r="L46" s="18"/>
      <c r="O46" s="18"/>
      <c r="P46" s="6"/>
      <c r="Q46" s="6"/>
      <c r="R46" s="6"/>
      <c r="S46" s="6"/>
      <c r="T46" s="6"/>
      <c r="U46" s="6"/>
    </row>
    <row r="47" spans="1:21" x14ac:dyDescent="0.2">
      <c r="A47" s="5"/>
      <c r="B47" s="2"/>
      <c r="C47" s="16"/>
      <c r="D47" s="36"/>
      <c r="E47" s="13"/>
      <c r="F47" s="12"/>
      <c r="G47" s="11"/>
      <c r="H47" s="12"/>
      <c r="I47" s="11"/>
      <c r="J47" s="15"/>
      <c r="K47" s="11"/>
      <c r="L47" s="18"/>
      <c r="O47" s="18"/>
      <c r="P47" s="6"/>
      <c r="Q47" s="6"/>
      <c r="R47" s="6"/>
      <c r="S47" s="6"/>
      <c r="T47" s="6"/>
      <c r="U47" s="6"/>
    </row>
    <row r="48" spans="1:21" x14ac:dyDescent="0.2">
      <c r="A48" s="5"/>
      <c r="B48" s="2"/>
      <c r="C48" s="16"/>
      <c r="D48" s="36"/>
      <c r="E48" s="13"/>
      <c r="F48" s="12"/>
      <c r="G48" s="11"/>
      <c r="H48" s="12"/>
      <c r="I48" s="11"/>
      <c r="J48" s="15"/>
      <c r="K48" s="11"/>
      <c r="L48" s="18"/>
      <c r="O48" s="18"/>
      <c r="P48" s="6"/>
      <c r="Q48" s="6"/>
      <c r="R48" s="6"/>
      <c r="S48" s="6"/>
      <c r="T48" s="6"/>
      <c r="U48" s="6"/>
    </row>
    <row r="49" spans="1:21" x14ac:dyDescent="0.2">
      <c r="A49" s="5"/>
      <c r="B49" s="2"/>
      <c r="C49" s="16"/>
      <c r="D49" s="36"/>
      <c r="E49" s="13"/>
      <c r="F49" s="12"/>
      <c r="G49" s="11"/>
      <c r="H49" s="12"/>
      <c r="I49" s="11"/>
      <c r="J49" s="15"/>
      <c r="K49" s="11"/>
      <c r="L49" s="18"/>
      <c r="O49" s="18"/>
      <c r="P49" s="6"/>
      <c r="Q49" s="6"/>
      <c r="R49" s="6"/>
      <c r="S49" s="6"/>
      <c r="T49" s="6"/>
      <c r="U49" s="6"/>
    </row>
    <row r="50" spans="1:21" x14ac:dyDescent="0.2">
      <c r="A50" s="5"/>
      <c r="B50" s="2"/>
      <c r="C50" s="16"/>
      <c r="D50" s="36"/>
      <c r="E50" s="13"/>
      <c r="F50" s="12"/>
      <c r="G50" s="11"/>
      <c r="H50" s="12"/>
      <c r="I50" s="11"/>
      <c r="J50" s="15"/>
      <c r="K50" s="11"/>
      <c r="L50" s="18"/>
      <c r="O50" s="18"/>
      <c r="P50" s="6"/>
      <c r="Q50" s="6"/>
      <c r="R50" s="6"/>
      <c r="S50" s="6"/>
      <c r="T50" s="6"/>
      <c r="U50" s="6"/>
    </row>
    <row r="51" spans="1:21" x14ac:dyDescent="0.2">
      <c r="A51" s="5"/>
      <c r="B51" s="2"/>
      <c r="C51" s="16"/>
      <c r="D51" s="36"/>
      <c r="E51" s="13"/>
      <c r="F51" s="12"/>
      <c r="G51" s="11"/>
      <c r="H51" s="12"/>
      <c r="I51" s="11"/>
      <c r="J51" s="15"/>
      <c r="K51" s="11"/>
      <c r="L51" s="18"/>
      <c r="O51" s="18"/>
      <c r="P51" s="6"/>
      <c r="Q51" s="6"/>
      <c r="R51" s="6"/>
      <c r="S51" s="6"/>
      <c r="T51" s="6"/>
      <c r="U51" s="6"/>
    </row>
    <row r="52" spans="1:21" x14ac:dyDescent="0.2">
      <c r="A52" s="5"/>
      <c r="B52" s="2"/>
      <c r="C52" s="3"/>
      <c r="D52" s="20"/>
      <c r="E52" s="13"/>
      <c r="F52" s="12"/>
      <c r="G52" s="11"/>
      <c r="H52" s="12"/>
      <c r="I52" s="11"/>
      <c r="J52" s="12"/>
      <c r="K52" s="11"/>
      <c r="L52" s="18"/>
      <c r="O52" s="18"/>
      <c r="P52" s="6"/>
      <c r="Q52" s="6"/>
      <c r="R52" s="6"/>
      <c r="S52" s="6"/>
      <c r="T52" s="6"/>
      <c r="U52" s="6"/>
    </row>
    <row r="53" spans="1:21" x14ac:dyDescent="0.2">
      <c r="A53" s="5"/>
      <c r="B53" s="2"/>
      <c r="C53" s="16"/>
      <c r="D53" s="20"/>
      <c r="E53" s="13"/>
      <c r="F53" s="12"/>
      <c r="G53" s="11"/>
      <c r="H53" s="12"/>
      <c r="I53" s="11"/>
      <c r="J53" s="12"/>
      <c r="K53" s="11"/>
      <c r="L53" s="18"/>
      <c r="O53" s="18"/>
      <c r="P53" s="6"/>
      <c r="Q53" s="6"/>
      <c r="R53" s="6"/>
      <c r="S53" s="6"/>
      <c r="T53" s="6"/>
      <c r="U53" s="6"/>
    </row>
    <row r="54" spans="1:21" x14ac:dyDescent="0.2">
      <c r="A54" s="5"/>
      <c r="B54" s="2"/>
      <c r="C54" s="16"/>
      <c r="D54" s="20"/>
      <c r="E54" s="13"/>
      <c r="F54" s="37"/>
      <c r="G54" s="40"/>
      <c r="H54" s="12"/>
      <c r="I54" s="11"/>
      <c r="J54" s="15"/>
      <c r="K54" s="11"/>
      <c r="L54" s="18"/>
      <c r="O54" s="18"/>
      <c r="P54" s="6"/>
      <c r="Q54" s="6"/>
      <c r="R54" s="6"/>
      <c r="S54" s="6"/>
      <c r="T54" s="6"/>
      <c r="U54" s="6"/>
    </row>
    <row r="55" spans="1:21" x14ac:dyDescent="0.2">
      <c r="A55" s="5"/>
      <c r="B55" s="2"/>
      <c r="C55" s="16"/>
      <c r="D55" s="20"/>
      <c r="E55" s="13"/>
      <c r="F55" s="37"/>
      <c r="G55" s="40"/>
      <c r="H55" s="12"/>
      <c r="I55" s="11"/>
      <c r="J55" s="15"/>
      <c r="K55" s="11"/>
      <c r="L55" s="18"/>
      <c r="O55" s="18"/>
      <c r="P55" s="6"/>
      <c r="Q55" s="6"/>
      <c r="R55" s="6"/>
      <c r="S55" s="6"/>
      <c r="T55" s="6"/>
      <c r="U55" s="6"/>
    </row>
    <row r="56" spans="1:21" x14ac:dyDescent="0.2">
      <c r="A56" s="5"/>
      <c r="B56" s="2"/>
      <c r="C56" s="16"/>
      <c r="D56" s="20"/>
      <c r="E56" s="13"/>
      <c r="F56" s="37"/>
      <c r="G56" s="40"/>
      <c r="H56" s="12"/>
      <c r="I56" s="11"/>
      <c r="J56" s="15"/>
      <c r="K56" s="11"/>
      <c r="L56" s="18"/>
      <c r="O56" s="18"/>
      <c r="P56" s="6"/>
      <c r="Q56" s="6"/>
      <c r="R56" s="6"/>
      <c r="S56" s="6"/>
      <c r="T56" s="6"/>
      <c r="U56" s="6"/>
    </row>
    <row r="57" spans="1:21" x14ac:dyDescent="0.2">
      <c r="A57" s="5"/>
      <c r="B57" s="2"/>
      <c r="C57" s="16"/>
      <c r="D57" s="20"/>
      <c r="E57" s="13"/>
      <c r="F57" s="37"/>
      <c r="G57" s="40"/>
      <c r="H57" s="12"/>
      <c r="I57" s="11"/>
      <c r="J57" s="15"/>
      <c r="K57" s="11"/>
      <c r="L57" s="18"/>
      <c r="O57" s="18"/>
      <c r="P57" s="6"/>
      <c r="Q57" s="6"/>
      <c r="R57" s="6"/>
      <c r="S57" s="6"/>
      <c r="T57" s="6"/>
      <c r="U57" s="6"/>
    </row>
    <row r="58" spans="1:21" x14ac:dyDescent="0.2">
      <c r="A58" s="5"/>
      <c r="B58" s="2"/>
      <c r="C58" s="16"/>
      <c r="D58" s="20"/>
      <c r="E58" s="13"/>
      <c r="F58" s="37"/>
      <c r="G58" s="40"/>
      <c r="H58" s="12"/>
      <c r="I58" s="11"/>
      <c r="J58" s="15"/>
      <c r="K58" s="11"/>
      <c r="L58" s="18"/>
      <c r="O58" s="18"/>
      <c r="P58" s="6"/>
      <c r="Q58" s="6"/>
      <c r="R58" s="6"/>
      <c r="S58" s="6"/>
      <c r="T58" s="6"/>
      <c r="U58" s="6"/>
    </row>
    <row r="59" spans="1:21" x14ac:dyDescent="0.2">
      <c r="A59" s="5"/>
      <c r="B59" s="2"/>
      <c r="C59" s="3"/>
      <c r="D59" s="20"/>
      <c r="E59" s="13"/>
      <c r="F59" s="37"/>
      <c r="G59" s="40"/>
      <c r="H59" s="12"/>
      <c r="I59" s="11"/>
      <c r="J59" s="15"/>
      <c r="K59" s="11"/>
      <c r="L59" s="18"/>
      <c r="O59" s="18"/>
      <c r="P59" s="6"/>
      <c r="Q59" s="6"/>
      <c r="R59" s="6"/>
      <c r="S59" s="6"/>
      <c r="T59" s="6"/>
      <c r="U59" s="6"/>
    </row>
    <row r="60" spans="1:21" x14ac:dyDescent="0.2">
      <c r="A60" s="5"/>
      <c r="B60" s="2"/>
      <c r="C60" s="16"/>
      <c r="D60" s="13"/>
      <c r="E60" s="13"/>
      <c r="F60" s="12"/>
      <c r="G60" s="11"/>
      <c r="H60" s="12"/>
      <c r="I60" s="11"/>
      <c r="J60" s="15"/>
      <c r="K60" s="11"/>
      <c r="L60" s="18"/>
      <c r="O60" s="18"/>
      <c r="P60" s="6"/>
      <c r="Q60" s="6"/>
      <c r="R60" s="6"/>
      <c r="S60" s="6"/>
      <c r="T60" s="6"/>
      <c r="U60" s="6"/>
    </row>
    <row r="61" spans="1:21" x14ac:dyDescent="0.2">
      <c r="A61" s="5"/>
      <c r="B61" s="2"/>
      <c r="C61" s="3"/>
      <c r="D61" s="13"/>
      <c r="E61" s="13"/>
      <c r="F61" s="12"/>
      <c r="G61" s="11"/>
      <c r="H61" s="12"/>
      <c r="I61" s="11"/>
      <c r="J61" s="15"/>
      <c r="K61" s="11"/>
      <c r="L61" s="18"/>
      <c r="O61" s="18"/>
    </row>
    <row r="62" spans="1:21" x14ac:dyDescent="0.2">
      <c r="A62" s="5"/>
      <c r="B62" s="2"/>
      <c r="C62" s="3"/>
      <c r="D62" s="13"/>
      <c r="E62" s="13"/>
      <c r="F62" s="12"/>
      <c r="G62" s="11"/>
      <c r="H62" s="12"/>
      <c r="I62" s="11"/>
      <c r="J62" s="15"/>
      <c r="K62" s="11"/>
      <c r="L62" s="18"/>
      <c r="O62" s="18"/>
    </row>
    <row r="63" spans="1:21" x14ac:dyDescent="0.2">
      <c r="A63" s="5"/>
      <c r="B63" s="2"/>
      <c r="C63" s="3"/>
      <c r="D63" s="13"/>
      <c r="E63" s="13"/>
      <c r="F63" s="12"/>
      <c r="G63" s="11"/>
      <c r="H63" s="12"/>
      <c r="I63" s="11"/>
      <c r="J63" s="15"/>
      <c r="K63" s="11"/>
      <c r="L63" s="18"/>
      <c r="O63" s="18"/>
    </row>
    <row r="64" spans="1:21" x14ac:dyDescent="0.2">
      <c r="A64" s="5"/>
      <c r="B64" s="2"/>
      <c r="C64" s="3"/>
      <c r="D64" s="13"/>
      <c r="E64" s="13"/>
      <c r="F64" s="12"/>
      <c r="G64" s="11"/>
      <c r="H64" s="12"/>
      <c r="I64" s="11"/>
      <c r="J64" s="15"/>
      <c r="K64" s="11"/>
      <c r="L64" s="18"/>
      <c r="O64" s="18"/>
    </row>
    <row r="65" spans="1:15" x14ac:dyDescent="0.2">
      <c r="A65" s="5"/>
      <c r="B65" s="2"/>
      <c r="C65" s="16"/>
      <c r="D65" s="13"/>
      <c r="E65" s="13"/>
      <c r="F65" s="12"/>
      <c r="G65" s="11"/>
      <c r="H65" s="12"/>
      <c r="I65" s="11"/>
      <c r="J65" s="15"/>
      <c r="K65" s="11"/>
      <c r="L65" s="18"/>
      <c r="O65" s="18"/>
    </row>
    <row r="66" spans="1:15" x14ac:dyDescent="0.2">
      <c r="A66" s="5"/>
      <c r="B66" s="2"/>
      <c r="C66" s="16"/>
      <c r="D66" s="13"/>
      <c r="E66" s="13"/>
      <c r="F66" s="12"/>
      <c r="G66" s="11"/>
      <c r="H66" s="12"/>
      <c r="I66" s="11"/>
      <c r="J66" s="15"/>
      <c r="K66" s="11"/>
      <c r="L66" s="18"/>
      <c r="O66" s="18"/>
    </row>
    <row r="67" spans="1:15" x14ac:dyDescent="0.2">
      <c r="A67" s="5"/>
      <c r="B67" s="2"/>
      <c r="C67" s="16"/>
      <c r="D67" s="13"/>
      <c r="E67" s="13"/>
      <c r="F67" s="12"/>
      <c r="G67" s="11"/>
      <c r="H67" s="12"/>
      <c r="I67" s="11"/>
      <c r="J67" s="15"/>
      <c r="K67" s="11"/>
      <c r="L67" s="18"/>
      <c r="O67" s="18"/>
    </row>
    <row r="68" spans="1:15" x14ac:dyDescent="0.2">
      <c r="A68" s="5"/>
      <c r="B68" s="2"/>
      <c r="C68" s="3"/>
      <c r="D68" s="13"/>
      <c r="E68" s="13"/>
      <c r="F68" s="12"/>
      <c r="G68" s="11"/>
      <c r="H68" s="12"/>
      <c r="I68" s="11"/>
      <c r="J68" s="15"/>
      <c r="K68" s="11"/>
      <c r="L68" s="18"/>
      <c r="O68" s="18"/>
    </row>
    <row r="69" spans="1:15" x14ac:dyDescent="0.2">
      <c r="A69" s="5"/>
      <c r="B69" s="2"/>
      <c r="C69" s="3"/>
      <c r="D69" s="13"/>
      <c r="E69" s="13"/>
      <c r="F69" s="12"/>
      <c r="G69" s="11"/>
      <c r="H69" s="12"/>
      <c r="I69" s="11"/>
      <c r="J69" s="12"/>
      <c r="K69" s="11"/>
      <c r="L69" s="18"/>
      <c r="O69" s="18"/>
    </row>
    <row r="70" spans="1:15" x14ac:dyDescent="0.2">
      <c r="A70" s="5"/>
      <c r="B70" s="2"/>
      <c r="C70" s="3"/>
      <c r="D70" s="13"/>
      <c r="E70" s="13"/>
      <c r="F70" s="12"/>
      <c r="G70" s="11"/>
      <c r="H70" s="12"/>
      <c r="I70" s="11"/>
      <c r="J70" s="12"/>
      <c r="K70" s="11"/>
      <c r="L70" s="18"/>
      <c r="O70" s="18"/>
    </row>
    <row r="71" spans="1:15" x14ac:dyDescent="0.2">
      <c r="A71" s="5"/>
      <c r="B71" s="2"/>
      <c r="C71" s="3"/>
      <c r="D71" s="13"/>
      <c r="E71" s="13"/>
      <c r="F71" s="12"/>
      <c r="G71" s="11"/>
      <c r="H71" s="12"/>
      <c r="I71" s="11"/>
      <c r="J71" s="15"/>
      <c r="K71" s="11"/>
      <c r="L71" s="18"/>
      <c r="O71" s="18"/>
    </row>
    <row r="72" spans="1:15" x14ac:dyDescent="0.2">
      <c r="A72" s="5"/>
      <c r="B72" s="2"/>
      <c r="C72" s="16"/>
      <c r="D72" s="13"/>
      <c r="E72" s="13"/>
      <c r="F72" s="12"/>
      <c r="G72" s="11"/>
      <c r="H72" s="12"/>
      <c r="I72" s="11"/>
      <c r="J72" s="15"/>
      <c r="K72" s="11"/>
      <c r="L72" s="18"/>
      <c r="O72" s="18"/>
    </row>
    <row r="73" spans="1:15" x14ac:dyDescent="0.2">
      <c r="A73" s="5"/>
      <c r="B73" s="2"/>
      <c r="C73" s="16"/>
      <c r="D73" s="13"/>
      <c r="E73" s="13"/>
      <c r="F73" s="12"/>
      <c r="G73" s="11"/>
      <c r="H73" s="12"/>
      <c r="I73" s="11"/>
      <c r="J73" s="15"/>
      <c r="K73" s="11"/>
      <c r="L73" s="18"/>
      <c r="O73" s="18"/>
    </row>
    <row r="74" spans="1:15" x14ac:dyDescent="0.2">
      <c r="A74" s="5"/>
      <c r="B74" s="2"/>
      <c r="C74" s="3"/>
      <c r="D74" s="13"/>
      <c r="E74" s="13"/>
      <c r="F74" s="12"/>
      <c r="G74" s="11"/>
      <c r="H74" s="12"/>
      <c r="I74" s="11"/>
      <c r="J74" s="15"/>
      <c r="K74" s="11"/>
      <c r="L74" s="18"/>
      <c r="O74" s="18"/>
    </row>
    <row r="75" spans="1:15" x14ac:dyDescent="0.2">
      <c r="A75" s="5"/>
      <c r="B75" s="2"/>
      <c r="C75" s="3"/>
      <c r="D75" s="13"/>
      <c r="E75" s="13"/>
      <c r="F75" s="12"/>
      <c r="G75" s="11"/>
      <c r="H75" s="12"/>
      <c r="I75" s="11"/>
      <c r="J75" s="15"/>
      <c r="K75" s="11"/>
      <c r="L75" s="18"/>
      <c r="O75" s="18"/>
    </row>
    <row r="76" spans="1:15" x14ac:dyDescent="0.2">
      <c r="A76" s="5"/>
      <c r="B76" s="2"/>
      <c r="C76" s="3"/>
      <c r="D76" s="13"/>
      <c r="E76" s="13"/>
      <c r="F76" s="12"/>
      <c r="G76" s="11"/>
      <c r="H76" s="12"/>
      <c r="I76" s="11"/>
      <c r="J76" s="15"/>
      <c r="K76" s="11"/>
      <c r="L76" s="18"/>
      <c r="O76" s="18"/>
    </row>
    <row r="77" spans="1:15" x14ac:dyDescent="0.2">
      <c r="A77" s="5"/>
      <c r="B77" s="2"/>
      <c r="C77" s="3"/>
      <c r="D77" s="13"/>
      <c r="E77" s="13"/>
      <c r="F77" s="12"/>
      <c r="G77" s="15"/>
      <c r="H77" s="12"/>
      <c r="I77" s="11"/>
      <c r="J77" s="15"/>
      <c r="K77" s="11"/>
      <c r="L77" s="18"/>
      <c r="O77" s="18"/>
    </row>
    <row r="78" spans="1:15" x14ac:dyDescent="0.2">
      <c r="A78" s="5"/>
      <c r="B78" s="2"/>
      <c r="C78" s="16"/>
      <c r="D78" s="3"/>
      <c r="E78" s="13"/>
      <c r="F78" s="12"/>
      <c r="G78" s="11"/>
      <c r="H78" s="15"/>
      <c r="I78" s="11"/>
      <c r="J78" s="15"/>
      <c r="K78" s="11"/>
      <c r="L78" s="18"/>
      <c r="O78" s="18"/>
    </row>
    <row r="79" spans="1:15" x14ac:dyDescent="0.2">
      <c r="A79" s="5"/>
      <c r="B79" s="2"/>
      <c r="C79" s="16"/>
      <c r="D79" s="3"/>
      <c r="E79" s="13"/>
      <c r="F79" s="12"/>
      <c r="G79" s="11"/>
      <c r="H79" s="12"/>
      <c r="I79" s="11"/>
      <c r="J79" s="15"/>
      <c r="K79" s="11"/>
      <c r="L79" s="18"/>
      <c r="O79" s="18"/>
    </row>
    <row r="80" spans="1:15" x14ac:dyDescent="0.2">
      <c r="A80" s="5"/>
      <c r="B80" s="2"/>
      <c r="C80" s="3"/>
      <c r="D80" s="3"/>
      <c r="E80" s="13"/>
      <c r="F80" s="12"/>
      <c r="G80" s="11"/>
      <c r="H80" s="12"/>
      <c r="I80" s="11"/>
      <c r="J80" s="15"/>
      <c r="K80" s="11"/>
      <c r="L80" s="18"/>
      <c r="O80" s="18"/>
    </row>
    <row r="81" spans="1:15" x14ac:dyDescent="0.2">
      <c r="A81" s="5"/>
      <c r="B81" s="2"/>
      <c r="C81" s="3"/>
      <c r="D81" s="3"/>
      <c r="E81" s="13"/>
      <c r="F81" s="12"/>
      <c r="G81" s="11"/>
      <c r="H81" s="12"/>
      <c r="I81" s="11"/>
      <c r="J81" s="15"/>
      <c r="K81" s="11"/>
      <c r="L81" s="18"/>
      <c r="O81" s="18"/>
    </row>
    <row r="82" spans="1:15" x14ac:dyDescent="0.2">
      <c r="A82" s="5"/>
      <c r="B82" s="2"/>
      <c r="C82" s="3"/>
      <c r="D82" s="3"/>
      <c r="E82" s="13"/>
      <c r="F82" s="12"/>
      <c r="G82" s="11"/>
      <c r="H82" s="12"/>
      <c r="I82" s="11"/>
      <c r="J82" s="15"/>
      <c r="K82" s="11"/>
      <c r="L82" s="18"/>
      <c r="O82" s="18"/>
    </row>
    <row r="83" spans="1:15" x14ac:dyDescent="0.2">
      <c r="A83" s="5"/>
      <c r="B83" s="2"/>
      <c r="C83" s="3"/>
      <c r="D83" s="3"/>
      <c r="E83" s="13"/>
      <c r="F83" s="12"/>
      <c r="G83" s="11"/>
      <c r="H83" s="12"/>
      <c r="I83" s="11"/>
      <c r="J83" s="15"/>
      <c r="K83" s="11"/>
      <c r="L83" s="18"/>
      <c r="O83" s="18"/>
    </row>
    <row r="84" spans="1:15" x14ac:dyDescent="0.2">
      <c r="A84" s="5"/>
      <c r="B84" s="2"/>
      <c r="C84" s="3"/>
      <c r="D84" s="3"/>
      <c r="E84" s="13"/>
      <c r="F84" s="12"/>
      <c r="G84" s="11"/>
      <c r="H84" s="12"/>
      <c r="I84" s="11"/>
      <c r="J84" s="15"/>
      <c r="K84" s="11"/>
      <c r="L84" s="18"/>
      <c r="O84" s="18"/>
    </row>
    <row r="85" spans="1:15" x14ac:dyDescent="0.2">
      <c r="A85" s="5"/>
      <c r="B85" s="2"/>
      <c r="C85" s="3"/>
      <c r="D85" s="3"/>
      <c r="E85" s="13"/>
      <c r="F85" s="12"/>
      <c r="G85" s="11"/>
      <c r="H85" s="12"/>
      <c r="I85" s="11"/>
      <c r="J85" s="15"/>
      <c r="K85" s="11"/>
      <c r="L85" s="18"/>
      <c r="O85" s="18"/>
    </row>
    <row r="86" spans="1:15" x14ac:dyDescent="0.2">
      <c r="A86" s="5"/>
      <c r="B86" s="2"/>
      <c r="C86" s="3"/>
      <c r="D86" s="3"/>
      <c r="E86" s="13"/>
      <c r="F86" s="12"/>
      <c r="G86" s="11"/>
      <c r="H86" s="12"/>
      <c r="I86" s="11"/>
      <c r="J86" s="15"/>
      <c r="K86" s="11"/>
      <c r="L86" s="18"/>
      <c r="O86" s="18"/>
    </row>
    <row r="87" spans="1:15" x14ac:dyDescent="0.2">
      <c r="O87" s="18"/>
    </row>
    <row r="88" spans="1:15" x14ac:dyDescent="0.2">
      <c r="O88" s="18"/>
    </row>
    <row r="89" spans="1:15" x14ac:dyDescent="0.2">
      <c r="O89" s="18"/>
    </row>
    <row r="90" spans="1:15" x14ac:dyDescent="0.2">
      <c r="O90" s="18"/>
    </row>
    <row r="91" spans="1:15" x14ac:dyDescent="0.2">
      <c r="O91" s="18"/>
    </row>
    <row r="92" spans="1:15" x14ac:dyDescent="0.2">
      <c r="O92" s="18"/>
    </row>
    <row r="93" spans="1:15" x14ac:dyDescent="0.2">
      <c r="O93" s="18"/>
    </row>
    <row r="94" spans="1:15" x14ac:dyDescent="0.2">
      <c r="O94" s="18"/>
    </row>
    <row r="95" spans="1:15" x14ac:dyDescent="0.2">
      <c r="O95" s="18"/>
    </row>
    <row r="96" spans="1:15" x14ac:dyDescent="0.2">
      <c r="O96" s="18"/>
    </row>
    <row r="97" spans="15:15" x14ac:dyDescent="0.2">
      <c r="O97" s="18"/>
    </row>
    <row r="98" spans="15:15" x14ac:dyDescent="0.2">
      <c r="O98" s="18"/>
    </row>
    <row r="99" spans="15:15" x14ac:dyDescent="0.2">
      <c r="O99" s="18"/>
    </row>
    <row r="100" spans="15:15" x14ac:dyDescent="0.2">
      <c r="O100" s="18"/>
    </row>
    <row r="101" spans="15:15" x14ac:dyDescent="0.2">
      <c r="O101" s="18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1"/>
  <sheetViews>
    <sheetView tabSelected="1" workbookViewId="0">
      <selection activeCell="C1" sqref="C1"/>
    </sheetView>
  </sheetViews>
  <sheetFormatPr defaultRowHeight="12.75" x14ac:dyDescent="0.2"/>
  <cols>
    <col min="1" max="1" width="11.140625" style="5" bestFit="1" customWidth="1"/>
    <col min="2" max="2" width="9.7109375" style="2" customWidth="1"/>
    <col min="3" max="3" width="13.28515625" style="16" customWidth="1"/>
    <col min="4" max="4" width="13.85546875" style="3" customWidth="1"/>
    <col min="5" max="5" width="9.140625" style="3"/>
    <col min="6" max="6" width="19.5703125" style="12" bestFit="1" customWidth="1"/>
    <col min="7" max="7" width="19.5703125" style="11" bestFit="1" customWidth="1"/>
    <col min="8" max="8" width="9.140625" style="12"/>
    <col min="9" max="9" width="9.28515625" style="11" customWidth="1"/>
    <col min="10" max="10" width="11.28515625" style="12" bestFit="1" customWidth="1"/>
    <col min="11" max="11" width="14" style="11" bestFit="1" customWidth="1"/>
    <col min="12" max="12" width="9.140625" style="18"/>
    <col min="13" max="13" width="11.7109375" style="33" bestFit="1" customWidth="1"/>
    <col min="14" max="14" width="9.140625" style="12"/>
    <col min="15" max="15" width="9.140625" style="32"/>
    <col min="16" max="16" width="14.7109375" style="3" bestFit="1" customWidth="1"/>
    <col min="17" max="17" width="15.140625" style="12" bestFit="1" customWidth="1"/>
    <col min="18" max="18" width="11.7109375" style="12" bestFit="1" customWidth="1"/>
    <col min="19" max="19" width="11.28515625" style="12" bestFit="1" customWidth="1"/>
    <col min="20" max="20" width="11.5703125" style="12" customWidth="1"/>
    <col min="21" max="21" width="11.28515625" style="12" bestFit="1" customWidth="1"/>
  </cols>
  <sheetData>
    <row r="1" spans="1:29" ht="15" x14ac:dyDescent="0.25">
      <c r="A1" s="58" t="s">
        <v>112</v>
      </c>
      <c r="B1" s="59" t="s">
        <v>113</v>
      </c>
      <c r="C1" s="74" t="s">
        <v>134</v>
      </c>
      <c r="D1" s="57" t="s">
        <v>114</v>
      </c>
      <c r="E1" s="56" t="s">
        <v>115</v>
      </c>
      <c r="F1" s="61" t="s">
        <v>116</v>
      </c>
      <c r="G1" s="62" t="s">
        <v>117</v>
      </c>
      <c r="H1" s="67" t="s">
        <v>118</v>
      </c>
      <c r="I1" s="54" t="s">
        <v>119</v>
      </c>
      <c r="J1" s="67" t="s">
        <v>120</v>
      </c>
      <c r="K1" s="54" t="s">
        <v>121</v>
      </c>
      <c r="L1" s="56" t="s">
        <v>122</v>
      </c>
      <c r="M1" s="63" t="s">
        <v>123</v>
      </c>
      <c r="N1" s="64" t="s">
        <v>124</v>
      </c>
      <c r="O1" s="63" t="s">
        <v>125</v>
      </c>
      <c r="P1" s="66" t="s">
        <v>126</v>
      </c>
      <c r="Q1" s="65" t="s">
        <v>127</v>
      </c>
      <c r="R1" s="65" t="s">
        <v>128</v>
      </c>
      <c r="S1" s="60" t="s">
        <v>129</v>
      </c>
      <c r="T1" s="60" t="s">
        <v>130</v>
      </c>
      <c r="U1" s="60" t="s">
        <v>131</v>
      </c>
      <c r="V1" s="53"/>
      <c r="W1" s="53"/>
      <c r="X1" s="53"/>
      <c r="Y1" s="53"/>
      <c r="Z1" s="53"/>
      <c r="AA1" s="53"/>
      <c r="AB1" s="53"/>
      <c r="AC1" s="53"/>
    </row>
    <row r="3" spans="1:29" x14ac:dyDescent="0.2">
      <c r="A3" s="5">
        <v>39198</v>
      </c>
      <c r="B3" s="2" t="s">
        <v>70</v>
      </c>
      <c r="C3" s="19" t="s">
        <v>58</v>
      </c>
      <c r="D3" s="3">
        <v>295280</v>
      </c>
      <c r="E3" s="13">
        <v>1</v>
      </c>
      <c r="F3" s="12">
        <v>2.1279331343283587</v>
      </c>
      <c r="G3" s="11">
        <v>1.1548060656716412</v>
      </c>
      <c r="H3" s="12">
        <v>224.41528141791048</v>
      </c>
      <c r="I3" s="11">
        <v>141.71825908208947</v>
      </c>
      <c r="J3" s="15">
        <v>152.45303440298508</v>
      </c>
      <c r="K3" s="11">
        <v>81.185552597014862</v>
      </c>
      <c r="L3" s="18">
        <v>116</v>
      </c>
      <c r="M3" s="30">
        <v>101.94385224439574</v>
      </c>
      <c r="N3" s="15">
        <v>141.80000000000001</v>
      </c>
      <c r="O3" s="30">
        <v>8.36</v>
      </c>
      <c r="P3" s="39">
        <v>31.173999999999999</v>
      </c>
      <c r="Q3" s="12">
        <v>0.41149999999999998</v>
      </c>
      <c r="R3" s="11">
        <v>0.96550000000000002</v>
      </c>
      <c r="S3" s="11">
        <v>0.52649999999999997</v>
      </c>
      <c r="T3" s="11">
        <v>0.60150000000000003</v>
      </c>
      <c r="U3" s="11">
        <v>8.0500000000000002E-2</v>
      </c>
    </row>
    <row r="4" spans="1:29" x14ac:dyDescent="0.2">
      <c r="D4" s="3">
        <v>295279</v>
      </c>
      <c r="E4" s="13">
        <v>5</v>
      </c>
      <c r="F4" s="12">
        <v>2.5392143283582094</v>
      </c>
      <c r="G4" s="11">
        <v>0.98314087164179087</v>
      </c>
      <c r="J4" s="15"/>
      <c r="M4" s="30"/>
      <c r="N4" s="15"/>
      <c r="O4" s="30"/>
      <c r="P4" s="39"/>
      <c r="Q4" s="12">
        <v>0.41499999999999998</v>
      </c>
      <c r="R4" s="11">
        <v>0.94950000000000001</v>
      </c>
      <c r="S4" s="11">
        <v>0.49299999999999999</v>
      </c>
      <c r="T4" s="11">
        <v>0.49199999999999999</v>
      </c>
      <c r="U4" s="11">
        <v>7.2999999999999995E-2</v>
      </c>
    </row>
    <row r="5" spans="1:29" x14ac:dyDescent="0.2">
      <c r="D5" s="3">
        <v>295278</v>
      </c>
      <c r="E5" s="13">
        <v>10</v>
      </c>
      <c r="F5" s="12">
        <v>2.4855689552238811</v>
      </c>
      <c r="G5" s="11">
        <v>1.0367862447761189</v>
      </c>
      <c r="J5" s="15"/>
      <c r="M5" s="30"/>
      <c r="N5" s="15"/>
      <c r="O5" s="30"/>
      <c r="P5" s="39"/>
      <c r="Q5" s="12">
        <v>0.432</v>
      </c>
      <c r="R5" s="11">
        <v>1.0044999999999999</v>
      </c>
      <c r="S5" s="11">
        <v>0.49249999999999999</v>
      </c>
      <c r="T5" s="11">
        <v>0.44</v>
      </c>
      <c r="U5" s="11">
        <v>7.3999999999999996E-2</v>
      </c>
    </row>
    <row r="6" spans="1:29" x14ac:dyDescent="0.2">
      <c r="D6" s="3">
        <v>295277</v>
      </c>
      <c r="E6" s="13">
        <v>20</v>
      </c>
      <c r="F6" s="12">
        <v>2.9584148507462684</v>
      </c>
      <c r="G6" s="11">
        <v>1.4231532492537309</v>
      </c>
      <c r="J6" s="15"/>
      <c r="M6" s="30">
        <v>102.64109558531544</v>
      </c>
      <c r="N6" s="15">
        <v>139.15</v>
      </c>
      <c r="O6" s="30">
        <v>8.4379999999999988</v>
      </c>
      <c r="P6" s="39">
        <v>31.227</v>
      </c>
      <c r="Q6" s="12">
        <v>0.42649999999999999</v>
      </c>
      <c r="R6" s="11">
        <v>0.96499999999999997</v>
      </c>
      <c r="S6" s="11">
        <v>0.52350000000000008</v>
      </c>
      <c r="T6" s="11">
        <v>0.48599999999999999</v>
      </c>
      <c r="U6" s="11">
        <v>7.3999999999999996E-2</v>
      </c>
    </row>
    <row r="7" spans="1:29" x14ac:dyDescent="0.2">
      <c r="D7" s="3">
        <v>295276</v>
      </c>
      <c r="E7" s="13">
        <v>30</v>
      </c>
      <c r="F7" s="12">
        <v>3.2698269402985085</v>
      </c>
      <c r="G7" s="11">
        <v>1.5290333597014905</v>
      </c>
      <c r="J7" s="15"/>
      <c r="M7" s="30"/>
      <c r="N7" s="15"/>
      <c r="O7" s="30"/>
      <c r="P7" s="39"/>
      <c r="Q7" s="12">
        <v>1.0255000000000001</v>
      </c>
      <c r="R7" s="11">
        <v>1.3014999999999999</v>
      </c>
      <c r="S7" s="11">
        <v>0.54300000000000004</v>
      </c>
      <c r="T7" s="11">
        <v>1.0234999999999999</v>
      </c>
      <c r="U7" s="11">
        <v>0.1075</v>
      </c>
    </row>
    <row r="8" spans="1:29" x14ac:dyDescent="0.2">
      <c r="D8" s="3">
        <v>295275</v>
      </c>
      <c r="E8" s="13">
        <v>40</v>
      </c>
      <c r="F8" s="12">
        <v>3.6590920522388064</v>
      </c>
      <c r="G8" s="11">
        <v>2.1829987477611921</v>
      </c>
      <c r="J8" s="15"/>
      <c r="M8" s="30"/>
      <c r="N8" s="15"/>
      <c r="O8" s="30"/>
      <c r="P8" s="39"/>
      <c r="Q8" s="12">
        <v>1.5405</v>
      </c>
      <c r="R8" s="11">
        <v>1.9515</v>
      </c>
      <c r="S8" s="11">
        <v>0.64149999999999996</v>
      </c>
      <c r="T8" s="11">
        <v>1.0740000000000001</v>
      </c>
      <c r="U8" s="11">
        <v>0.1255</v>
      </c>
    </row>
    <row r="9" spans="1:29" x14ac:dyDescent="0.2">
      <c r="D9" s="3">
        <v>295274</v>
      </c>
      <c r="E9" s="13">
        <v>50</v>
      </c>
      <c r="F9" s="12">
        <v>3.4255329850746272</v>
      </c>
      <c r="G9" s="11">
        <v>2.833850014925372</v>
      </c>
      <c r="J9" s="15"/>
      <c r="M9" s="30">
        <v>97.045799702551221</v>
      </c>
      <c r="N9" s="15">
        <v>135.15</v>
      </c>
      <c r="O9" s="30">
        <v>8.2035</v>
      </c>
      <c r="P9" s="39">
        <v>31.46</v>
      </c>
      <c r="Q9" s="12">
        <v>2.3374999999999999</v>
      </c>
      <c r="R9" s="11">
        <v>2.3040000000000003</v>
      </c>
      <c r="S9" s="11">
        <v>0.71199999999999997</v>
      </c>
      <c r="T9" s="11">
        <v>1.54</v>
      </c>
      <c r="U9" s="11">
        <v>0.14099999999999999</v>
      </c>
    </row>
    <row r="10" spans="1:29" x14ac:dyDescent="0.2">
      <c r="D10" s="3">
        <v>295273</v>
      </c>
      <c r="E10" s="13">
        <v>60</v>
      </c>
      <c r="F10" s="12">
        <v>3.1141208955223885</v>
      </c>
      <c r="G10" s="11">
        <v>1.9977085544776108</v>
      </c>
      <c r="J10" s="15"/>
      <c r="M10" s="30"/>
      <c r="N10" s="15"/>
      <c r="O10" s="30"/>
      <c r="P10" s="39"/>
      <c r="Q10" s="12">
        <v>2.9359999999999999</v>
      </c>
      <c r="R10" s="11">
        <v>3.4539999999999997</v>
      </c>
      <c r="S10" s="11">
        <v>0.81</v>
      </c>
      <c r="T10" s="11">
        <v>2.3879999999999999</v>
      </c>
      <c r="U10" s="11">
        <v>0.17049999999999998</v>
      </c>
    </row>
    <row r="11" spans="1:29" x14ac:dyDescent="0.2">
      <c r="D11" s="3">
        <v>295272</v>
      </c>
      <c r="E11" s="13">
        <v>70</v>
      </c>
      <c r="F11" s="12">
        <v>1.6630065671641794</v>
      </c>
      <c r="G11" s="11">
        <v>1.9072718328358205</v>
      </c>
      <c r="J11" s="15"/>
      <c r="M11" s="30"/>
      <c r="N11" s="15"/>
      <c r="O11" s="30"/>
      <c r="P11" s="39"/>
      <c r="Q11" s="12">
        <v>3.6675</v>
      </c>
      <c r="R11" s="11">
        <v>5.1315000000000008</v>
      </c>
      <c r="S11" s="11">
        <v>0.94499999999999995</v>
      </c>
      <c r="T11" s="11">
        <v>2.3839999999999999</v>
      </c>
      <c r="U11" s="11">
        <v>0.16500000000000001</v>
      </c>
    </row>
    <row r="12" spans="1:29" x14ac:dyDescent="0.2">
      <c r="D12" s="3">
        <v>295271</v>
      </c>
      <c r="E12" s="13">
        <v>80</v>
      </c>
      <c r="F12" s="12">
        <v>1.4126614925373138</v>
      </c>
      <c r="G12" s="11">
        <v>1.4627305074626864</v>
      </c>
      <c r="J12" s="15"/>
      <c r="M12" s="32">
        <v>83.588395082990161</v>
      </c>
      <c r="N12" s="11">
        <v>118.25</v>
      </c>
      <c r="O12" s="32">
        <v>7.0510000000000002</v>
      </c>
      <c r="P12" s="39">
        <v>31.643999999999998</v>
      </c>
      <c r="Q12" s="12">
        <v>9.5030000000000001</v>
      </c>
      <c r="R12" s="11">
        <v>16.133499999999998</v>
      </c>
      <c r="S12" s="11">
        <v>1.2829999999999999</v>
      </c>
      <c r="T12" s="11">
        <v>3.052</v>
      </c>
      <c r="U12" s="11">
        <v>0.20400000000000001</v>
      </c>
    </row>
    <row r="13" spans="1:29" x14ac:dyDescent="0.2">
      <c r="A13" s="5">
        <v>39212</v>
      </c>
      <c r="B13" s="2" t="s">
        <v>74</v>
      </c>
      <c r="C13" s="19" t="s">
        <v>66</v>
      </c>
      <c r="D13" s="3">
        <v>295290</v>
      </c>
      <c r="E13" s="13">
        <v>1</v>
      </c>
      <c r="F13" s="12">
        <v>1.1801982089552241</v>
      </c>
      <c r="G13" s="11">
        <v>0.56899859104477579</v>
      </c>
      <c r="H13" s="12">
        <v>348.7417341044777</v>
      </c>
      <c r="I13" s="11">
        <v>129.5173114455223</v>
      </c>
      <c r="J13" s="15">
        <v>316.64391917910456</v>
      </c>
      <c r="K13" s="11">
        <v>91.886870370895437</v>
      </c>
      <c r="L13" s="18">
        <v>130</v>
      </c>
      <c r="M13" s="30">
        <v>116.54938562708739</v>
      </c>
      <c r="N13" s="15">
        <v>144.15</v>
      </c>
      <c r="O13" s="30">
        <v>8.6210000000000004</v>
      </c>
      <c r="P13" s="39">
        <v>29.866</v>
      </c>
      <c r="Q13" s="12">
        <v>0.628</v>
      </c>
      <c r="R13" s="11">
        <v>0.70050000000000001</v>
      </c>
      <c r="S13" s="11">
        <v>0.22500000000000001</v>
      </c>
      <c r="T13" s="11">
        <v>1.1915</v>
      </c>
      <c r="U13" s="11">
        <v>0.31</v>
      </c>
    </row>
    <row r="14" spans="1:29" x14ac:dyDescent="0.2">
      <c r="D14" s="3">
        <v>295289</v>
      </c>
      <c r="E14" s="13">
        <v>5</v>
      </c>
      <c r="F14" s="12">
        <v>2.6470027611940301</v>
      </c>
      <c r="G14" s="15">
        <v>0.8999809388059693</v>
      </c>
      <c r="J14" s="15"/>
      <c r="P14" s="39"/>
      <c r="Q14" s="12">
        <v>0.40300000000000002</v>
      </c>
      <c r="R14" s="11">
        <v>0.68500000000000005</v>
      </c>
      <c r="S14" s="11">
        <v>0.28100000000000003</v>
      </c>
      <c r="T14" s="11">
        <v>0.57750000000000001</v>
      </c>
      <c r="U14" s="11">
        <v>9.6000000000000002E-2</v>
      </c>
    </row>
    <row r="15" spans="1:29" x14ac:dyDescent="0.2">
      <c r="D15" s="3">
        <v>295288</v>
      </c>
      <c r="E15" s="13">
        <v>10</v>
      </c>
      <c r="F15" s="12">
        <v>9.8201679850746295</v>
      </c>
      <c r="G15" s="11">
        <v>2.5647968149253701</v>
      </c>
      <c r="J15" s="15"/>
      <c r="M15" s="30"/>
      <c r="N15" s="15"/>
      <c r="O15" s="30"/>
      <c r="P15" s="39"/>
      <c r="Q15" s="12">
        <v>0.45250000000000001</v>
      </c>
      <c r="R15" s="11">
        <v>0.67700000000000005</v>
      </c>
      <c r="S15" s="11">
        <v>0.35350000000000004</v>
      </c>
      <c r="T15" s="11">
        <v>0.52800000000000002</v>
      </c>
      <c r="U15" s="11">
        <v>0.1275</v>
      </c>
    </row>
    <row r="16" spans="1:29" x14ac:dyDescent="0.2">
      <c r="D16" s="3">
        <v>295287</v>
      </c>
      <c r="E16" s="13">
        <v>20</v>
      </c>
      <c r="F16" s="12">
        <v>13.478661940298512</v>
      </c>
      <c r="G16" s="11">
        <v>3.2926445597014888</v>
      </c>
      <c r="J16" s="15"/>
      <c r="M16" s="30">
        <v>108.7488068569368</v>
      </c>
      <c r="N16" s="15">
        <v>138.30000000000001</v>
      </c>
      <c r="O16" s="30">
        <v>8.5210000000000008</v>
      </c>
      <c r="P16" s="39">
        <v>30.138999999999999</v>
      </c>
      <c r="Q16" s="12">
        <v>4.0670000000000002</v>
      </c>
      <c r="R16" s="11">
        <v>3.58</v>
      </c>
      <c r="S16" s="11">
        <v>0.74449999999999994</v>
      </c>
      <c r="T16" s="11">
        <v>1.0994999999999999</v>
      </c>
      <c r="U16" s="11">
        <v>0.27350000000000002</v>
      </c>
    </row>
    <row r="17" spans="1:21" x14ac:dyDescent="0.2">
      <c r="D17" s="3">
        <v>295286</v>
      </c>
      <c r="E17" s="13">
        <v>30</v>
      </c>
      <c r="F17" s="12">
        <v>4.3597692537313435</v>
      </c>
      <c r="G17" s="11">
        <v>1.2736754462686555</v>
      </c>
      <c r="J17" s="15"/>
      <c r="M17" s="30"/>
      <c r="N17" s="15"/>
      <c r="O17" s="30"/>
      <c r="P17" s="39"/>
      <c r="Q17" s="12">
        <v>0.84799999999999998</v>
      </c>
      <c r="R17" s="11">
        <v>1.1535</v>
      </c>
      <c r="S17" s="11">
        <v>0.40449999999999997</v>
      </c>
      <c r="T17" s="11">
        <v>1.4824999999999999</v>
      </c>
      <c r="U17" s="11">
        <v>0.14449999999999999</v>
      </c>
    </row>
    <row r="18" spans="1:21" x14ac:dyDescent="0.2">
      <c r="D18" s="3">
        <v>295285</v>
      </c>
      <c r="E18" s="13">
        <v>40</v>
      </c>
      <c r="F18" s="12">
        <v>4.0483571641791043</v>
      </c>
      <c r="G18" s="11">
        <v>1.4807644858208941</v>
      </c>
      <c r="J18" s="15"/>
      <c r="P18" s="39"/>
      <c r="Q18" s="12">
        <v>0.48549999999999999</v>
      </c>
      <c r="R18" s="11">
        <v>1.052</v>
      </c>
      <c r="S18" s="11">
        <v>0.439</v>
      </c>
      <c r="T18" s="11">
        <v>1.3980000000000001</v>
      </c>
      <c r="U18" s="11">
        <v>9.0999999999999998E-2</v>
      </c>
    </row>
    <row r="19" spans="1:21" x14ac:dyDescent="0.2">
      <c r="D19" s="3">
        <v>295284</v>
      </c>
      <c r="E19" s="13">
        <v>50</v>
      </c>
      <c r="F19" s="12">
        <v>1.7345337313432836</v>
      </c>
      <c r="G19" s="11">
        <v>1.2846278686567163</v>
      </c>
      <c r="J19" s="15"/>
      <c r="M19" s="30">
        <v>98.058775553625225</v>
      </c>
      <c r="N19" s="15">
        <v>132.19999999999999</v>
      </c>
      <c r="O19" s="30">
        <v>8.2480000000000011</v>
      </c>
      <c r="P19" s="39">
        <v>31.256</v>
      </c>
      <c r="Q19" s="12">
        <v>1.9855</v>
      </c>
      <c r="R19" s="11">
        <v>1.7869999999999999</v>
      </c>
      <c r="S19" s="11">
        <v>0.71150000000000002</v>
      </c>
      <c r="T19" s="11">
        <v>2.8105000000000002</v>
      </c>
      <c r="U19" s="11">
        <v>0.28149999999999997</v>
      </c>
    </row>
    <row r="20" spans="1:21" x14ac:dyDescent="0.2">
      <c r="D20" s="3">
        <v>295283</v>
      </c>
      <c r="E20" s="13">
        <v>60</v>
      </c>
      <c r="F20" s="12">
        <v>1.1801982089552241</v>
      </c>
      <c r="G20" s="11">
        <v>1.000307391044776</v>
      </c>
      <c r="J20" s="15"/>
      <c r="P20" s="39"/>
      <c r="Q20" s="12">
        <v>4.0975000000000001</v>
      </c>
      <c r="R20" s="11">
        <v>4.7264999999999997</v>
      </c>
      <c r="S20" s="11">
        <v>0.92</v>
      </c>
      <c r="T20" s="11">
        <v>3.597</v>
      </c>
      <c r="U20" s="11">
        <v>0.25950000000000001</v>
      </c>
    </row>
    <row r="21" spans="1:21" x14ac:dyDescent="0.2">
      <c r="D21" s="3">
        <v>295282</v>
      </c>
      <c r="E21" s="13">
        <v>70</v>
      </c>
      <c r="F21" s="12">
        <v>0.91197134328358231</v>
      </c>
      <c r="G21" s="11">
        <v>1.2206110567164177</v>
      </c>
      <c r="J21" s="15"/>
      <c r="M21" s="30"/>
      <c r="N21" s="15"/>
      <c r="O21" s="30"/>
      <c r="P21" s="39"/>
      <c r="Q21" s="12">
        <v>6.6204999999999998</v>
      </c>
      <c r="R21" s="11">
        <v>8.8389999999999986</v>
      </c>
      <c r="S21" s="11">
        <v>1.0754999999999999</v>
      </c>
      <c r="T21" s="11">
        <v>3.302</v>
      </c>
      <c r="U21" s="11">
        <v>0.219</v>
      </c>
    </row>
    <row r="22" spans="1:21" x14ac:dyDescent="0.2">
      <c r="D22" s="3">
        <v>295281</v>
      </c>
      <c r="E22" s="13">
        <v>80</v>
      </c>
      <c r="F22" s="12">
        <v>0.50069014925373156</v>
      </c>
      <c r="G22" s="11">
        <v>1.7996234507462681</v>
      </c>
      <c r="J22" s="15"/>
      <c r="M22" s="30">
        <v>79.651297404044882</v>
      </c>
      <c r="N22" s="15">
        <v>104.15</v>
      </c>
      <c r="O22" s="30">
        <v>6.532</v>
      </c>
      <c r="P22" s="39">
        <v>31.899000000000001</v>
      </c>
      <c r="Q22" s="12">
        <v>11.3965</v>
      </c>
      <c r="R22" s="11">
        <v>22.061999999999998</v>
      </c>
      <c r="S22" s="11">
        <v>1.5365</v>
      </c>
      <c r="T22" s="11">
        <v>6.2</v>
      </c>
      <c r="U22" s="11">
        <v>0.33600000000000002</v>
      </c>
    </row>
    <row r="23" spans="1:21" x14ac:dyDescent="0.2">
      <c r="A23" s="5">
        <v>39225</v>
      </c>
      <c r="B23" s="2" t="s">
        <v>77</v>
      </c>
      <c r="C23" s="19" t="s">
        <v>66</v>
      </c>
      <c r="D23" s="3">
        <v>295300</v>
      </c>
      <c r="E23" s="13">
        <v>1</v>
      </c>
      <c r="F23" s="12">
        <v>5.3718585447761189</v>
      </c>
      <c r="G23" s="11">
        <v>1.3048166552238789</v>
      </c>
      <c r="H23" s="12">
        <v>194.44477751865674</v>
      </c>
      <c r="I23" s="11">
        <v>84.001407706343258</v>
      </c>
      <c r="J23" s="15">
        <v>183.00043125000002</v>
      </c>
      <c r="K23" s="11">
        <v>47.043321974999962</v>
      </c>
      <c r="L23" s="18">
        <v>143</v>
      </c>
      <c r="M23" s="30">
        <v>114.20755389321749</v>
      </c>
      <c r="N23" s="15">
        <v>8.4705000000000013</v>
      </c>
      <c r="O23" s="30">
        <v>378.5</v>
      </c>
      <c r="P23" s="39">
        <v>29.161999999999999</v>
      </c>
      <c r="Q23" s="12">
        <v>0.628</v>
      </c>
      <c r="R23" s="11">
        <v>0.30349999999999999</v>
      </c>
      <c r="S23" s="11">
        <v>0.26549999999999996</v>
      </c>
      <c r="T23" s="11">
        <v>1.0815000000000001</v>
      </c>
      <c r="U23" s="11">
        <v>8.8499999999999995E-2</v>
      </c>
    </row>
    <row r="24" spans="1:21" x14ac:dyDescent="0.2">
      <c r="D24" s="3">
        <v>295299</v>
      </c>
      <c r="E24" s="13">
        <v>5</v>
      </c>
      <c r="F24" s="12">
        <v>8.0967143283582086</v>
      </c>
      <c r="G24" s="11">
        <v>0.24912967164178895</v>
      </c>
      <c r="H24" s="15"/>
      <c r="M24" s="30"/>
      <c r="N24" s="15"/>
      <c r="O24" s="30"/>
      <c r="P24" s="39"/>
      <c r="Q24" s="12">
        <v>0.71449999999999991</v>
      </c>
      <c r="R24" s="11">
        <v>0.4365</v>
      </c>
      <c r="S24" s="11">
        <v>0.33900000000000002</v>
      </c>
      <c r="T24" s="11">
        <v>1.3</v>
      </c>
      <c r="U24" s="11">
        <v>9.8000000000000004E-2</v>
      </c>
    </row>
    <row r="25" spans="1:21" x14ac:dyDescent="0.2">
      <c r="D25" s="3">
        <v>295298</v>
      </c>
      <c r="E25" s="13">
        <v>10</v>
      </c>
      <c r="F25" s="12">
        <v>10.19874593283582</v>
      </c>
      <c r="G25" s="11">
        <v>2.2156970171641777</v>
      </c>
      <c r="P25" s="39"/>
      <c r="Q25" s="12">
        <v>0.66700000000000004</v>
      </c>
      <c r="R25" s="11">
        <v>0.4985</v>
      </c>
      <c r="S25" s="11">
        <v>0.34050000000000002</v>
      </c>
      <c r="T25" s="11">
        <v>0.86149999999999993</v>
      </c>
      <c r="U25" s="11">
        <v>9.5000000000000001E-2</v>
      </c>
    </row>
    <row r="26" spans="1:21" x14ac:dyDescent="0.2">
      <c r="D26" s="3">
        <v>295297</v>
      </c>
      <c r="E26" s="13">
        <v>20</v>
      </c>
      <c r="F26" s="12">
        <v>3.9705041417910447</v>
      </c>
      <c r="G26" s="11">
        <v>1.1413253082089541</v>
      </c>
      <c r="J26" s="15"/>
      <c r="M26" s="30">
        <v>104.56793402668914</v>
      </c>
      <c r="N26" s="15">
        <v>7.907</v>
      </c>
      <c r="O26" s="30">
        <v>353</v>
      </c>
      <c r="P26" s="39">
        <v>29.765999999999998</v>
      </c>
      <c r="Q26" s="12">
        <v>1.0674999999999999</v>
      </c>
      <c r="R26" s="11">
        <v>0.99</v>
      </c>
      <c r="S26" s="11">
        <v>0.41700000000000004</v>
      </c>
      <c r="T26" s="11">
        <v>1.6644999999999999</v>
      </c>
      <c r="U26" s="11">
        <v>9.1999999999999998E-2</v>
      </c>
    </row>
    <row r="27" spans="1:21" x14ac:dyDescent="0.2">
      <c r="D27" s="3">
        <v>295296</v>
      </c>
      <c r="E27" s="13">
        <v>30</v>
      </c>
      <c r="F27" s="12">
        <v>0.6300799253731344</v>
      </c>
      <c r="G27" s="11">
        <v>0.47401397462686568</v>
      </c>
      <c r="J27" s="15"/>
      <c r="P27" s="39"/>
      <c r="Q27" s="12">
        <v>1.9645000000000001</v>
      </c>
      <c r="R27" s="11">
        <v>2.1150000000000002</v>
      </c>
      <c r="S27" s="11">
        <v>0.54400000000000004</v>
      </c>
      <c r="T27" s="11">
        <v>3.0345</v>
      </c>
      <c r="U27" s="11">
        <v>0.1135</v>
      </c>
    </row>
    <row r="28" spans="1:21" x14ac:dyDescent="0.2">
      <c r="D28" s="3">
        <v>295295</v>
      </c>
      <c r="E28" s="13">
        <v>40</v>
      </c>
      <c r="F28" s="12">
        <v>0.55391641791044766</v>
      </c>
      <c r="G28" s="11">
        <v>0.57801178208955217</v>
      </c>
      <c r="J28" s="15"/>
      <c r="M28" s="30"/>
      <c r="N28" s="15"/>
      <c r="O28" s="30"/>
      <c r="P28" s="39"/>
      <c r="Q28" s="12">
        <v>2.1829999999999998</v>
      </c>
      <c r="R28" s="11">
        <v>2.1935000000000002</v>
      </c>
      <c r="S28" s="11">
        <v>0.58250000000000002</v>
      </c>
      <c r="T28" s="11">
        <v>4.8580000000000005</v>
      </c>
      <c r="U28" s="11">
        <v>0.11749999999999999</v>
      </c>
    </row>
    <row r="29" spans="1:21" x14ac:dyDescent="0.2">
      <c r="D29" s="3">
        <v>295294</v>
      </c>
      <c r="E29" s="13">
        <v>50</v>
      </c>
      <c r="F29" s="12">
        <v>0.48280835820895529</v>
      </c>
      <c r="G29" s="11">
        <v>0.6913100417910446</v>
      </c>
      <c r="J29" s="15"/>
      <c r="M29" s="30">
        <v>94.252417131676623</v>
      </c>
      <c r="N29" s="15">
        <v>7.6905000000000001</v>
      </c>
      <c r="O29" s="30">
        <v>343</v>
      </c>
      <c r="P29" s="39">
        <v>30.443000000000001</v>
      </c>
      <c r="Q29" s="12">
        <v>1.84</v>
      </c>
      <c r="R29" s="11">
        <v>1.9275</v>
      </c>
      <c r="S29" s="11">
        <v>0.6160000000000001</v>
      </c>
      <c r="T29" s="11">
        <v>3.7285000000000004</v>
      </c>
      <c r="U29" s="11">
        <v>0.1125</v>
      </c>
    </row>
    <row r="30" spans="1:21" x14ac:dyDescent="0.2">
      <c r="D30" s="3">
        <v>295293</v>
      </c>
      <c r="E30" s="13">
        <v>60</v>
      </c>
      <c r="F30" s="12">
        <v>0.32187223880597027</v>
      </c>
      <c r="G30" s="11">
        <v>0.87620776119402977</v>
      </c>
      <c r="J30" s="15"/>
      <c r="P30" s="39"/>
      <c r="Q30" s="12">
        <v>4.5009999999999994</v>
      </c>
      <c r="R30" s="11">
        <v>6.2949999999999999</v>
      </c>
      <c r="S30" s="11">
        <v>1.1825000000000001</v>
      </c>
      <c r="T30" s="11">
        <v>6.75</v>
      </c>
      <c r="U30" s="11">
        <v>0.17749999999999999</v>
      </c>
    </row>
    <row r="31" spans="1:21" x14ac:dyDescent="0.2">
      <c r="D31" s="3">
        <v>295292</v>
      </c>
      <c r="E31" s="13">
        <v>70</v>
      </c>
      <c r="F31" s="12">
        <v>0.3039904477611941</v>
      </c>
      <c r="G31" s="11">
        <v>1.7327455522388058</v>
      </c>
      <c r="J31" s="15"/>
      <c r="P31" s="39"/>
      <c r="Q31" s="12">
        <v>9.7420000000000009</v>
      </c>
      <c r="R31" s="11">
        <v>16.48</v>
      </c>
      <c r="S31" s="11">
        <v>1.917</v>
      </c>
      <c r="T31" s="11">
        <v>9.3305000000000007</v>
      </c>
      <c r="U31" s="11">
        <v>0.19450000000000001</v>
      </c>
    </row>
    <row r="32" spans="1:21" x14ac:dyDescent="0.2">
      <c r="D32" s="3">
        <v>295291</v>
      </c>
      <c r="E32" s="13">
        <v>80</v>
      </c>
      <c r="F32" s="12">
        <v>0.55433552238805972</v>
      </c>
      <c r="G32" s="11">
        <v>1.4824004776119399</v>
      </c>
      <c r="J32" s="15"/>
      <c r="M32" s="30">
        <v>75.035137125525992</v>
      </c>
      <c r="N32" s="15">
        <v>6.1635</v>
      </c>
      <c r="O32" s="30">
        <v>275</v>
      </c>
      <c r="P32" s="39">
        <v>32.177</v>
      </c>
      <c r="Q32" s="12">
        <v>11.111000000000001</v>
      </c>
      <c r="R32" s="11">
        <v>21.716000000000001</v>
      </c>
      <c r="S32" s="11">
        <v>1.5335000000000001</v>
      </c>
      <c r="T32" s="11">
        <v>4.9335000000000004</v>
      </c>
      <c r="U32" s="11">
        <v>0.1845</v>
      </c>
    </row>
    <row r="33" spans="1:21" x14ac:dyDescent="0.2">
      <c r="A33" s="5">
        <v>39240</v>
      </c>
      <c r="B33" s="2" t="s">
        <v>90</v>
      </c>
      <c r="C33" s="19" t="s">
        <v>66</v>
      </c>
      <c r="D33" s="3">
        <v>295310</v>
      </c>
      <c r="E33" s="13">
        <v>1</v>
      </c>
      <c r="F33" s="12">
        <v>1.7881791044776123</v>
      </c>
      <c r="G33" s="11">
        <v>0.84759689552238782</v>
      </c>
      <c r="H33" s="12">
        <v>65.006701791044776</v>
      </c>
      <c r="I33" s="11">
        <v>28.240613408955209</v>
      </c>
      <c r="J33" s="15">
        <v>35.591155522388064</v>
      </c>
      <c r="K33" s="15">
        <v>18.838367677611931</v>
      </c>
      <c r="L33" s="18">
        <v>158</v>
      </c>
      <c r="M33" s="30">
        <v>105.95975969678756</v>
      </c>
      <c r="N33" s="15">
        <v>7.4094999999999995</v>
      </c>
      <c r="O33" s="32">
        <v>331</v>
      </c>
      <c r="P33" s="39">
        <v>29.504999999999999</v>
      </c>
      <c r="Q33" s="12">
        <v>0.67400000000000004</v>
      </c>
      <c r="R33" s="11">
        <v>0.49249999999999999</v>
      </c>
      <c r="S33" s="11">
        <v>0.2455</v>
      </c>
      <c r="T33" s="11">
        <v>0.73450000000000004</v>
      </c>
      <c r="U33" s="11">
        <v>0.23250000000000001</v>
      </c>
    </row>
    <row r="34" spans="1:21" x14ac:dyDescent="0.2">
      <c r="C34" s="3"/>
      <c r="D34" s="36">
        <v>295309</v>
      </c>
      <c r="E34" s="13">
        <v>5</v>
      </c>
      <c r="F34" s="12">
        <v>1.7345337313432836</v>
      </c>
      <c r="G34" s="11">
        <v>1.0450118686567169</v>
      </c>
      <c r="J34" s="15"/>
      <c r="M34" s="30"/>
      <c r="N34" s="15"/>
      <c r="P34" s="39"/>
      <c r="Q34" s="12">
        <v>0.57699999999999996</v>
      </c>
      <c r="R34" s="11">
        <v>0.42200000000000004</v>
      </c>
      <c r="S34" s="11">
        <v>0.26550000000000001</v>
      </c>
      <c r="T34" s="11">
        <v>0.86149999999999993</v>
      </c>
      <c r="U34" s="11">
        <v>0.104</v>
      </c>
    </row>
    <row r="35" spans="1:21" x14ac:dyDescent="0.2">
      <c r="D35" s="3">
        <v>295308</v>
      </c>
      <c r="E35" s="13">
        <v>10</v>
      </c>
      <c r="F35" s="12">
        <v>1.0013802985074627</v>
      </c>
      <c r="G35" s="11">
        <v>0.62800850149253673</v>
      </c>
      <c r="M35" s="30"/>
      <c r="N35" s="15"/>
      <c r="P35" s="39"/>
      <c r="Q35" s="12">
        <v>0.66300000000000003</v>
      </c>
      <c r="R35" s="11">
        <v>0.56999999999999995</v>
      </c>
      <c r="S35" s="11">
        <v>0.25600000000000001</v>
      </c>
      <c r="T35" s="11">
        <v>1.4279999999999999</v>
      </c>
      <c r="U35" s="11">
        <v>0.14200000000000002</v>
      </c>
    </row>
    <row r="36" spans="1:21" x14ac:dyDescent="0.2">
      <c r="D36" s="36">
        <v>295307</v>
      </c>
      <c r="E36" s="13">
        <v>20</v>
      </c>
      <c r="F36" s="12">
        <v>0.51237268656716417</v>
      </c>
      <c r="G36" s="11">
        <v>0.30410011343283566</v>
      </c>
      <c r="M36" s="30">
        <v>104.51456450329982</v>
      </c>
      <c r="N36" s="15">
        <v>7.7249999999999996</v>
      </c>
      <c r="O36" s="32">
        <v>345</v>
      </c>
      <c r="P36" s="39">
        <v>30.152000000000001</v>
      </c>
      <c r="Q36" s="12">
        <v>1.194</v>
      </c>
      <c r="R36" s="11">
        <v>0.92849999999999999</v>
      </c>
      <c r="S36" s="11">
        <v>0.4415</v>
      </c>
      <c r="T36" s="11">
        <v>2.5630000000000002</v>
      </c>
      <c r="U36" s="11">
        <v>0.217</v>
      </c>
    </row>
    <row r="37" spans="1:21" x14ac:dyDescent="0.2">
      <c r="D37" s="3">
        <v>295306</v>
      </c>
      <c r="E37" s="13">
        <v>30</v>
      </c>
      <c r="F37" s="12">
        <v>0.2492623880597015</v>
      </c>
      <c r="G37" s="11">
        <v>0.14041781194029843</v>
      </c>
      <c r="M37" s="30"/>
      <c r="N37" s="15"/>
      <c r="P37" s="39"/>
      <c r="Q37" s="12">
        <v>1.5794999999999999</v>
      </c>
      <c r="R37" s="11">
        <v>1.3109999999999999</v>
      </c>
      <c r="S37" s="11">
        <v>0.60099999999999998</v>
      </c>
      <c r="T37" s="11">
        <v>3.0434999999999999</v>
      </c>
      <c r="U37" s="11">
        <v>0.153</v>
      </c>
    </row>
    <row r="38" spans="1:21" x14ac:dyDescent="0.2">
      <c r="D38" s="36">
        <v>295305</v>
      </c>
      <c r="E38" s="13">
        <v>40</v>
      </c>
      <c r="F38" s="12">
        <v>0.16617492537313433</v>
      </c>
      <c r="G38" s="11">
        <v>0.11216807462686566</v>
      </c>
      <c r="J38" s="15"/>
      <c r="M38" s="30"/>
      <c r="N38" s="15"/>
      <c r="P38" s="39"/>
      <c r="Q38" s="12">
        <v>2.1139999999999999</v>
      </c>
      <c r="R38" s="11">
        <v>0.88149999999999995</v>
      </c>
      <c r="S38" s="11">
        <v>0.65949999999999998</v>
      </c>
      <c r="T38" s="11">
        <v>4.1859999999999999</v>
      </c>
      <c r="U38" s="11">
        <v>0.14450000000000002</v>
      </c>
    </row>
    <row r="39" spans="1:21" x14ac:dyDescent="0.2">
      <c r="D39" s="3">
        <v>295304</v>
      </c>
      <c r="E39" s="13">
        <v>50</v>
      </c>
      <c r="F39" s="12">
        <v>1.1265528358208958</v>
      </c>
      <c r="G39" s="11">
        <v>0.2632199641791042</v>
      </c>
      <c r="J39" s="15"/>
      <c r="M39" s="30">
        <v>97.179903112518332</v>
      </c>
      <c r="N39" s="15">
        <v>7.8565000000000005</v>
      </c>
      <c r="O39" s="32">
        <v>351</v>
      </c>
      <c r="P39" s="39">
        <v>31.263999999999999</v>
      </c>
      <c r="Q39" s="12">
        <v>3.2919999999999998</v>
      </c>
      <c r="R39" s="11">
        <v>1.9039999999999999</v>
      </c>
      <c r="S39" s="11">
        <v>0.79149999999999998</v>
      </c>
      <c r="T39" s="11">
        <v>3.9770000000000003</v>
      </c>
      <c r="U39" s="11">
        <v>0.25800000000000001</v>
      </c>
    </row>
    <row r="40" spans="1:21" x14ac:dyDescent="0.2">
      <c r="D40" s="36">
        <v>295303</v>
      </c>
      <c r="E40" s="13">
        <v>60</v>
      </c>
      <c r="F40" s="12">
        <v>0.98349850746268652</v>
      </c>
      <c r="G40" s="11">
        <v>0.26250469253731312</v>
      </c>
      <c r="J40" s="15"/>
      <c r="M40" s="30"/>
      <c r="N40" s="15"/>
      <c r="P40" s="39"/>
      <c r="Q40" s="12">
        <v>7.0504999999999995</v>
      </c>
      <c r="R40" s="11">
        <v>7.5314999999999994</v>
      </c>
      <c r="S40" s="11">
        <v>1.0805</v>
      </c>
      <c r="T40" s="11">
        <v>4.3855000000000004</v>
      </c>
      <c r="U40" s="11">
        <v>0.2175</v>
      </c>
    </row>
    <row r="41" spans="1:21" x14ac:dyDescent="0.2">
      <c r="C41" s="3"/>
      <c r="D41" s="3">
        <v>295302</v>
      </c>
      <c r="E41" s="13">
        <v>70</v>
      </c>
      <c r="F41" s="12">
        <v>0.92985313432835826</v>
      </c>
      <c r="G41" s="11">
        <v>0.36407326567164178</v>
      </c>
      <c r="J41" s="15"/>
      <c r="M41" s="30"/>
      <c r="N41" s="15"/>
      <c r="P41" s="39"/>
      <c r="Q41" s="12">
        <v>10.8</v>
      </c>
      <c r="R41" s="11">
        <v>15.865</v>
      </c>
      <c r="S41" s="11">
        <v>1.2685</v>
      </c>
      <c r="T41" s="11">
        <v>3.0265</v>
      </c>
      <c r="U41" s="11">
        <v>0.22949999999999998</v>
      </c>
    </row>
    <row r="42" spans="1:21" x14ac:dyDescent="0.2">
      <c r="B42" s="10" t="s">
        <v>84</v>
      </c>
      <c r="D42" s="36">
        <v>295301</v>
      </c>
      <c r="E42" s="13">
        <v>80</v>
      </c>
      <c r="F42" s="44">
        <v>8.4859794402985074</v>
      </c>
      <c r="G42" s="45">
        <v>1.4247103097014899</v>
      </c>
      <c r="J42" s="15"/>
      <c r="M42" s="30">
        <v>72.341762902046185</v>
      </c>
      <c r="N42" s="15">
        <v>5.8505000000000003</v>
      </c>
      <c r="O42" s="32">
        <v>261.5</v>
      </c>
      <c r="P42" s="39">
        <v>32.496000000000002</v>
      </c>
      <c r="Q42" s="12">
        <v>11.805499999999999</v>
      </c>
      <c r="R42" s="11">
        <v>22.248999999999999</v>
      </c>
      <c r="S42" s="11">
        <v>1.3915</v>
      </c>
      <c r="T42" s="11">
        <v>1.8715000000000002</v>
      </c>
      <c r="U42" s="11">
        <v>0.60650000000000004</v>
      </c>
    </row>
    <row r="43" spans="1:21" x14ac:dyDescent="0.2">
      <c r="A43" s="5">
        <v>39253</v>
      </c>
      <c r="B43" s="2" t="s">
        <v>91</v>
      </c>
      <c r="C43" s="19" t="s">
        <v>66</v>
      </c>
      <c r="D43" s="20">
        <v>295320</v>
      </c>
      <c r="E43" s="13">
        <v>1</v>
      </c>
      <c r="F43" s="12">
        <v>0.62586268656716415</v>
      </c>
      <c r="G43" s="11">
        <v>0.35656291343283564</v>
      </c>
      <c r="H43" s="12">
        <v>61.328483731343297</v>
      </c>
      <c r="I43" s="11">
        <v>56.622422068656697</v>
      </c>
      <c r="J43" s="15">
        <v>29.945940447761195</v>
      </c>
      <c r="K43" s="11">
        <v>26.064229352238801</v>
      </c>
      <c r="L43" s="18">
        <v>171</v>
      </c>
      <c r="M43" s="30">
        <v>105.15115741409096</v>
      </c>
      <c r="N43" s="20">
        <v>6.7404999999999999</v>
      </c>
      <c r="O43" s="20">
        <v>301</v>
      </c>
      <c r="P43" s="39">
        <v>29.471</v>
      </c>
      <c r="Q43" s="12">
        <v>0.33450000000000002</v>
      </c>
      <c r="R43" s="11">
        <v>0.27600000000000002</v>
      </c>
      <c r="S43" s="11">
        <v>0.14150000000000001</v>
      </c>
      <c r="T43" s="11">
        <v>1.1265000000000001</v>
      </c>
      <c r="U43" s="11">
        <v>6.4000000000000001E-2</v>
      </c>
    </row>
    <row r="44" spans="1:21" x14ac:dyDescent="0.2">
      <c r="C44" s="3"/>
      <c r="D44" s="20">
        <v>295319</v>
      </c>
      <c r="E44" s="13">
        <v>5</v>
      </c>
      <c r="F44" s="12">
        <v>0.6437444776119402</v>
      </c>
      <c r="G44" s="11">
        <v>0.43452752238805964</v>
      </c>
      <c r="M44" s="30"/>
      <c r="N44" s="15"/>
      <c r="O44" s="30"/>
      <c r="P44" s="39"/>
      <c r="Q44" s="12">
        <v>0.33350000000000002</v>
      </c>
      <c r="R44" s="11">
        <v>0.48599999999999999</v>
      </c>
      <c r="S44" s="11">
        <v>0.154</v>
      </c>
      <c r="T44" s="11">
        <v>0.71499999999999997</v>
      </c>
      <c r="U44" s="11">
        <v>5.3499999999999999E-2</v>
      </c>
    </row>
    <row r="45" spans="1:21" x14ac:dyDescent="0.2">
      <c r="D45" s="20">
        <v>295318</v>
      </c>
      <c r="E45" s="13">
        <v>10</v>
      </c>
      <c r="F45" s="12">
        <v>0.7867988059701494</v>
      </c>
      <c r="G45" s="11">
        <v>0.57901239402985072</v>
      </c>
      <c r="P45" s="39"/>
      <c r="Q45" s="12">
        <v>0.34100000000000003</v>
      </c>
      <c r="R45" s="11">
        <v>0.52449999999999997</v>
      </c>
      <c r="S45" s="11">
        <v>0.13600000000000001</v>
      </c>
      <c r="T45" s="11">
        <v>0.73049999999999993</v>
      </c>
      <c r="U45" s="11">
        <v>5.3499999999999999E-2</v>
      </c>
    </row>
    <row r="46" spans="1:21" x14ac:dyDescent="0.2">
      <c r="D46" s="20">
        <v>295317</v>
      </c>
      <c r="E46" s="13">
        <v>20</v>
      </c>
      <c r="F46" s="12">
        <v>1.0192620895522388</v>
      </c>
      <c r="G46" s="11">
        <v>0.94558911044776095</v>
      </c>
      <c r="J46" s="15"/>
      <c r="M46" s="30">
        <v>106.87453324036795</v>
      </c>
      <c r="N46" s="15">
        <v>7.2219999999999995</v>
      </c>
      <c r="O46" s="30">
        <v>322.5</v>
      </c>
      <c r="P46" s="39">
        <v>29.959</v>
      </c>
      <c r="Q46" s="12">
        <v>0.34449999999999997</v>
      </c>
      <c r="R46" s="11">
        <v>0.50900000000000001</v>
      </c>
      <c r="S46" s="11">
        <v>0.26700000000000002</v>
      </c>
      <c r="T46" s="11">
        <v>0.66249999999999998</v>
      </c>
      <c r="U46" s="11">
        <v>5.6999999999999995E-2</v>
      </c>
    </row>
    <row r="47" spans="1:21" x14ac:dyDescent="0.2">
      <c r="D47" s="20">
        <v>295316</v>
      </c>
      <c r="E47" s="13">
        <v>30</v>
      </c>
      <c r="F47" s="12">
        <v>0.30465402985074624</v>
      </c>
      <c r="G47" s="11">
        <v>0.38192537014925354</v>
      </c>
      <c r="J47" s="15"/>
      <c r="P47" s="39"/>
      <c r="Q47" s="12">
        <v>1.4060000000000001</v>
      </c>
      <c r="R47" s="11">
        <v>3.403</v>
      </c>
      <c r="S47" s="11">
        <v>0.61149999999999993</v>
      </c>
      <c r="T47" s="11">
        <v>2.9460000000000002</v>
      </c>
      <c r="U47" s="11">
        <v>0.1225</v>
      </c>
    </row>
    <row r="48" spans="1:21" x14ac:dyDescent="0.2">
      <c r="D48" s="20">
        <v>295315</v>
      </c>
      <c r="E48" s="13">
        <v>40</v>
      </c>
      <c r="F48" s="12">
        <v>0.20079470149253734</v>
      </c>
      <c r="G48" s="11">
        <v>0.30950079850746259</v>
      </c>
      <c r="J48" s="15"/>
      <c r="M48" s="30"/>
      <c r="N48" s="15"/>
      <c r="O48" s="30"/>
      <c r="P48" s="39"/>
      <c r="Q48" s="12">
        <v>1.6405000000000001</v>
      </c>
      <c r="R48" s="11">
        <v>2.0680000000000001</v>
      </c>
      <c r="S48" s="11">
        <v>0.74649999999999994</v>
      </c>
      <c r="T48" s="11">
        <v>3.4610000000000003</v>
      </c>
      <c r="U48" s="11">
        <v>0.12</v>
      </c>
    </row>
    <row r="49" spans="1:21" x14ac:dyDescent="0.2">
      <c r="D49" s="20">
        <v>295314</v>
      </c>
      <c r="E49" s="13">
        <v>50</v>
      </c>
      <c r="F49" s="12">
        <v>0.80468059701492534</v>
      </c>
      <c r="G49" s="11">
        <v>0.4652842029850745</v>
      </c>
      <c r="J49" s="15"/>
      <c r="M49" s="30">
        <v>85.145625384678596</v>
      </c>
      <c r="N49" s="15">
        <v>6.9510000000000005</v>
      </c>
      <c r="O49" s="30">
        <v>310.5</v>
      </c>
      <c r="P49" s="39">
        <v>31.143000000000001</v>
      </c>
      <c r="Q49" s="12">
        <v>1.8925000000000001</v>
      </c>
      <c r="R49" s="11">
        <v>5.1875</v>
      </c>
      <c r="S49" s="11">
        <v>0.88249999999999995</v>
      </c>
      <c r="T49" s="11">
        <v>4.3919999999999995</v>
      </c>
      <c r="U49" s="11">
        <v>0.16450000000000001</v>
      </c>
    </row>
    <row r="50" spans="1:21" x14ac:dyDescent="0.2">
      <c r="D50" s="20">
        <v>295313</v>
      </c>
      <c r="E50" s="13">
        <v>60</v>
      </c>
      <c r="F50" s="12">
        <v>0.42916298507462697</v>
      </c>
      <c r="G50" s="11">
        <v>0.69703221492537293</v>
      </c>
      <c r="J50" s="15"/>
      <c r="M50" s="30"/>
      <c r="N50" s="15"/>
      <c r="O50" s="30"/>
      <c r="P50" s="39"/>
      <c r="Q50" s="12">
        <v>6.798</v>
      </c>
      <c r="R50" s="11">
        <v>14.2135</v>
      </c>
      <c r="S50" s="11">
        <v>1.0754999999999999</v>
      </c>
      <c r="T50" s="11">
        <v>4.0105000000000004</v>
      </c>
      <c r="U50" s="11">
        <v>0.23399999999999999</v>
      </c>
    </row>
    <row r="51" spans="1:21" x14ac:dyDescent="0.2">
      <c r="C51" s="3"/>
      <c r="D51" s="20">
        <v>295312</v>
      </c>
      <c r="E51" s="13">
        <v>70</v>
      </c>
      <c r="F51" s="12">
        <v>1.6808883582089553</v>
      </c>
      <c r="G51" s="11">
        <v>1.4341196417910442</v>
      </c>
      <c r="J51" s="15"/>
      <c r="M51" s="30"/>
      <c r="N51" s="15"/>
      <c r="O51" s="30"/>
      <c r="P51" s="39"/>
      <c r="Q51" s="12">
        <v>10.305</v>
      </c>
      <c r="R51" s="11">
        <v>26.691499999999998</v>
      </c>
      <c r="S51" s="11">
        <v>1.6639999999999999</v>
      </c>
      <c r="T51" s="11">
        <v>4.6720000000000006</v>
      </c>
      <c r="U51" s="11">
        <v>0.34399999999999997</v>
      </c>
    </row>
    <row r="52" spans="1:21" x14ac:dyDescent="0.2">
      <c r="D52" s="20">
        <v>295311</v>
      </c>
      <c r="E52" s="13">
        <v>80</v>
      </c>
      <c r="F52" s="12">
        <v>1.2517253731343283</v>
      </c>
      <c r="G52" s="11">
        <v>1.3840506268656712</v>
      </c>
      <c r="J52" s="15"/>
      <c r="M52" s="30">
        <v>63.019849185904853</v>
      </c>
      <c r="N52" s="20">
        <v>5.1234999999999999</v>
      </c>
      <c r="O52" s="20">
        <v>229</v>
      </c>
      <c r="P52" s="39">
        <v>32.375999999999998</v>
      </c>
      <c r="Q52" s="12">
        <v>11.7515</v>
      </c>
      <c r="R52" s="11">
        <v>28.096</v>
      </c>
      <c r="S52" s="11">
        <v>1.5209999999999999</v>
      </c>
      <c r="T52" s="11">
        <v>4.5090000000000003</v>
      </c>
      <c r="U52" s="11">
        <v>0.34150000000000003</v>
      </c>
    </row>
    <row r="53" spans="1:21" x14ac:dyDescent="0.2">
      <c r="A53" s="5">
        <v>39309</v>
      </c>
      <c r="B53" s="2" t="s">
        <v>92</v>
      </c>
      <c r="C53" s="19" t="s">
        <v>66</v>
      </c>
      <c r="D53" s="3">
        <v>295330</v>
      </c>
      <c r="E53" s="13">
        <v>1</v>
      </c>
      <c r="F53" s="12">
        <v>1.1090667499999998</v>
      </c>
      <c r="G53" s="11">
        <v>0.4062123999999997</v>
      </c>
      <c r="H53" s="12">
        <v>36.948916001984138</v>
      </c>
      <c r="I53" s="11">
        <v>26.152675643015861</v>
      </c>
      <c r="J53" s="15">
        <v>32.271756319444449</v>
      </c>
      <c r="K53" s="11">
        <v>20.852929725555548</v>
      </c>
      <c r="L53" s="18">
        <v>227</v>
      </c>
      <c r="M53" s="43" t="s">
        <v>99</v>
      </c>
      <c r="N53" s="43" t="s">
        <v>99</v>
      </c>
      <c r="O53" s="43" t="s">
        <v>99</v>
      </c>
      <c r="P53" s="39">
        <v>28.785</v>
      </c>
      <c r="Q53" s="12">
        <v>0.106</v>
      </c>
      <c r="R53" s="11">
        <v>0.84250000000000003</v>
      </c>
      <c r="S53" s="11">
        <v>0.22850000000000001</v>
      </c>
      <c r="T53" s="11">
        <v>0.42949999999999999</v>
      </c>
      <c r="U53" s="11">
        <v>6.3500000000000001E-2</v>
      </c>
    </row>
    <row r="54" spans="1:21" x14ac:dyDescent="0.2">
      <c r="D54" s="3">
        <v>295329</v>
      </c>
      <c r="E54" s="13">
        <v>5</v>
      </c>
      <c r="F54" s="12">
        <v>0.90863300000000002</v>
      </c>
      <c r="G54" s="11">
        <v>0.45511823499999982</v>
      </c>
      <c r="J54" s="15"/>
      <c r="M54" s="31"/>
      <c r="N54" s="29"/>
      <c r="P54" s="39"/>
      <c r="Q54" s="12">
        <v>0.10350000000000001</v>
      </c>
      <c r="R54" s="11">
        <v>0.91349999999999998</v>
      </c>
      <c r="S54" s="11">
        <v>0.217</v>
      </c>
      <c r="T54" s="11">
        <v>0.44799999999999995</v>
      </c>
      <c r="U54" s="11">
        <v>6.9000000000000006E-2</v>
      </c>
    </row>
    <row r="55" spans="1:21" x14ac:dyDescent="0.2">
      <c r="C55" s="3"/>
      <c r="D55" s="3">
        <v>295328</v>
      </c>
      <c r="E55" s="13">
        <v>10</v>
      </c>
      <c r="F55" s="12">
        <v>1.0139368928571428</v>
      </c>
      <c r="G55" s="11">
        <v>0.83142825214285687</v>
      </c>
      <c r="J55" s="15"/>
      <c r="M55" s="31"/>
      <c r="N55" s="29"/>
      <c r="P55" s="39"/>
      <c r="Q55" s="12">
        <v>0.1</v>
      </c>
      <c r="R55" s="11">
        <v>1.006</v>
      </c>
      <c r="S55" s="11">
        <v>0.28749999999999998</v>
      </c>
      <c r="T55" s="11">
        <v>0.95150000000000001</v>
      </c>
      <c r="U55" s="11">
        <v>5.8999999999999997E-2</v>
      </c>
    </row>
    <row r="56" spans="1:21" x14ac:dyDescent="0.2">
      <c r="C56" s="3"/>
      <c r="D56" s="3">
        <v>295327</v>
      </c>
      <c r="E56" s="13">
        <v>20</v>
      </c>
      <c r="F56" s="12">
        <v>1.276809420634921</v>
      </c>
      <c r="G56" s="11">
        <v>0.56855572436507895</v>
      </c>
      <c r="J56" s="15"/>
      <c r="M56" s="43" t="s">
        <v>99</v>
      </c>
      <c r="N56" s="43" t="s">
        <v>99</v>
      </c>
      <c r="O56" s="43" t="s">
        <v>99</v>
      </c>
      <c r="P56" s="39">
        <v>30.582000000000001</v>
      </c>
      <c r="Q56" s="12">
        <v>0.59750000000000003</v>
      </c>
      <c r="R56" s="11">
        <v>1.7795000000000001</v>
      </c>
      <c r="S56" s="11">
        <v>0.46950000000000003</v>
      </c>
      <c r="T56" s="11">
        <v>0.83750000000000002</v>
      </c>
      <c r="U56" s="11">
        <v>0.1265</v>
      </c>
    </row>
    <row r="57" spans="1:21" x14ac:dyDescent="0.2">
      <c r="C57" s="3"/>
      <c r="D57" s="3">
        <v>295326</v>
      </c>
      <c r="E57" s="13">
        <v>30</v>
      </c>
      <c r="F57" s="12">
        <v>0.19019155555555556</v>
      </c>
      <c r="G57" s="11">
        <v>0.22551284444444447</v>
      </c>
      <c r="J57" s="15"/>
      <c r="M57" s="31"/>
      <c r="N57" s="29"/>
      <c r="P57" s="39"/>
      <c r="Q57" s="12">
        <v>3.6444999999999999</v>
      </c>
      <c r="R57" s="11">
        <v>7.7605000000000004</v>
      </c>
      <c r="S57" s="11">
        <v>0.90799999999999992</v>
      </c>
      <c r="T57" s="11">
        <v>2.7439999999999998</v>
      </c>
      <c r="U57" s="11">
        <v>0.3105</v>
      </c>
    </row>
    <row r="58" spans="1:21" x14ac:dyDescent="0.2">
      <c r="C58" s="3"/>
      <c r="D58" s="3">
        <v>295325</v>
      </c>
      <c r="E58" s="13">
        <v>40</v>
      </c>
      <c r="F58" s="12">
        <v>0.170784253968254</v>
      </c>
      <c r="G58" s="11">
        <v>0.235138866031746</v>
      </c>
      <c r="J58" s="15"/>
      <c r="M58" s="31"/>
      <c r="N58" s="29"/>
      <c r="O58" s="31"/>
      <c r="P58" s="39"/>
      <c r="Q58" s="12">
        <v>4.5120000000000005</v>
      </c>
      <c r="R58" s="11">
        <v>8.7119999999999997</v>
      </c>
      <c r="S58" s="11">
        <v>1.0594999999999999</v>
      </c>
      <c r="T58" s="11">
        <v>2.5084999999999997</v>
      </c>
      <c r="U58" s="11">
        <v>0.23100000000000001</v>
      </c>
    </row>
    <row r="59" spans="1:21" x14ac:dyDescent="0.2">
      <c r="D59" s="3">
        <v>295324</v>
      </c>
      <c r="E59" s="13">
        <v>50</v>
      </c>
      <c r="F59" s="12">
        <v>0.17466571428571426</v>
      </c>
      <c r="G59" s="11">
        <v>0.21169484571428571</v>
      </c>
      <c r="J59" s="15"/>
      <c r="M59" s="43" t="s">
        <v>99</v>
      </c>
      <c r="N59" s="43" t="s">
        <v>99</v>
      </c>
      <c r="O59" s="43" t="s">
        <v>99</v>
      </c>
      <c r="P59" s="39">
        <v>32.189</v>
      </c>
      <c r="Q59" s="12">
        <v>4.5575000000000001</v>
      </c>
      <c r="R59" s="11">
        <v>7.6139999999999999</v>
      </c>
      <c r="S59" s="11">
        <v>0.96799999999999997</v>
      </c>
      <c r="T59" s="11">
        <v>1.8875</v>
      </c>
      <c r="U59" s="11">
        <v>0.28400000000000003</v>
      </c>
    </row>
    <row r="60" spans="1:21" x14ac:dyDescent="0.2">
      <c r="D60" s="3">
        <v>295323</v>
      </c>
      <c r="E60" s="13">
        <v>60</v>
      </c>
      <c r="F60" s="12">
        <v>0.15913987301587307</v>
      </c>
      <c r="G60" s="11">
        <v>0.13429852698412698</v>
      </c>
      <c r="J60" s="15"/>
      <c r="M60" s="31"/>
      <c r="N60" s="29"/>
      <c r="O60" s="31"/>
      <c r="P60" s="39"/>
      <c r="Q60" s="12">
        <v>5.3260000000000005</v>
      </c>
      <c r="R60" s="11">
        <v>6.2575000000000003</v>
      </c>
      <c r="S60" s="11">
        <v>0.99199999999999999</v>
      </c>
      <c r="T60" s="11">
        <v>2.3679999999999999</v>
      </c>
      <c r="U60" s="11">
        <v>0.34450000000000003</v>
      </c>
    </row>
    <row r="61" spans="1:21" x14ac:dyDescent="0.2">
      <c r="D61" s="3">
        <v>295322</v>
      </c>
      <c r="E61" s="13">
        <v>70</v>
      </c>
      <c r="F61" s="12">
        <v>9.7036507936507949E-2</v>
      </c>
      <c r="G61" s="11">
        <v>0.11815165206349201</v>
      </c>
      <c r="J61" s="15"/>
      <c r="P61" s="39"/>
      <c r="Q61" s="12">
        <v>7.8744999999999994</v>
      </c>
      <c r="R61" s="11">
        <v>13.715</v>
      </c>
      <c r="S61" s="11">
        <v>1.0489999999999999</v>
      </c>
      <c r="T61" s="11">
        <v>1.879</v>
      </c>
      <c r="U61" s="11">
        <v>0.30649999999999999</v>
      </c>
    </row>
    <row r="62" spans="1:21" x14ac:dyDescent="0.2">
      <c r="C62" s="3"/>
      <c r="D62" s="3">
        <v>295321</v>
      </c>
      <c r="E62" s="13">
        <v>80</v>
      </c>
      <c r="F62" s="12">
        <v>0.24841346031746037</v>
      </c>
      <c r="G62" s="11">
        <v>0.34335397968253967</v>
      </c>
      <c r="J62" s="15"/>
      <c r="M62" s="43" t="s">
        <v>99</v>
      </c>
      <c r="N62" s="43" t="s">
        <v>99</v>
      </c>
      <c r="O62" s="43" t="s">
        <v>99</v>
      </c>
      <c r="P62" s="39">
        <v>32.414999999999999</v>
      </c>
      <c r="Q62" s="12">
        <v>8.4700000000000006</v>
      </c>
      <c r="R62" s="11">
        <v>20.227</v>
      </c>
      <c r="S62" s="11">
        <v>1.0895000000000001</v>
      </c>
      <c r="T62" s="11">
        <v>1.9145000000000001</v>
      </c>
      <c r="U62" s="11">
        <v>0.2135</v>
      </c>
    </row>
    <row r="63" spans="1:21" x14ac:dyDescent="0.2">
      <c r="A63" s="5">
        <v>39340</v>
      </c>
      <c r="B63" s="2" t="s">
        <v>94</v>
      </c>
      <c r="C63" s="19" t="s">
        <v>61</v>
      </c>
      <c r="D63" s="13">
        <v>307555</v>
      </c>
      <c r="E63" s="13">
        <v>1</v>
      </c>
      <c r="F63" s="12">
        <v>2.1000135483870968</v>
      </c>
      <c r="G63" s="11">
        <v>0.6460405316129032</v>
      </c>
      <c r="H63" s="12">
        <v>69.554705029761891</v>
      </c>
      <c r="I63" s="4">
        <v>38.611356392738081</v>
      </c>
      <c r="J63" s="15">
        <v>66.236056458333337</v>
      </c>
      <c r="K63" s="11">
        <v>27.991680964166655</v>
      </c>
      <c r="L63" s="18">
        <v>258</v>
      </c>
      <c r="M63" s="41">
        <v>96.399615296645493</v>
      </c>
      <c r="N63" s="42">
        <v>5.968</v>
      </c>
      <c r="O63" s="41">
        <v>266.5</v>
      </c>
      <c r="P63" s="11">
        <v>28.783999999999999</v>
      </c>
      <c r="Q63" s="12">
        <v>0.33850000000000002</v>
      </c>
      <c r="R63" s="11">
        <v>2.6654999999999998</v>
      </c>
      <c r="S63" s="11">
        <v>0.39150000000000001</v>
      </c>
      <c r="T63" s="11">
        <v>0.94450000000000001</v>
      </c>
      <c r="U63" s="11">
        <v>8.2000000000000003E-2</v>
      </c>
    </row>
    <row r="64" spans="1:21" x14ac:dyDescent="0.2">
      <c r="C64" s="3"/>
      <c r="D64" s="13">
        <v>307554</v>
      </c>
      <c r="E64" s="13">
        <v>5</v>
      </c>
      <c r="F64" s="12">
        <v>2.1000135483870963</v>
      </c>
      <c r="G64" s="11">
        <v>0.69338629161290344</v>
      </c>
      <c r="P64" s="39"/>
      <c r="Q64" s="12">
        <v>0.32550000000000001</v>
      </c>
      <c r="R64" s="11">
        <v>2.6775000000000002</v>
      </c>
      <c r="S64" s="11">
        <v>0.376</v>
      </c>
      <c r="T64" s="11">
        <v>0.61450000000000005</v>
      </c>
      <c r="U64" s="11">
        <v>8.1000000000000003E-2</v>
      </c>
    </row>
    <row r="65" spans="1:21" x14ac:dyDescent="0.2">
      <c r="C65" s="3"/>
      <c r="D65" s="13">
        <v>307553</v>
      </c>
      <c r="E65" s="13">
        <v>10</v>
      </c>
      <c r="F65" s="12">
        <v>1.9854673548387098</v>
      </c>
      <c r="G65" s="11">
        <v>0.66589520516129019</v>
      </c>
      <c r="P65" s="39"/>
      <c r="Q65" s="12">
        <v>0.33050000000000002</v>
      </c>
      <c r="R65" s="11">
        <v>2.7110000000000003</v>
      </c>
      <c r="S65" s="11">
        <v>0.57599999999999996</v>
      </c>
      <c r="T65" s="11">
        <v>0.66549999999999998</v>
      </c>
      <c r="U65" s="11">
        <v>8.1000000000000003E-2</v>
      </c>
    </row>
    <row r="66" spans="1:21" x14ac:dyDescent="0.2">
      <c r="C66" s="3"/>
      <c r="D66" s="13">
        <v>307552</v>
      </c>
      <c r="E66" s="13">
        <v>20</v>
      </c>
      <c r="F66" s="12">
        <v>1.9854673548387092</v>
      </c>
      <c r="G66" s="11">
        <v>0.71324096516129087</v>
      </c>
      <c r="J66" s="15"/>
      <c r="M66" s="41">
        <v>96.19247644983264</v>
      </c>
      <c r="N66" s="42">
        <v>5.96</v>
      </c>
      <c r="O66" s="41">
        <v>266</v>
      </c>
      <c r="P66" s="11">
        <v>28.760999999999999</v>
      </c>
      <c r="Q66" s="12">
        <v>0.372</v>
      </c>
      <c r="R66" s="11">
        <v>2.605</v>
      </c>
      <c r="S66" s="11">
        <v>0.36899999999999999</v>
      </c>
      <c r="T66" s="11">
        <v>0.57800000000000007</v>
      </c>
      <c r="U66" s="11">
        <v>8.3000000000000004E-2</v>
      </c>
    </row>
    <row r="67" spans="1:21" x14ac:dyDescent="0.2">
      <c r="D67" s="13">
        <v>307551</v>
      </c>
      <c r="E67" s="13">
        <v>30</v>
      </c>
      <c r="F67" s="12">
        <v>1.2981901935483873</v>
      </c>
      <c r="G67" s="11">
        <v>0.50094868645161272</v>
      </c>
      <c r="J67" s="15"/>
      <c r="M67" s="41"/>
      <c r="N67" s="42"/>
      <c r="O67" s="41"/>
      <c r="P67" s="39"/>
      <c r="Q67" s="12">
        <v>0.60450000000000004</v>
      </c>
      <c r="R67" s="11">
        <v>2.2629999999999999</v>
      </c>
      <c r="S67" s="11">
        <v>0.41749999999999998</v>
      </c>
      <c r="T67" s="11">
        <v>1.0874999999999999</v>
      </c>
      <c r="U67" s="11">
        <v>9.7500000000000003E-2</v>
      </c>
    </row>
    <row r="68" spans="1:21" x14ac:dyDescent="0.2">
      <c r="D68" s="13">
        <v>307550</v>
      </c>
      <c r="E68" s="13">
        <v>40</v>
      </c>
      <c r="F68" s="12">
        <v>0.33451238709677417</v>
      </c>
      <c r="G68" s="11">
        <v>0.3382654529032259</v>
      </c>
      <c r="J68" s="15"/>
      <c r="P68" s="39"/>
      <c r="Q68" s="12">
        <v>2.4720000000000004</v>
      </c>
      <c r="R68" s="11">
        <v>3.4089999999999998</v>
      </c>
      <c r="S68" s="11">
        <v>0.77049999999999996</v>
      </c>
      <c r="T68" s="11">
        <v>2.4375</v>
      </c>
      <c r="U68" s="11">
        <v>0.23799999999999999</v>
      </c>
    </row>
    <row r="69" spans="1:21" x14ac:dyDescent="0.2">
      <c r="C69" s="3"/>
      <c r="D69" s="13">
        <v>307549</v>
      </c>
      <c r="E69" s="13">
        <v>50</v>
      </c>
      <c r="F69" s="12">
        <v>0.13054141935483871</v>
      </c>
      <c r="G69" s="11">
        <v>0.30448786064516131</v>
      </c>
      <c r="J69" s="15"/>
      <c r="M69" s="41">
        <v>78.41351340409976</v>
      </c>
      <c r="N69" s="42">
        <v>6.0314999999999994</v>
      </c>
      <c r="O69" s="41">
        <v>269</v>
      </c>
      <c r="P69" s="11">
        <v>31.841000000000001</v>
      </c>
      <c r="Q69" s="12">
        <v>6.8490000000000002</v>
      </c>
      <c r="R69" s="11">
        <v>10.897500000000001</v>
      </c>
      <c r="S69" s="11">
        <v>1.2084999999999999</v>
      </c>
      <c r="T69" s="11">
        <v>2.6880000000000002</v>
      </c>
      <c r="U69" s="11">
        <v>0.20400000000000001</v>
      </c>
    </row>
    <row r="70" spans="1:21" x14ac:dyDescent="0.2">
      <c r="C70" s="3"/>
      <c r="D70" s="13">
        <v>307548</v>
      </c>
      <c r="E70" s="13">
        <v>60</v>
      </c>
      <c r="F70" s="12">
        <v>0.11014432258064513</v>
      </c>
      <c r="G70" s="11">
        <v>0.22877383741935492</v>
      </c>
      <c r="J70" s="15"/>
      <c r="P70" s="39"/>
      <c r="Q70" s="12">
        <v>7.8875000000000002</v>
      </c>
      <c r="R70" s="11">
        <v>11.865500000000001</v>
      </c>
      <c r="S70" s="11">
        <v>1.294</v>
      </c>
      <c r="T70" s="11">
        <v>2.4095</v>
      </c>
      <c r="U70" s="11">
        <v>0.187</v>
      </c>
    </row>
    <row r="71" spans="1:21" x14ac:dyDescent="0.2">
      <c r="C71" s="3"/>
      <c r="D71" s="13">
        <v>307547</v>
      </c>
      <c r="E71" s="13">
        <v>70</v>
      </c>
      <c r="F71" s="12">
        <v>0.1142237419354839</v>
      </c>
      <c r="G71" s="11">
        <v>0.38656577806451609</v>
      </c>
      <c r="J71" s="15"/>
      <c r="P71" s="39"/>
      <c r="Q71" s="12">
        <v>10.4315</v>
      </c>
      <c r="R71" s="11">
        <v>19.295500000000001</v>
      </c>
      <c r="S71" s="11">
        <v>1.5774999999999999</v>
      </c>
      <c r="T71" s="11">
        <v>3.3585000000000003</v>
      </c>
      <c r="U71" s="11">
        <v>0.17249999999999999</v>
      </c>
    </row>
    <row r="72" spans="1:21" x14ac:dyDescent="0.2">
      <c r="C72" s="3"/>
      <c r="D72" s="13">
        <v>307546</v>
      </c>
      <c r="E72" s="13">
        <v>80</v>
      </c>
      <c r="F72" s="12">
        <v>0.11830316129032256</v>
      </c>
      <c r="G72" s="11">
        <v>0.65058579870967748</v>
      </c>
      <c r="J72" s="15"/>
      <c r="M72" s="41">
        <v>65.526894333635425</v>
      </c>
      <c r="N72" s="42">
        <v>5.2694999999999999</v>
      </c>
      <c r="O72" s="41">
        <v>235</v>
      </c>
      <c r="P72" s="11">
        <v>32.401000000000003</v>
      </c>
      <c r="Q72" s="12">
        <v>10.816500000000001</v>
      </c>
      <c r="R72" s="11">
        <v>20.95</v>
      </c>
      <c r="S72" s="11">
        <v>1.6455</v>
      </c>
      <c r="T72" s="11">
        <v>3.7095000000000002</v>
      </c>
      <c r="U72" s="11">
        <v>0.17449999999999999</v>
      </c>
    </row>
    <row r="73" spans="1:21" x14ac:dyDescent="0.2">
      <c r="A73" s="5">
        <v>39378</v>
      </c>
      <c r="B73" s="2" t="s">
        <v>93</v>
      </c>
      <c r="C73" s="19" t="s">
        <v>66</v>
      </c>
      <c r="D73" s="13">
        <v>295340</v>
      </c>
      <c r="E73" s="13">
        <v>1</v>
      </c>
      <c r="F73" s="12">
        <v>1.5378340298507465</v>
      </c>
      <c r="G73" s="11">
        <v>0.21136277014925364</v>
      </c>
      <c r="H73" s="12">
        <v>78.059448805970177</v>
      </c>
      <c r="I73" s="11">
        <v>71.479514794029825</v>
      </c>
      <c r="J73" s="15">
        <v>50.827873432835837</v>
      </c>
      <c r="K73" s="11">
        <v>40.763388667164165</v>
      </c>
      <c r="L73" s="18">
        <v>296</v>
      </c>
      <c r="M73" s="32">
        <v>99.27206541304659</v>
      </c>
      <c r="N73" s="11">
        <v>6.407</v>
      </c>
      <c r="O73" s="3">
        <v>286</v>
      </c>
      <c r="P73" s="39">
        <v>29.702000000000002</v>
      </c>
      <c r="Q73" s="12">
        <v>0.35249999999999998</v>
      </c>
      <c r="R73" s="11">
        <v>1.5335000000000001</v>
      </c>
      <c r="S73" s="11">
        <v>0.377</v>
      </c>
      <c r="T73" s="11">
        <v>0.78849999999999998</v>
      </c>
      <c r="U73" s="11">
        <v>8.2500000000000004E-2</v>
      </c>
    </row>
    <row r="74" spans="1:21" x14ac:dyDescent="0.2">
      <c r="C74" s="3"/>
      <c r="D74" s="13">
        <v>295339</v>
      </c>
      <c r="E74" s="13">
        <v>5</v>
      </c>
      <c r="F74" s="12">
        <v>1.7524155223880604</v>
      </c>
      <c r="G74" s="11">
        <v>0.30828207761193932</v>
      </c>
      <c r="H74" s="15"/>
      <c r="J74" s="15"/>
      <c r="M74" s="32"/>
      <c r="N74" s="11"/>
      <c r="O74" s="3"/>
      <c r="P74" s="39"/>
      <c r="Q74" s="12">
        <v>0.25800000000000001</v>
      </c>
      <c r="R74" s="11">
        <v>1.161</v>
      </c>
      <c r="S74" s="11">
        <v>0.314</v>
      </c>
      <c r="T74" s="11">
        <v>0.50950000000000006</v>
      </c>
      <c r="U74" s="11">
        <v>7.5999999999999998E-2</v>
      </c>
    </row>
    <row r="75" spans="1:21" x14ac:dyDescent="0.2">
      <c r="C75" s="3"/>
      <c r="D75" s="13">
        <v>295338</v>
      </c>
      <c r="E75" s="13">
        <v>10</v>
      </c>
      <c r="F75" s="12">
        <v>1.4305432835820902</v>
      </c>
      <c r="G75" s="11">
        <v>1.3490023164179101</v>
      </c>
      <c r="J75" s="15"/>
      <c r="P75" s="39"/>
      <c r="Q75" s="12">
        <v>0.32650000000000001</v>
      </c>
      <c r="R75" s="11">
        <v>1.5415000000000001</v>
      </c>
      <c r="S75" s="11">
        <v>0.32950000000000002</v>
      </c>
      <c r="T75" s="11">
        <v>0.52100000000000002</v>
      </c>
      <c r="U75" s="11">
        <v>7.9500000000000001E-2</v>
      </c>
    </row>
    <row r="76" spans="1:21" x14ac:dyDescent="0.2">
      <c r="C76" s="3"/>
      <c r="D76" s="13">
        <v>295337</v>
      </c>
      <c r="E76" s="13">
        <v>20</v>
      </c>
      <c r="F76" s="12">
        <v>1.4305432835820904</v>
      </c>
      <c r="G76" s="11">
        <v>1.7563495164179095</v>
      </c>
      <c r="J76" s="15"/>
      <c r="M76" s="32">
        <v>99.09562527395596</v>
      </c>
      <c r="N76" s="11">
        <v>6.4290000000000003</v>
      </c>
      <c r="O76" s="3">
        <v>287.5</v>
      </c>
      <c r="P76" s="39">
        <v>29.824000000000002</v>
      </c>
      <c r="Q76" s="12">
        <v>4.7379999999999995</v>
      </c>
      <c r="R76" s="11">
        <v>5.9725000000000001</v>
      </c>
      <c r="S76" s="11">
        <v>0.73449999999999993</v>
      </c>
      <c r="T76" s="11">
        <v>0.34599999999999997</v>
      </c>
      <c r="U76" s="11">
        <v>0.219</v>
      </c>
    </row>
    <row r="77" spans="1:21" x14ac:dyDescent="0.2">
      <c r="D77" s="13">
        <v>295336</v>
      </c>
      <c r="E77" s="13">
        <v>30</v>
      </c>
      <c r="F77" s="12">
        <v>0.44313313432835821</v>
      </c>
      <c r="G77" s="11">
        <v>9.4996665671641875E-2</v>
      </c>
      <c r="J77" s="15"/>
      <c r="P77" s="39"/>
      <c r="Q77" s="12">
        <v>1.361</v>
      </c>
      <c r="R77" s="11">
        <v>2.5259999999999998</v>
      </c>
      <c r="S77" s="11">
        <v>0.60150000000000003</v>
      </c>
      <c r="T77" s="11">
        <v>1.3555000000000001</v>
      </c>
      <c r="U77" s="11">
        <v>0.1595</v>
      </c>
    </row>
    <row r="78" spans="1:21" x14ac:dyDescent="0.2">
      <c r="D78" s="13">
        <v>295335</v>
      </c>
      <c r="E78" s="13">
        <v>40</v>
      </c>
      <c r="F78" s="12">
        <v>0.54699246268656698</v>
      </c>
      <c r="G78" s="15">
        <v>0.49215473731343284</v>
      </c>
      <c r="J78" s="15"/>
      <c r="M78" s="32"/>
      <c r="N78" s="11"/>
      <c r="O78" s="3"/>
      <c r="P78" s="39"/>
      <c r="Q78" s="12">
        <v>4.2770000000000001</v>
      </c>
      <c r="R78" s="11">
        <v>8.2844999999999995</v>
      </c>
      <c r="S78" s="11">
        <v>0.92549999999999999</v>
      </c>
      <c r="T78" s="11">
        <v>2.5590000000000002</v>
      </c>
      <c r="U78" s="11">
        <v>0.16950000000000001</v>
      </c>
    </row>
    <row r="79" spans="1:21" x14ac:dyDescent="0.2">
      <c r="C79" s="3"/>
      <c r="D79" s="13">
        <v>295334</v>
      </c>
      <c r="E79" s="13">
        <v>50</v>
      </c>
      <c r="F79" s="12">
        <v>0.67854761194029867</v>
      </c>
      <c r="G79" s="11">
        <v>1.0379008880597009</v>
      </c>
      <c r="J79" s="15"/>
      <c r="M79" s="32">
        <v>80.822988590569793</v>
      </c>
      <c r="N79" s="11">
        <v>6.2315000000000005</v>
      </c>
      <c r="O79" s="3">
        <v>278.5</v>
      </c>
      <c r="P79" s="39">
        <v>31.39</v>
      </c>
      <c r="Q79" s="12">
        <v>0.27600000000000002</v>
      </c>
      <c r="R79" s="11">
        <v>1.5655000000000001</v>
      </c>
      <c r="S79" s="11">
        <v>0.38700000000000001</v>
      </c>
      <c r="T79" s="11">
        <v>0.41399999999999998</v>
      </c>
      <c r="U79" s="11">
        <v>7.9000000000000001E-2</v>
      </c>
    </row>
    <row r="80" spans="1:21" x14ac:dyDescent="0.2">
      <c r="C80" s="3"/>
      <c r="D80" s="13">
        <v>295333</v>
      </c>
      <c r="E80" s="13">
        <v>60</v>
      </c>
      <c r="F80" s="12">
        <v>0.96935373134328373</v>
      </c>
      <c r="G80" s="11">
        <v>0.76565096865671578</v>
      </c>
      <c r="J80" s="15"/>
      <c r="M80" s="41"/>
      <c r="N80" s="42"/>
      <c r="O80" s="41"/>
      <c r="P80" s="39"/>
      <c r="Q80" s="12">
        <v>7.0594999999999999</v>
      </c>
      <c r="R80" s="11">
        <v>10.5885</v>
      </c>
      <c r="S80" s="11">
        <v>1.0529999999999999</v>
      </c>
      <c r="T80" s="11">
        <v>0.11849999999999999</v>
      </c>
      <c r="U80" s="11">
        <v>0.11599999999999999</v>
      </c>
    </row>
    <row r="81" spans="1:21" x14ac:dyDescent="0.2">
      <c r="C81" s="3"/>
      <c r="D81" s="13">
        <v>295332</v>
      </c>
      <c r="E81" s="13">
        <v>70</v>
      </c>
      <c r="F81" s="12">
        <v>0.48467686567164164</v>
      </c>
      <c r="G81" s="11">
        <v>0.74003233432835824</v>
      </c>
      <c r="J81" s="15"/>
      <c r="P81" s="39"/>
      <c r="Q81" s="12">
        <v>9.4669999999999987</v>
      </c>
      <c r="R81" s="11">
        <v>17.738500000000002</v>
      </c>
      <c r="S81" s="11">
        <v>1.1680000000000001</v>
      </c>
      <c r="T81" s="11">
        <v>0.189</v>
      </c>
      <c r="U81" s="11">
        <v>0.1855</v>
      </c>
    </row>
    <row r="82" spans="1:21" x14ac:dyDescent="0.2">
      <c r="C82" s="3"/>
      <c r="D82" s="13">
        <v>295331</v>
      </c>
      <c r="E82" s="13">
        <v>80</v>
      </c>
      <c r="F82" s="12">
        <v>1.8597062686567165</v>
      </c>
      <c r="G82" s="11">
        <v>2.0939577313432842</v>
      </c>
      <c r="J82" s="15"/>
      <c r="M82" s="32">
        <v>65.036760902752377</v>
      </c>
      <c r="N82" s="11">
        <v>5.2035</v>
      </c>
      <c r="O82" s="3">
        <v>232</v>
      </c>
      <c r="P82" s="39">
        <v>32.28</v>
      </c>
      <c r="Q82" s="12">
        <v>5.7565</v>
      </c>
      <c r="R82" s="11">
        <v>22.478999999999999</v>
      </c>
      <c r="S82" s="11">
        <v>0.98449999999999993</v>
      </c>
      <c r="T82" s="11">
        <v>0.27849999999999997</v>
      </c>
      <c r="U82" s="11">
        <v>0.13500000000000001</v>
      </c>
    </row>
    <row r="83" spans="1:21" x14ac:dyDescent="0.2">
      <c r="A83" s="5">
        <v>39406</v>
      </c>
      <c r="B83" s="2" t="s">
        <v>100</v>
      </c>
      <c r="C83" s="19" t="s">
        <v>66</v>
      </c>
      <c r="D83" s="3">
        <v>295350</v>
      </c>
      <c r="E83" s="13">
        <v>1</v>
      </c>
      <c r="F83" s="12">
        <v>0.84472253731343283</v>
      </c>
      <c r="G83" s="11">
        <v>0.62121726268656685</v>
      </c>
      <c r="H83" s="12">
        <v>71.74182861940298</v>
      </c>
      <c r="I83" s="11">
        <v>31.941184580597</v>
      </c>
      <c r="J83" s="12">
        <v>44.142401753731349</v>
      </c>
      <c r="K83" s="11">
        <v>23.437979946268644</v>
      </c>
      <c r="L83" s="18">
        <v>324</v>
      </c>
      <c r="M83" s="30">
        <v>97.425512164248886</v>
      </c>
      <c r="N83" s="20">
        <v>6.9809999999999999</v>
      </c>
      <c r="O83" s="30">
        <v>312</v>
      </c>
      <c r="P83" s="3">
        <v>29.696999999999999</v>
      </c>
      <c r="Q83" s="12">
        <v>2.0339999999999998</v>
      </c>
      <c r="R83" s="11">
        <v>5.2334999999999994</v>
      </c>
      <c r="S83" s="11">
        <v>0.61650000000000005</v>
      </c>
      <c r="T83" s="11">
        <v>1.4550000000000001</v>
      </c>
      <c r="U83" s="11">
        <v>0.248</v>
      </c>
    </row>
    <row r="84" spans="1:21" x14ac:dyDescent="0.2">
      <c r="C84" s="3"/>
      <c r="D84" s="3">
        <v>295349</v>
      </c>
      <c r="E84" s="13">
        <v>5</v>
      </c>
      <c r="F84" s="12">
        <v>0.86549440298507474</v>
      </c>
      <c r="G84" s="11">
        <v>0.60972349701492501</v>
      </c>
      <c r="J84" s="15"/>
      <c r="M84" s="30"/>
      <c r="N84" s="15"/>
      <c r="O84" s="30"/>
      <c r="P84" s="39"/>
      <c r="Q84" s="12">
        <v>1.526</v>
      </c>
      <c r="R84" s="11">
        <v>4.7505000000000006</v>
      </c>
      <c r="S84" s="11">
        <v>0.58199999999999996</v>
      </c>
      <c r="T84" s="11">
        <v>0.95899999999999996</v>
      </c>
      <c r="U84" s="11">
        <v>0.22450000000000001</v>
      </c>
    </row>
    <row r="85" spans="1:21" x14ac:dyDescent="0.2">
      <c r="C85" s="3"/>
      <c r="D85" s="3">
        <v>295348</v>
      </c>
      <c r="E85" s="13">
        <v>10</v>
      </c>
      <c r="F85" s="12">
        <v>0.98320164179104463</v>
      </c>
      <c r="G85" s="11">
        <v>0.60335345820895481</v>
      </c>
      <c r="J85" s="15"/>
      <c r="P85" s="39"/>
      <c r="Q85" s="12">
        <v>1.7625</v>
      </c>
      <c r="R85" s="11">
        <v>4.6665000000000001</v>
      </c>
      <c r="S85" s="11">
        <v>0.63349999999999995</v>
      </c>
      <c r="T85" s="11">
        <v>0.88949999999999996</v>
      </c>
      <c r="U85" s="11">
        <v>0.25850000000000001</v>
      </c>
    </row>
    <row r="86" spans="1:21" x14ac:dyDescent="0.2">
      <c r="C86" s="3"/>
      <c r="D86" s="3">
        <v>295347</v>
      </c>
      <c r="E86" s="13">
        <v>20</v>
      </c>
      <c r="F86" s="12">
        <v>0.67162365671641777</v>
      </c>
      <c r="G86" s="11">
        <v>0.47886074328358197</v>
      </c>
      <c r="J86" s="15"/>
      <c r="M86" s="30">
        <v>98.710702888775458</v>
      </c>
      <c r="N86" s="15">
        <v>7.0754999999999999</v>
      </c>
      <c r="O86" s="30">
        <v>315.5</v>
      </c>
      <c r="P86" s="3">
        <v>30.518999999999998</v>
      </c>
      <c r="Q86" s="12">
        <v>1.9079999999999999</v>
      </c>
      <c r="R86" s="11">
        <v>4.7304999999999993</v>
      </c>
      <c r="S86" s="11">
        <v>0.63800000000000001</v>
      </c>
      <c r="T86" s="11">
        <v>0.89799999999999991</v>
      </c>
      <c r="U86" s="11">
        <v>0.29149999999999998</v>
      </c>
    </row>
    <row r="87" spans="1:21" x14ac:dyDescent="0.2">
      <c r="C87" s="3"/>
      <c r="D87" s="3">
        <v>295346</v>
      </c>
      <c r="E87" s="13">
        <v>30</v>
      </c>
      <c r="F87" s="12">
        <v>0.38774149253731344</v>
      </c>
      <c r="G87" s="11">
        <v>0.39161890746268646</v>
      </c>
      <c r="J87" s="15"/>
      <c r="P87" s="39"/>
      <c r="Q87" s="12">
        <v>2.0305</v>
      </c>
      <c r="R87" s="11">
        <v>3.3605</v>
      </c>
      <c r="S87" s="11">
        <v>0.69099999999999995</v>
      </c>
      <c r="T87" s="11">
        <v>0.82650000000000001</v>
      </c>
      <c r="U87" s="11">
        <v>0.2215</v>
      </c>
    </row>
    <row r="88" spans="1:21" x14ac:dyDescent="0.2">
      <c r="C88" s="3"/>
      <c r="D88" s="3">
        <v>295345</v>
      </c>
      <c r="E88" s="13">
        <v>40</v>
      </c>
      <c r="F88" s="12">
        <v>1.6630065671641794</v>
      </c>
      <c r="G88" s="11">
        <v>0.42165263283582055</v>
      </c>
      <c r="J88" s="15"/>
      <c r="M88" s="30"/>
      <c r="N88" s="15"/>
      <c r="O88" s="30"/>
      <c r="P88" s="39"/>
      <c r="Q88" s="12">
        <v>2.0410000000000004</v>
      </c>
      <c r="R88" s="11">
        <v>3.2625000000000002</v>
      </c>
      <c r="S88" s="11">
        <v>0.59099999999999997</v>
      </c>
      <c r="T88" s="11">
        <v>0.8035000000000001</v>
      </c>
      <c r="U88" s="11">
        <v>0.19600000000000001</v>
      </c>
    </row>
    <row r="89" spans="1:21" x14ac:dyDescent="0.2">
      <c r="C89" s="3"/>
      <c r="D89" s="3">
        <v>295344</v>
      </c>
      <c r="E89" s="13">
        <v>50</v>
      </c>
      <c r="F89" s="12">
        <v>0.62315597014925372</v>
      </c>
      <c r="G89" s="11">
        <v>0.2768197298507461</v>
      </c>
      <c r="J89" s="15"/>
      <c r="M89" s="30">
        <v>95.341665649452466</v>
      </c>
      <c r="N89" s="15">
        <v>6.9879999999999995</v>
      </c>
      <c r="O89" s="30">
        <v>312</v>
      </c>
      <c r="P89" s="3">
        <v>30.635999999999999</v>
      </c>
      <c r="Q89" s="12">
        <v>2.2090000000000001</v>
      </c>
      <c r="R89" s="11">
        <v>2.8014999999999999</v>
      </c>
      <c r="S89" s="11">
        <v>0.58099999999999996</v>
      </c>
      <c r="T89" s="11">
        <v>0.94299999999999995</v>
      </c>
      <c r="U89" s="11">
        <v>0.26300000000000001</v>
      </c>
    </row>
    <row r="90" spans="1:21" x14ac:dyDescent="0.2">
      <c r="C90" s="3"/>
      <c r="D90" s="3">
        <v>295343</v>
      </c>
      <c r="E90" s="13">
        <v>60</v>
      </c>
      <c r="F90" s="12">
        <v>0.61623201492537305</v>
      </c>
      <c r="G90" s="11">
        <v>0.3022998850746268</v>
      </c>
      <c r="J90" s="15"/>
      <c r="M90" s="30"/>
      <c r="N90" s="15"/>
      <c r="O90" s="30"/>
      <c r="P90" s="39"/>
      <c r="Q90" s="12">
        <v>2.327</v>
      </c>
      <c r="R90" s="11">
        <v>2.54</v>
      </c>
      <c r="S90" s="11">
        <v>0.61499999999999999</v>
      </c>
      <c r="T90" s="11">
        <v>0.65649999999999997</v>
      </c>
      <c r="U90" s="11">
        <v>0.23350000000000001</v>
      </c>
    </row>
    <row r="91" spans="1:21" x14ac:dyDescent="0.2">
      <c r="C91" s="3"/>
      <c r="D91" s="3">
        <v>295342</v>
      </c>
      <c r="E91" s="13">
        <v>70</v>
      </c>
      <c r="F91" s="12">
        <v>1.4305432835820897</v>
      </c>
      <c r="G91" s="11">
        <v>0.19884551641790987</v>
      </c>
      <c r="J91" s="15"/>
      <c r="P91" s="39"/>
      <c r="Q91" s="12">
        <v>3.2610000000000001</v>
      </c>
      <c r="R91" s="11">
        <v>5.0430000000000001</v>
      </c>
      <c r="S91" s="11">
        <v>0.64700000000000002</v>
      </c>
      <c r="T91" s="11">
        <v>0.47150000000000003</v>
      </c>
      <c r="U91" s="11">
        <v>0.28699999999999998</v>
      </c>
    </row>
    <row r="92" spans="1:21" x14ac:dyDescent="0.2">
      <c r="C92" s="3"/>
      <c r="D92" s="3">
        <v>295341</v>
      </c>
      <c r="E92" s="13">
        <v>80</v>
      </c>
      <c r="F92" s="12">
        <v>0.80317880597014935</v>
      </c>
      <c r="G92" s="11">
        <v>0.42153039402985015</v>
      </c>
      <c r="J92" s="15"/>
      <c r="M92" s="30">
        <v>69.184659618048642</v>
      </c>
      <c r="N92" s="20">
        <v>5.39</v>
      </c>
      <c r="O92" s="30">
        <v>240.5</v>
      </c>
      <c r="P92" s="3">
        <v>31.922999999999998</v>
      </c>
      <c r="Q92" s="12">
        <v>8.4080000000000013</v>
      </c>
      <c r="R92" s="11">
        <v>20.164999999999999</v>
      </c>
      <c r="S92" s="11">
        <v>1.28</v>
      </c>
      <c r="T92" s="11">
        <v>0.34350000000000003</v>
      </c>
      <c r="U92" s="11">
        <v>0.2175</v>
      </c>
    </row>
    <row r="93" spans="1:21" x14ac:dyDescent="0.2">
      <c r="C93" s="19"/>
      <c r="E93" s="13"/>
      <c r="F93" s="11"/>
      <c r="J93" s="15"/>
      <c r="Q93" s="9"/>
      <c r="R93" s="3"/>
      <c r="S93" s="3"/>
      <c r="T93" s="3"/>
      <c r="U93" s="3"/>
    </row>
    <row r="94" spans="1:21" x14ac:dyDescent="0.2">
      <c r="C94" s="3"/>
      <c r="E94" s="13"/>
      <c r="F94" s="11"/>
      <c r="Q94" s="9"/>
      <c r="R94" s="3"/>
      <c r="S94" s="3"/>
      <c r="T94" s="3"/>
      <c r="U94" s="3"/>
    </row>
    <row r="95" spans="1:21" x14ac:dyDescent="0.2">
      <c r="C95" s="3"/>
      <c r="E95" s="13"/>
      <c r="F95" s="11"/>
      <c r="Q95" s="9"/>
      <c r="R95" s="3"/>
      <c r="S95" s="3"/>
      <c r="T95" s="3"/>
      <c r="U95" s="3"/>
    </row>
    <row r="96" spans="1:21" x14ac:dyDescent="0.2">
      <c r="C96" s="3"/>
      <c r="E96" s="13"/>
      <c r="F96" s="11"/>
      <c r="Q96" s="9"/>
      <c r="R96" s="3"/>
      <c r="S96" s="3"/>
      <c r="T96" s="3"/>
      <c r="U96" s="3"/>
    </row>
    <row r="97" spans="3:21" x14ac:dyDescent="0.2">
      <c r="C97" s="3"/>
      <c r="E97" s="13"/>
      <c r="F97" s="11"/>
      <c r="Q97" s="9"/>
      <c r="R97" s="3"/>
      <c r="S97" s="3"/>
      <c r="T97" s="3"/>
      <c r="U97" s="3"/>
    </row>
    <row r="98" spans="3:21" x14ac:dyDescent="0.2">
      <c r="C98" s="3"/>
      <c r="E98" s="13"/>
      <c r="F98" s="11"/>
      <c r="Q98" s="9"/>
      <c r="R98" s="3"/>
      <c r="S98" s="3"/>
      <c r="T98" s="3"/>
      <c r="U98" s="3"/>
    </row>
    <row r="99" spans="3:21" x14ac:dyDescent="0.2">
      <c r="C99" s="3"/>
      <c r="E99" s="13"/>
      <c r="F99" s="11"/>
      <c r="Q99" s="9"/>
      <c r="R99" s="3"/>
      <c r="S99" s="3"/>
      <c r="T99" s="3"/>
      <c r="U99" s="3"/>
    </row>
    <row r="100" spans="3:21" x14ac:dyDescent="0.2">
      <c r="C100" s="3"/>
      <c r="E100" s="13"/>
      <c r="F100" s="11"/>
      <c r="Q100" s="9"/>
      <c r="R100" s="3"/>
      <c r="S100" s="3"/>
      <c r="T100" s="3"/>
      <c r="U100" s="3"/>
    </row>
    <row r="101" spans="3:21" x14ac:dyDescent="0.2">
      <c r="C101" s="3"/>
      <c r="E101" s="13"/>
      <c r="F101" s="11"/>
      <c r="Q101" s="9"/>
      <c r="R101" s="3"/>
      <c r="S101" s="3"/>
      <c r="T101" s="3"/>
      <c r="U101" s="3"/>
    </row>
    <row r="102" spans="3:21" x14ac:dyDescent="0.2">
      <c r="C102" s="3"/>
      <c r="E102" s="13"/>
      <c r="F102" s="11"/>
      <c r="Q102" s="9"/>
      <c r="R102" s="3"/>
      <c r="S102" s="3"/>
      <c r="T102" s="3"/>
      <c r="U102" s="3"/>
    </row>
    <row r="103" spans="3:21" x14ac:dyDescent="0.2">
      <c r="C103" s="19"/>
      <c r="E103" s="13"/>
      <c r="O103" s="33"/>
      <c r="Q103" s="9"/>
      <c r="R103" s="3"/>
      <c r="S103" s="3"/>
      <c r="T103" s="3"/>
      <c r="U103" s="3"/>
    </row>
    <row r="104" spans="3:21" x14ac:dyDescent="0.2">
      <c r="C104" s="3"/>
      <c r="E104" s="13"/>
      <c r="O104" s="33"/>
      <c r="Q104" s="9"/>
      <c r="R104" s="3"/>
      <c r="S104" s="3"/>
      <c r="T104" s="3"/>
      <c r="U104" s="3"/>
    </row>
    <row r="105" spans="3:21" x14ac:dyDescent="0.2">
      <c r="C105" s="3"/>
      <c r="E105" s="13"/>
      <c r="O105" s="33"/>
      <c r="Q105" s="9"/>
      <c r="R105" s="3"/>
      <c r="S105" s="3"/>
      <c r="T105" s="3"/>
      <c r="U105" s="3"/>
    </row>
    <row r="106" spans="3:21" x14ac:dyDescent="0.2">
      <c r="C106" s="3"/>
      <c r="E106" s="13"/>
      <c r="O106" s="33"/>
      <c r="R106" s="15"/>
      <c r="S106" s="15"/>
      <c r="T106" s="15"/>
      <c r="U106" s="15"/>
    </row>
    <row r="107" spans="3:21" x14ac:dyDescent="0.2">
      <c r="C107" s="3"/>
      <c r="E107" s="13"/>
      <c r="O107" s="33"/>
      <c r="R107" s="15"/>
      <c r="S107" s="15"/>
      <c r="T107" s="15"/>
      <c r="U107" s="15"/>
    </row>
    <row r="108" spans="3:21" x14ac:dyDescent="0.2">
      <c r="C108" s="3"/>
      <c r="E108" s="13"/>
      <c r="O108" s="33"/>
      <c r="R108" s="15"/>
      <c r="S108" s="15"/>
      <c r="T108" s="15"/>
      <c r="U108" s="15"/>
    </row>
    <row r="109" spans="3:21" x14ac:dyDescent="0.2">
      <c r="C109" s="3"/>
      <c r="E109" s="13"/>
      <c r="O109" s="33"/>
      <c r="R109" s="15"/>
      <c r="S109" s="15"/>
      <c r="T109" s="15"/>
      <c r="U109" s="15"/>
    </row>
    <row r="110" spans="3:21" x14ac:dyDescent="0.2">
      <c r="C110" s="3"/>
      <c r="E110" s="13"/>
      <c r="O110" s="33"/>
      <c r="R110" s="15"/>
      <c r="S110" s="15"/>
      <c r="T110" s="15"/>
      <c r="U110" s="15"/>
    </row>
    <row r="111" spans="3:21" x14ac:dyDescent="0.2">
      <c r="C111" s="3"/>
      <c r="E111" s="13"/>
      <c r="O111" s="33"/>
      <c r="R111" s="15"/>
      <c r="S111" s="15"/>
      <c r="T111" s="15"/>
      <c r="U111" s="15"/>
    </row>
    <row r="112" spans="3:21" x14ac:dyDescent="0.2">
      <c r="C112" s="3"/>
      <c r="E112" s="13"/>
      <c r="O112" s="33"/>
      <c r="R112" s="15"/>
      <c r="S112" s="15"/>
      <c r="T112" s="15"/>
      <c r="U112" s="15"/>
    </row>
    <row r="113" spans="3:21" x14ac:dyDescent="0.2">
      <c r="C113" s="3"/>
      <c r="E113" s="13"/>
      <c r="I113" s="14"/>
      <c r="O113" s="33"/>
      <c r="R113" s="15"/>
      <c r="S113" s="15"/>
      <c r="T113" s="15"/>
      <c r="U113" s="15"/>
    </row>
    <row r="114" spans="3:21" x14ac:dyDescent="0.2">
      <c r="C114" s="3"/>
      <c r="E114" s="13"/>
      <c r="I114" s="6"/>
      <c r="O114" s="33"/>
      <c r="R114" s="15"/>
      <c r="S114" s="15"/>
      <c r="T114" s="15"/>
      <c r="U114" s="15"/>
    </row>
    <row r="115" spans="3:21" x14ac:dyDescent="0.2">
      <c r="C115" s="3"/>
      <c r="E115" s="13"/>
      <c r="O115" s="33"/>
      <c r="R115" s="15"/>
      <c r="S115" s="15"/>
      <c r="T115" s="15"/>
      <c r="U115" s="15"/>
    </row>
    <row r="116" spans="3:21" x14ac:dyDescent="0.2">
      <c r="C116" s="3"/>
      <c r="E116" s="13"/>
      <c r="O116" s="33"/>
      <c r="R116" s="15"/>
      <c r="S116" s="15"/>
      <c r="T116" s="15"/>
      <c r="U116" s="15"/>
    </row>
    <row r="117" spans="3:21" x14ac:dyDescent="0.2">
      <c r="C117" s="3"/>
      <c r="E117" s="13"/>
      <c r="O117" s="33"/>
      <c r="R117" s="15"/>
      <c r="S117" s="15"/>
      <c r="T117" s="15"/>
      <c r="U117" s="15"/>
    </row>
    <row r="118" spans="3:21" x14ac:dyDescent="0.2">
      <c r="C118" s="3"/>
      <c r="E118" s="13"/>
      <c r="O118" s="33"/>
      <c r="R118" s="15"/>
      <c r="S118" s="15"/>
      <c r="T118" s="15"/>
      <c r="U118" s="15"/>
    </row>
    <row r="119" spans="3:21" x14ac:dyDescent="0.2">
      <c r="C119" s="3"/>
      <c r="E119" s="13"/>
      <c r="O119" s="33"/>
      <c r="R119" s="15"/>
      <c r="S119" s="15"/>
      <c r="T119" s="15"/>
      <c r="U119" s="15"/>
    </row>
    <row r="120" spans="3:21" x14ac:dyDescent="0.2">
      <c r="C120" s="3"/>
      <c r="E120" s="13"/>
      <c r="O120" s="33"/>
      <c r="R120" s="15"/>
      <c r="S120" s="15"/>
      <c r="T120" s="15"/>
      <c r="U120" s="15"/>
    </row>
    <row r="121" spans="3:21" x14ac:dyDescent="0.2">
      <c r="C121" s="3"/>
      <c r="E121" s="13"/>
      <c r="O121" s="33"/>
      <c r="R121" s="15"/>
      <c r="S121" s="15"/>
      <c r="T121" s="15"/>
      <c r="U121" s="15"/>
    </row>
    <row r="122" spans="3:21" x14ac:dyDescent="0.2">
      <c r="C122" s="3"/>
      <c r="E122" s="13"/>
      <c r="O122" s="33"/>
      <c r="R122" s="15"/>
      <c r="S122" s="15"/>
      <c r="T122" s="15"/>
      <c r="U122" s="15"/>
    </row>
    <row r="123" spans="3:21" x14ac:dyDescent="0.2">
      <c r="C123" s="3"/>
      <c r="E123" s="13"/>
    </row>
    <row r="124" spans="3:21" x14ac:dyDescent="0.2">
      <c r="C124" s="3"/>
      <c r="E124" s="13"/>
    </row>
    <row r="125" spans="3:21" x14ac:dyDescent="0.2">
      <c r="C125" s="3"/>
      <c r="E125" s="13"/>
    </row>
    <row r="126" spans="3:21" x14ac:dyDescent="0.2">
      <c r="C126" s="3"/>
      <c r="E126" s="13"/>
    </row>
    <row r="127" spans="3:21" x14ac:dyDescent="0.2">
      <c r="C127" s="3"/>
      <c r="E127" s="13"/>
    </row>
    <row r="128" spans="3:21" x14ac:dyDescent="0.2">
      <c r="C128" s="3"/>
      <c r="E128" s="13"/>
    </row>
    <row r="129" spans="3:5" x14ac:dyDescent="0.2">
      <c r="C129" s="3"/>
      <c r="E129" s="13"/>
    </row>
    <row r="130" spans="3:5" x14ac:dyDescent="0.2">
      <c r="C130" s="3"/>
      <c r="E130" s="13"/>
    </row>
    <row r="131" spans="3:5" x14ac:dyDescent="0.2">
      <c r="C131" s="3"/>
      <c r="E131" s="13"/>
    </row>
    <row r="132" spans="3:5" x14ac:dyDescent="0.2">
      <c r="C132" s="3"/>
      <c r="E132" s="13"/>
    </row>
    <row r="133" spans="3:5" x14ac:dyDescent="0.2">
      <c r="C133" s="3"/>
      <c r="E133" s="13"/>
    </row>
    <row r="134" spans="3:5" x14ac:dyDescent="0.2">
      <c r="C134" s="3"/>
      <c r="E134" s="13"/>
    </row>
    <row r="135" spans="3:5" x14ac:dyDescent="0.2">
      <c r="C135" s="3"/>
      <c r="E135" s="13"/>
    </row>
    <row r="136" spans="3:5" x14ac:dyDescent="0.2">
      <c r="C136" s="3"/>
      <c r="E136" s="13"/>
    </row>
    <row r="137" spans="3:5" x14ac:dyDescent="0.2">
      <c r="C137" s="3"/>
      <c r="E137" s="13"/>
    </row>
    <row r="138" spans="3:5" x14ac:dyDescent="0.2">
      <c r="C138" s="3"/>
      <c r="E138" s="13"/>
    </row>
    <row r="139" spans="3:5" x14ac:dyDescent="0.2">
      <c r="C139" s="3"/>
      <c r="E139" s="13"/>
    </row>
    <row r="140" spans="3:5" x14ac:dyDescent="0.2">
      <c r="C140" s="3"/>
      <c r="E140" s="13"/>
    </row>
    <row r="141" spans="3:5" x14ac:dyDescent="0.2">
      <c r="C141" s="3"/>
      <c r="E141" s="13"/>
    </row>
    <row r="142" spans="3:5" x14ac:dyDescent="0.2">
      <c r="C142" s="3"/>
      <c r="E142" s="13"/>
    </row>
    <row r="143" spans="3:5" x14ac:dyDescent="0.2">
      <c r="C143" s="3"/>
      <c r="E143" s="13"/>
    </row>
    <row r="144" spans="3:5" x14ac:dyDescent="0.2">
      <c r="C144" s="3"/>
      <c r="E144" s="13"/>
    </row>
    <row r="145" spans="3:11" x14ac:dyDescent="0.2">
      <c r="C145" s="3"/>
      <c r="E145" s="13"/>
    </row>
    <row r="146" spans="3:11" x14ac:dyDescent="0.2">
      <c r="C146" s="3"/>
      <c r="E146" s="13"/>
    </row>
    <row r="147" spans="3:11" x14ac:dyDescent="0.2">
      <c r="C147" s="3"/>
      <c r="E147" s="13"/>
    </row>
    <row r="148" spans="3:11" x14ac:dyDescent="0.2">
      <c r="C148" s="3"/>
      <c r="E148" s="13"/>
    </row>
    <row r="149" spans="3:11" x14ac:dyDescent="0.2">
      <c r="C149" s="3"/>
      <c r="E149" s="13"/>
    </row>
    <row r="150" spans="3:11" x14ac:dyDescent="0.2">
      <c r="C150" s="3"/>
      <c r="E150" s="13"/>
    </row>
    <row r="151" spans="3:11" x14ac:dyDescent="0.2">
      <c r="C151" s="3"/>
      <c r="E151" s="13"/>
    </row>
    <row r="152" spans="3:11" x14ac:dyDescent="0.2">
      <c r="C152" s="3"/>
      <c r="E152" s="13"/>
    </row>
    <row r="153" spans="3:11" x14ac:dyDescent="0.2">
      <c r="C153" s="3"/>
      <c r="E153" s="13"/>
      <c r="G153" s="15"/>
      <c r="I153" s="15"/>
      <c r="J153" s="15"/>
      <c r="K153" s="15"/>
    </row>
    <row r="154" spans="3:11" x14ac:dyDescent="0.2">
      <c r="C154" s="3"/>
      <c r="E154" s="13"/>
      <c r="G154" s="15"/>
    </row>
    <row r="155" spans="3:11" x14ac:dyDescent="0.2">
      <c r="C155" s="3"/>
      <c r="E155" s="13"/>
      <c r="G155" s="15"/>
    </row>
    <row r="156" spans="3:11" x14ac:dyDescent="0.2">
      <c r="C156" s="3"/>
      <c r="E156" s="13"/>
      <c r="G156" s="15"/>
    </row>
    <row r="157" spans="3:11" x14ac:dyDescent="0.2">
      <c r="C157" s="3"/>
      <c r="E157" s="13"/>
      <c r="G157" s="15"/>
    </row>
    <row r="158" spans="3:11" x14ac:dyDescent="0.2">
      <c r="C158" s="3"/>
      <c r="E158" s="13"/>
      <c r="G158" s="15"/>
    </row>
    <row r="159" spans="3:11" x14ac:dyDescent="0.2">
      <c r="C159" s="3"/>
      <c r="E159" s="13"/>
      <c r="G159" s="15"/>
    </row>
    <row r="160" spans="3:11" x14ac:dyDescent="0.2">
      <c r="C160" s="3"/>
      <c r="E160" s="13"/>
      <c r="G160" s="15"/>
    </row>
    <row r="161" spans="3:7" x14ac:dyDescent="0.2">
      <c r="C161" s="3"/>
      <c r="E161" s="13"/>
      <c r="G161" s="15"/>
    </row>
    <row r="162" spans="3:7" x14ac:dyDescent="0.2">
      <c r="C162" s="3"/>
      <c r="E162" s="13"/>
      <c r="G162" s="15"/>
    </row>
    <row r="163" spans="3:7" x14ac:dyDescent="0.2">
      <c r="C163" s="3"/>
      <c r="G163" s="15"/>
    </row>
    <row r="164" spans="3:7" x14ac:dyDescent="0.2">
      <c r="C164" s="3"/>
    </row>
    <row r="165" spans="3:7" x14ac:dyDescent="0.2">
      <c r="C165" s="3"/>
      <c r="G165" s="15"/>
    </row>
    <row r="166" spans="3:7" x14ac:dyDescent="0.2">
      <c r="C166" s="3"/>
    </row>
    <row r="167" spans="3:7" x14ac:dyDescent="0.2">
      <c r="C167" s="3"/>
    </row>
    <row r="168" spans="3:7" x14ac:dyDescent="0.2">
      <c r="C168" s="3"/>
    </row>
    <row r="169" spans="3:7" x14ac:dyDescent="0.2">
      <c r="C169" s="3"/>
    </row>
    <row r="170" spans="3:7" x14ac:dyDescent="0.2">
      <c r="C170" s="3"/>
    </row>
    <row r="171" spans="3:7" x14ac:dyDescent="0.2">
      <c r="C171" s="3"/>
    </row>
    <row r="172" spans="3:7" x14ac:dyDescent="0.2">
      <c r="C172" s="3"/>
    </row>
    <row r="173" spans="3:7" x14ac:dyDescent="0.2">
      <c r="C173" s="3"/>
    </row>
    <row r="174" spans="3:7" x14ac:dyDescent="0.2">
      <c r="C174" s="3"/>
    </row>
    <row r="175" spans="3:7" x14ac:dyDescent="0.2">
      <c r="C175" s="3"/>
    </row>
    <row r="176" spans="3:7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workbookViewId="0">
      <selection activeCell="A8" sqref="A8:IV8"/>
    </sheetView>
  </sheetViews>
  <sheetFormatPr defaultRowHeight="12.75" x14ac:dyDescent="0.2"/>
  <cols>
    <col min="6" max="7" width="19.5703125" bestFit="1" customWidth="1"/>
    <col min="10" max="10" width="11.28515625" bestFit="1" customWidth="1"/>
    <col min="11" max="11" width="14" bestFit="1" customWidth="1"/>
    <col min="13" max="13" width="11.7109375" bestFit="1" customWidth="1"/>
    <col min="16" max="16" width="14.7109375" bestFit="1" customWidth="1"/>
    <col min="17" max="17" width="15.140625" bestFit="1" customWidth="1"/>
    <col min="18" max="18" width="11.7109375" bestFit="1" customWidth="1"/>
    <col min="19" max="19" width="11.28515625" bestFit="1" customWidth="1"/>
    <col min="20" max="20" width="11.140625" bestFit="1" customWidth="1"/>
    <col min="21" max="21" width="11.28515625" bestFit="1" customWidth="1"/>
  </cols>
  <sheetData>
    <row r="1" spans="1:43" x14ac:dyDescent="0.2">
      <c r="A1" s="35" t="s">
        <v>69</v>
      </c>
      <c r="B1" s="2"/>
      <c r="C1" s="16"/>
      <c r="D1" s="3"/>
      <c r="E1" s="3"/>
      <c r="F1" s="12"/>
      <c r="G1" s="11"/>
      <c r="H1" s="12"/>
      <c r="I1" s="11"/>
      <c r="J1" s="12"/>
      <c r="K1" s="11"/>
      <c r="L1" s="18"/>
      <c r="M1" s="33"/>
      <c r="N1" s="12"/>
      <c r="O1" s="32"/>
      <c r="P1" s="3"/>
      <c r="Q1" s="12"/>
      <c r="R1" s="12"/>
      <c r="S1" s="12"/>
      <c r="T1" s="12"/>
      <c r="U1" s="12"/>
      <c r="V1" s="51" t="s">
        <v>23</v>
      </c>
      <c r="W1" s="50"/>
      <c r="X1" s="52"/>
      <c r="Y1" s="50"/>
      <c r="Z1" s="51"/>
      <c r="AA1" s="51"/>
      <c r="AB1" s="51"/>
      <c r="AC1" s="51" t="s">
        <v>23</v>
      </c>
      <c r="AD1" s="68"/>
      <c r="AE1" s="68"/>
      <c r="AF1" s="69"/>
      <c r="AG1" s="51"/>
      <c r="AH1" s="51"/>
      <c r="AI1" s="51"/>
    </row>
    <row r="2" spans="1:43" x14ac:dyDescent="0.2">
      <c r="A2" s="5" t="s">
        <v>4</v>
      </c>
      <c r="B2" s="2"/>
      <c r="C2" s="16"/>
      <c r="D2" s="3"/>
      <c r="E2" s="3"/>
      <c r="F2" s="12"/>
      <c r="G2" s="11"/>
      <c r="H2" s="12"/>
      <c r="I2" s="11"/>
      <c r="J2" s="12"/>
      <c r="K2" s="11"/>
      <c r="L2" s="18"/>
      <c r="M2" s="33"/>
      <c r="N2" s="12"/>
      <c r="O2" s="32"/>
      <c r="P2" s="3"/>
      <c r="Q2" s="12"/>
      <c r="R2" s="12"/>
      <c r="S2" s="12"/>
      <c r="T2" s="12"/>
      <c r="U2" s="12"/>
      <c r="V2" s="51" t="s">
        <v>24</v>
      </c>
      <c r="W2" s="50"/>
      <c r="X2" s="52" t="s">
        <v>25</v>
      </c>
      <c r="Y2" s="50"/>
      <c r="Z2" s="51"/>
      <c r="AA2" s="51"/>
      <c r="AB2" s="51"/>
      <c r="AC2" s="51" t="s">
        <v>24</v>
      </c>
      <c r="AD2" s="68"/>
      <c r="AE2" s="68" t="s">
        <v>25</v>
      </c>
      <c r="AF2" s="69"/>
      <c r="AG2" s="51"/>
      <c r="AH2" s="51"/>
      <c r="AI2" s="51"/>
    </row>
    <row r="3" spans="1:43" x14ac:dyDescent="0.2">
      <c r="A3" s="5" t="s">
        <v>20</v>
      </c>
      <c r="B3" s="2"/>
      <c r="C3" s="16"/>
      <c r="D3" s="3"/>
      <c r="E3" s="3"/>
      <c r="F3" s="12"/>
      <c r="G3" s="11"/>
      <c r="H3" s="12"/>
      <c r="I3" s="11"/>
      <c r="J3" s="12"/>
      <c r="K3" s="11"/>
      <c r="L3" s="18"/>
      <c r="M3" s="32" t="s">
        <v>37</v>
      </c>
      <c r="N3" s="11" t="s">
        <v>37</v>
      </c>
      <c r="O3" s="32" t="s">
        <v>37</v>
      </c>
      <c r="P3" s="9" t="s">
        <v>55</v>
      </c>
      <c r="Q3" s="12"/>
      <c r="R3" s="12" t="s">
        <v>34</v>
      </c>
      <c r="S3" s="12"/>
      <c r="T3" s="12"/>
      <c r="U3" s="12"/>
      <c r="V3" s="51" t="s">
        <v>26</v>
      </c>
      <c r="W3" s="52"/>
      <c r="X3" s="52" t="s">
        <v>27</v>
      </c>
      <c r="Y3" s="52"/>
      <c r="Z3" s="51"/>
      <c r="AA3" s="51" t="s">
        <v>25</v>
      </c>
      <c r="AB3" s="51"/>
      <c r="AC3" s="51" t="s">
        <v>26</v>
      </c>
      <c r="AD3" s="68"/>
      <c r="AE3" s="68" t="s">
        <v>27</v>
      </c>
      <c r="AF3" s="69"/>
      <c r="AG3" s="51"/>
      <c r="AH3" s="51" t="s">
        <v>28</v>
      </c>
      <c r="AI3" s="51"/>
    </row>
    <row r="4" spans="1:43" x14ac:dyDescent="0.2">
      <c r="A4" s="5" t="s">
        <v>21</v>
      </c>
      <c r="B4" s="2"/>
      <c r="C4" s="16"/>
      <c r="D4" s="3"/>
      <c r="E4" s="3"/>
      <c r="F4" s="12"/>
      <c r="G4" s="11"/>
      <c r="H4" s="12" t="s">
        <v>18</v>
      </c>
      <c r="I4" s="12"/>
      <c r="J4" s="12" t="s">
        <v>19</v>
      </c>
      <c r="K4" s="11"/>
      <c r="L4" s="18"/>
      <c r="M4" s="33" t="s">
        <v>46</v>
      </c>
      <c r="N4" s="11" t="s">
        <v>38</v>
      </c>
      <c r="O4" s="32" t="s">
        <v>38</v>
      </c>
      <c r="P4" s="9" t="s">
        <v>56</v>
      </c>
      <c r="Q4" s="12" t="s">
        <v>35</v>
      </c>
      <c r="R4" s="12" t="s">
        <v>35</v>
      </c>
      <c r="S4" s="12" t="s">
        <v>35</v>
      </c>
      <c r="T4" s="12" t="s">
        <v>35</v>
      </c>
      <c r="U4" s="12" t="s">
        <v>35</v>
      </c>
      <c r="V4" s="51" t="s">
        <v>27</v>
      </c>
      <c r="W4" s="52"/>
      <c r="X4" s="52" t="s">
        <v>29</v>
      </c>
      <c r="Y4" s="52"/>
      <c r="Z4" s="51"/>
      <c r="AA4" s="51" t="s">
        <v>30</v>
      </c>
      <c r="AB4" s="51"/>
      <c r="AC4" s="51" t="s">
        <v>27</v>
      </c>
      <c r="AD4" s="68"/>
      <c r="AE4" s="68" t="s">
        <v>29</v>
      </c>
      <c r="AF4" s="69"/>
      <c r="AG4" s="51"/>
      <c r="AH4" s="51" t="s">
        <v>30</v>
      </c>
      <c r="AI4" s="51"/>
    </row>
    <row r="5" spans="1:43" s="3" customFormat="1" x14ac:dyDescent="0.2">
      <c r="A5" s="17" t="s">
        <v>5</v>
      </c>
      <c r="B5" s="10" t="s">
        <v>40</v>
      </c>
      <c r="C5" s="17" t="s">
        <v>36</v>
      </c>
      <c r="D5" s="9" t="s">
        <v>6</v>
      </c>
      <c r="E5" s="9" t="s">
        <v>0</v>
      </c>
      <c r="F5" s="12" t="s">
        <v>7</v>
      </c>
      <c r="G5" s="12" t="s">
        <v>8</v>
      </c>
      <c r="H5" s="12" t="s">
        <v>3</v>
      </c>
      <c r="I5" s="12" t="s">
        <v>8</v>
      </c>
      <c r="J5" s="12" t="s">
        <v>3</v>
      </c>
      <c r="K5" s="12" t="s">
        <v>8</v>
      </c>
      <c r="L5" s="18" t="s">
        <v>9</v>
      </c>
      <c r="M5" s="33" t="s">
        <v>47</v>
      </c>
      <c r="N5" s="12" t="s">
        <v>48</v>
      </c>
      <c r="O5" s="33" t="s">
        <v>39</v>
      </c>
      <c r="P5" s="9"/>
      <c r="Q5" s="12" t="s">
        <v>63</v>
      </c>
      <c r="R5" s="12" t="s">
        <v>32</v>
      </c>
      <c r="S5" s="12" t="s">
        <v>33</v>
      </c>
      <c r="T5" s="12" t="s">
        <v>64</v>
      </c>
      <c r="U5" s="12" t="s">
        <v>65</v>
      </c>
      <c r="V5" s="70"/>
      <c r="W5" s="68" t="s">
        <v>31</v>
      </c>
      <c r="X5" s="68" t="s">
        <v>32</v>
      </c>
      <c r="Y5" s="68" t="s">
        <v>33</v>
      </c>
      <c r="Z5" s="70" t="s">
        <v>31</v>
      </c>
      <c r="AA5" s="70" t="s">
        <v>32</v>
      </c>
      <c r="AB5" s="70" t="s">
        <v>33</v>
      </c>
      <c r="AC5" s="70"/>
      <c r="AD5" s="68" t="s">
        <v>31</v>
      </c>
      <c r="AE5" s="68" t="s">
        <v>32</v>
      </c>
      <c r="AF5" s="68" t="s">
        <v>33</v>
      </c>
      <c r="AG5" s="70" t="s">
        <v>31</v>
      </c>
      <c r="AH5" s="70" t="s">
        <v>32</v>
      </c>
      <c r="AI5" s="70" t="s">
        <v>33</v>
      </c>
      <c r="AJ5" s="9"/>
      <c r="AL5" s="9"/>
      <c r="AM5" s="9"/>
      <c r="AN5" s="9"/>
      <c r="AO5" s="9"/>
      <c r="AP5" s="9"/>
      <c r="AQ5" s="9"/>
    </row>
    <row r="6" spans="1:43" x14ac:dyDescent="0.2"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</row>
    <row r="7" spans="1:43" x14ac:dyDescent="0.2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</row>
    <row r="8" spans="1:43" ht="15" x14ac:dyDescent="0.25">
      <c r="A8" s="58" t="s">
        <v>112</v>
      </c>
      <c r="B8" s="59" t="s">
        <v>113</v>
      </c>
      <c r="C8" s="55"/>
      <c r="D8" s="57" t="s">
        <v>114</v>
      </c>
      <c r="E8" s="56" t="s">
        <v>115</v>
      </c>
      <c r="F8" s="61" t="s">
        <v>116</v>
      </c>
      <c r="G8" s="62" t="s">
        <v>117</v>
      </c>
      <c r="H8" s="67" t="s">
        <v>118</v>
      </c>
      <c r="I8" s="54" t="s">
        <v>119</v>
      </c>
      <c r="J8" s="67" t="s">
        <v>120</v>
      </c>
      <c r="K8" s="54" t="s">
        <v>121</v>
      </c>
      <c r="L8" s="56" t="s">
        <v>122</v>
      </c>
      <c r="M8" s="63" t="s">
        <v>123</v>
      </c>
      <c r="N8" s="64" t="s">
        <v>124</v>
      </c>
      <c r="O8" s="63" t="s">
        <v>125</v>
      </c>
      <c r="P8" s="66" t="s">
        <v>126</v>
      </c>
      <c r="Q8" s="65" t="s">
        <v>127</v>
      </c>
      <c r="R8" s="65" t="s">
        <v>128</v>
      </c>
      <c r="S8" s="60" t="s">
        <v>129</v>
      </c>
      <c r="T8" s="60" t="s">
        <v>130</v>
      </c>
      <c r="U8" s="60" t="s">
        <v>131</v>
      </c>
      <c r="V8" s="72" t="s">
        <v>132</v>
      </c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53"/>
      <c r="AK8" s="53"/>
      <c r="AL8" s="53"/>
      <c r="AM8" s="53"/>
      <c r="AN8" s="53"/>
      <c r="AO8" s="53"/>
      <c r="AP8" s="53"/>
      <c r="AQ8" s="53"/>
    </row>
  </sheetData>
  <mergeCells count="1">
    <mergeCell ref="V8:A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A19" sqref="A19"/>
    </sheetView>
  </sheetViews>
  <sheetFormatPr defaultRowHeight="12.75" x14ac:dyDescent="0.2"/>
  <sheetData>
    <row r="2" spans="1:1" x14ac:dyDescent="0.2">
      <c r="A2" s="48" t="s">
        <v>103</v>
      </c>
    </row>
    <row r="4" spans="1:1" x14ac:dyDescent="0.2">
      <c r="A4" s="47" t="s">
        <v>109</v>
      </c>
    </row>
    <row r="5" spans="1:1" x14ac:dyDescent="0.2">
      <c r="A5" s="47"/>
    </row>
    <row r="6" spans="1:1" x14ac:dyDescent="0.2">
      <c r="A6" s="47" t="s">
        <v>104</v>
      </c>
    </row>
    <row r="7" spans="1:1" x14ac:dyDescent="0.2">
      <c r="A7" s="47"/>
    </row>
    <row r="8" spans="1:1" x14ac:dyDescent="0.2">
      <c r="A8" s="47" t="s">
        <v>105</v>
      </c>
    </row>
    <row r="13" spans="1:1" x14ac:dyDescent="0.2">
      <c r="A13" s="49" t="s">
        <v>110</v>
      </c>
    </row>
    <row r="14" spans="1:1" x14ac:dyDescent="0.2">
      <c r="A14" s="49" t="s">
        <v>111</v>
      </c>
    </row>
    <row r="15" spans="1:1" x14ac:dyDescent="0.2">
      <c r="A15" s="49" t="s">
        <v>133</v>
      </c>
    </row>
    <row r="16" spans="1:1" x14ac:dyDescent="0.2">
      <c r="A16" s="49" t="s">
        <v>106</v>
      </c>
    </row>
    <row r="17" spans="1:1" x14ac:dyDescent="0.2">
      <c r="A17" s="49" t="s">
        <v>107</v>
      </c>
    </row>
    <row r="18" spans="1:1" x14ac:dyDescent="0.2">
      <c r="A18" s="49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SHEDSUM</vt:lpstr>
      <vt:lpstr>SHEDPLT</vt:lpstr>
      <vt:lpstr>DIARY</vt:lpstr>
      <vt:lpstr>1uM_Nuts</vt:lpstr>
      <vt:lpstr>Work</vt:lpstr>
      <vt:lpstr>BIOLSUMS_FOR_RELOAD</vt:lpstr>
      <vt:lpstr>MAP</vt:lpstr>
      <vt:lpstr>README</vt:lpstr>
      <vt:lpstr>DIARY!Print_Area</vt:lpstr>
      <vt:lpstr>SHEDPLT!Print_Area</vt:lpstr>
      <vt:lpstr>SHEDSUM!Print_Area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2002-11-19T18:50:17Z</cp:lastPrinted>
  <dcterms:created xsi:type="dcterms:W3CDTF">2000-03-27T17:24:05Z</dcterms:created>
  <dcterms:modified xsi:type="dcterms:W3CDTF">2019-07-23T17:22:54Z</dcterms:modified>
</cp:coreProperties>
</file>