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-12" windowWidth="25236" windowHeight="6180" activeTab="5"/>
  </bookViews>
  <sheets>
    <sheet name="P5_SUM" sheetId="1" r:id="rId1"/>
    <sheet name="P5_PLT" sheetId="2" r:id="rId2"/>
    <sheet name="DIARY" sheetId="3" r:id="rId3"/>
    <sheet name="1uM_Nuts" sheetId="4" r:id="rId4"/>
    <sheet name="Work" sheetId="5" r:id="rId5"/>
    <sheet name="BIOLSUMS_FOR_RELOAD" sheetId="6" r:id="rId6"/>
    <sheet name="MAP" sheetId="7" r:id="rId7"/>
    <sheet name="README" sheetId="8" r:id="rId8"/>
  </sheets>
  <definedNames>
    <definedName name="_xlnm.Print_Area" localSheetId="2">DIARY!$A$1:$H$22</definedName>
    <definedName name="_xlnm.Print_Area" localSheetId="1">P5_PLT!$A$1:$E$100</definedName>
    <definedName name="_xlnm.Print_Area" localSheetId="0">P5_SUM!$A$1:$Y$12</definedName>
  </definedNames>
  <calcPr calcId="162913"/>
</workbook>
</file>

<file path=xl/calcChain.xml><?xml version="1.0" encoding="utf-8"?>
<calcChain xmlns="http://schemas.openxmlformats.org/spreadsheetml/2006/main">
  <c r="T16" i="5" l="1"/>
  <c r="U16" i="5"/>
  <c r="V16" i="5"/>
  <c r="X10" i="1"/>
  <c r="T6" i="5"/>
  <c r="U6" i="5"/>
  <c r="V6" i="5"/>
  <c r="T7" i="5"/>
  <c r="U7" i="5"/>
  <c r="V7" i="5"/>
  <c r="T8" i="5"/>
  <c r="U8" i="5"/>
  <c r="V8" i="5"/>
  <c r="T9" i="5"/>
  <c r="U9" i="5"/>
  <c r="V9" i="5"/>
  <c r="T10" i="5"/>
  <c r="U10" i="5"/>
  <c r="V10" i="5"/>
  <c r="T11" i="5"/>
  <c r="U11" i="5"/>
  <c r="V11" i="5"/>
  <c r="T12" i="5"/>
  <c r="U12" i="5"/>
  <c r="V12" i="5"/>
  <c r="T13" i="5"/>
  <c r="U13" i="5"/>
  <c r="V13" i="5"/>
  <c r="T14" i="5"/>
  <c r="U14" i="5"/>
  <c r="V14" i="5"/>
  <c r="T15" i="5"/>
  <c r="U15" i="5"/>
  <c r="V15" i="5"/>
  <c r="R10" i="1"/>
  <c r="O12" i="1"/>
  <c r="P10" i="1"/>
  <c r="L10" i="1"/>
  <c r="N10" i="1"/>
  <c r="O10" i="1"/>
  <c r="Q10" i="1"/>
  <c r="N12" i="1"/>
  <c r="P12" i="1"/>
  <c r="Q12" i="1"/>
  <c r="B10" i="1"/>
  <c r="U5" i="5"/>
  <c r="V5" i="5"/>
  <c r="T5" i="5"/>
  <c r="D10" i="1"/>
  <c r="E10" i="1"/>
  <c r="F10" i="1"/>
  <c r="G10" i="1"/>
  <c r="H10" i="1"/>
  <c r="I10" i="1"/>
  <c r="J10" i="1"/>
  <c r="K10" i="1"/>
  <c r="M10" i="1"/>
  <c r="S10" i="1"/>
  <c r="D12" i="1"/>
  <c r="E12" i="1"/>
  <c r="F12" i="1"/>
  <c r="G12" i="1"/>
  <c r="H12" i="1"/>
  <c r="I12" i="1"/>
  <c r="J12" i="1"/>
  <c r="K12" i="1"/>
  <c r="L12" i="1"/>
  <c r="M12" i="1"/>
  <c r="R12" i="1"/>
  <c r="S12" i="1"/>
  <c r="T10" i="1"/>
  <c r="U10" i="1"/>
  <c r="V10" i="1"/>
  <c r="W10" i="1"/>
  <c r="T12" i="1"/>
  <c r="U12" i="1"/>
  <c r="V12" i="1"/>
  <c r="W12" i="1"/>
  <c r="C10" i="1"/>
  <c r="B12" i="1"/>
  <c r="C12" i="1"/>
  <c r="K8" i="4"/>
  <c r="J8" i="4"/>
  <c r="AC11" i="2"/>
  <c r="AF11" i="2" s="1"/>
  <c r="AD11" i="2"/>
  <c r="AE11" i="2"/>
  <c r="AH11" i="2" s="1"/>
  <c r="AC12" i="2"/>
  <c r="AC13" i="2"/>
  <c r="AC14" i="2"/>
  <c r="AD12" i="2"/>
  <c r="AG11" i="2" s="1"/>
  <c r="AD13" i="2"/>
  <c r="AD14" i="2"/>
  <c r="AE12" i="2"/>
  <c r="AE13" i="2"/>
  <c r="AE14" i="2"/>
  <c r="AC16" i="2"/>
  <c r="AF16" i="2" s="1"/>
  <c r="AD16" i="2"/>
  <c r="AG16" i="2" s="1"/>
  <c r="AE16" i="2"/>
  <c r="AC17" i="2"/>
  <c r="AC18" i="2"/>
  <c r="AC19" i="2"/>
  <c r="AD17" i="2"/>
  <c r="AD18" i="2"/>
  <c r="AD19" i="2"/>
  <c r="AE17" i="2"/>
  <c r="AE18" i="2"/>
  <c r="AH16" i="2" s="1"/>
  <c r="AE19" i="2"/>
  <c r="AC21" i="2"/>
  <c r="AD21" i="2"/>
  <c r="AG21" i="2" s="1"/>
  <c r="AE21" i="2"/>
  <c r="AC22" i="2"/>
  <c r="AF21" i="2" s="1"/>
  <c r="AC23" i="2"/>
  <c r="AC24" i="2"/>
  <c r="AD22" i="2"/>
  <c r="AD23" i="2"/>
  <c r="AD24" i="2"/>
  <c r="AE22" i="2"/>
  <c r="AE23" i="2"/>
  <c r="AE24" i="2"/>
  <c r="AH21" i="2"/>
  <c r="AC26" i="2"/>
  <c r="AF26" i="2" s="1"/>
  <c r="AD26" i="2"/>
  <c r="AE26" i="2"/>
  <c r="AH26" i="2" s="1"/>
  <c r="AC27" i="2"/>
  <c r="AC28" i="2"/>
  <c r="AC29" i="2"/>
  <c r="AD27" i="2"/>
  <c r="AG26" i="2" s="1"/>
  <c r="AD28" i="2"/>
  <c r="AD29" i="2"/>
  <c r="AE27" i="2"/>
  <c r="AE28" i="2"/>
  <c r="AE29" i="2"/>
  <c r="AC31" i="2"/>
  <c r="AF31" i="2" s="1"/>
  <c r="AD31" i="2"/>
  <c r="AE31" i="2"/>
  <c r="AH31" i="2" s="1"/>
  <c r="AC32" i="2"/>
  <c r="AC33" i="2"/>
  <c r="AC34" i="2"/>
  <c r="AD32" i="2"/>
  <c r="AG31" i="2" s="1"/>
  <c r="AD33" i="2"/>
  <c r="AD34" i="2"/>
  <c r="AE32" i="2"/>
  <c r="AE33" i="2"/>
  <c r="AE34" i="2"/>
  <c r="AC36" i="2"/>
  <c r="AF36" i="2" s="1"/>
  <c r="AD36" i="2"/>
  <c r="AG36" i="2" s="1"/>
  <c r="AE36" i="2"/>
  <c r="AC37" i="2"/>
  <c r="AC38" i="2"/>
  <c r="AC39" i="2"/>
  <c r="AD37" i="2"/>
  <c r="AD38" i="2"/>
  <c r="AD39" i="2"/>
  <c r="AE37" i="2"/>
  <c r="AE38" i="2"/>
  <c r="AH36" i="2" s="1"/>
  <c r="AE39" i="2"/>
  <c r="AC41" i="2"/>
  <c r="AD41" i="2"/>
  <c r="AG41" i="2" s="1"/>
  <c r="AE41" i="2"/>
  <c r="AC42" i="2"/>
  <c r="AF41" i="2" s="1"/>
  <c r="AC43" i="2"/>
  <c r="AC44" i="2"/>
  <c r="AD42" i="2"/>
  <c r="AD43" i="2"/>
  <c r="AD44" i="2"/>
  <c r="AE42" i="2"/>
  <c r="AE43" i="2"/>
  <c r="AE44" i="2"/>
  <c r="AH41" i="2"/>
  <c r="AC46" i="2"/>
  <c r="AF46" i="2" s="1"/>
  <c r="AD46" i="2"/>
  <c r="AE46" i="2"/>
  <c r="AH46" i="2" s="1"/>
  <c r="AC47" i="2"/>
  <c r="AC48" i="2"/>
  <c r="AC49" i="2"/>
  <c r="AD47" i="2"/>
  <c r="AG46" i="2" s="1"/>
  <c r="AD48" i="2"/>
  <c r="AD49" i="2"/>
  <c r="AE47" i="2"/>
  <c r="AE48" i="2"/>
  <c r="AE49" i="2"/>
  <c r="AC51" i="2"/>
  <c r="AF51" i="2" s="1"/>
  <c r="AD51" i="2"/>
  <c r="AE51" i="2"/>
  <c r="AH51" i="2" s="1"/>
  <c r="AC52" i="2"/>
  <c r="AC53" i="2"/>
  <c r="AC54" i="2"/>
  <c r="AD52" i="2"/>
  <c r="AG51" i="2" s="1"/>
  <c r="AD53" i="2"/>
  <c r="AD54" i="2"/>
  <c r="AE52" i="2"/>
  <c r="AE53" i="2"/>
  <c r="AE54" i="2"/>
  <c r="AC56" i="2"/>
  <c r="AF56" i="2" s="1"/>
  <c r="AD56" i="2"/>
  <c r="AG56" i="2" s="1"/>
  <c r="AE56" i="2"/>
  <c r="AC57" i="2"/>
  <c r="AC58" i="2"/>
  <c r="AC59" i="2"/>
  <c r="AD57" i="2"/>
  <c r="AD58" i="2"/>
  <c r="AD59" i="2"/>
  <c r="AE57" i="2"/>
  <c r="AE58" i="2"/>
  <c r="AH56" i="2" s="1"/>
  <c r="AE59" i="2"/>
  <c r="AC61" i="2"/>
  <c r="AD61" i="2"/>
  <c r="AG61" i="2" s="1"/>
  <c r="AE61" i="2"/>
  <c r="AC62" i="2"/>
  <c r="AF61" i="2" s="1"/>
  <c r="AC63" i="2"/>
  <c r="AC64" i="2"/>
  <c r="AD62" i="2"/>
  <c r="AD63" i="2"/>
  <c r="AD64" i="2"/>
  <c r="AE62" i="2"/>
  <c r="AE63" i="2"/>
  <c r="AE64" i="2"/>
  <c r="AH61" i="2"/>
  <c r="V11" i="2"/>
  <c r="Y11" i="2" s="1"/>
  <c r="W11" i="2"/>
  <c r="Z11" i="2" s="1"/>
  <c r="X11" i="2"/>
  <c r="AA11" i="2" s="1"/>
  <c r="V12" i="2"/>
  <c r="V13" i="2"/>
  <c r="V14" i="2"/>
  <c r="V15" i="2"/>
  <c r="W12" i="2"/>
  <c r="W13" i="2"/>
  <c r="W14" i="2"/>
  <c r="W15" i="2"/>
  <c r="X12" i="2"/>
  <c r="X13" i="2"/>
  <c r="X14" i="2"/>
  <c r="X15" i="2"/>
  <c r="V16" i="2"/>
  <c r="W16" i="2"/>
  <c r="X16" i="2"/>
  <c r="V17" i="2"/>
  <c r="V18" i="2"/>
  <c r="Y16" i="2" s="1"/>
  <c r="V19" i="2"/>
  <c r="V20" i="2"/>
  <c r="W17" i="2"/>
  <c r="W18" i="2"/>
  <c r="Z16" i="2" s="1"/>
  <c r="W19" i="2"/>
  <c r="W20" i="2"/>
  <c r="X17" i="2"/>
  <c r="X18" i="2"/>
  <c r="X19" i="2"/>
  <c r="X20" i="2"/>
  <c r="AA16" i="2"/>
  <c r="V21" i="2"/>
  <c r="Y21" i="2" s="1"/>
  <c r="W21" i="2"/>
  <c r="Z21" i="2" s="1"/>
  <c r="X21" i="2"/>
  <c r="AA21" i="2" s="1"/>
  <c r="V22" i="2"/>
  <c r="V23" i="2"/>
  <c r="V24" i="2"/>
  <c r="V25" i="2"/>
  <c r="W22" i="2"/>
  <c r="W23" i="2"/>
  <c r="W24" i="2"/>
  <c r="W25" i="2"/>
  <c r="X22" i="2"/>
  <c r="X23" i="2"/>
  <c r="X24" i="2"/>
  <c r="X25" i="2"/>
  <c r="V26" i="2"/>
  <c r="W26" i="2"/>
  <c r="X26" i="2"/>
  <c r="V27" i="2"/>
  <c r="V28" i="2"/>
  <c r="Y26" i="2" s="1"/>
  <c r="V29" i="2"/>
  <c r="V30" i="2"/>
  <c r="W27" i="2"/>
  <c r="Z26" i="2" s="1"/>
  <c r="W28" i="2"/>
  <c r="W29" i="2"/>
  <c r="W30" i="2"/>
  <c r="X27" i="2"/>
  <c r="X28" i="2"/>
  <c r="X29" i="2"/>
  <c r="X30" i="2"/>
  <c r="AA26" i="2"/>
  <c r="V31" i="2"/>
  <c r="Y31" i="2" s="1"/>
  <c r="W31" i="2"/>
  <c r="Z31" i="2" s="1"/>
  <c r="X31" i="2"/>
  <c r="AA31" i="2" s="1"/>
  <c r="V32" i="2"/>
  <c r="V33" i="2"/>
  <c r="V34" i="2"/>
  <c r="V35" i="2"/>
  <c r="W32" i="2"/>
  <c r="W33" i="2"/>
  <c r="W34" i="2"/>
  <c r="W35" i="2"/>
  <c r="X32" i="2"/>
  <c r="X33" i="2"/>
  <c r="X34" i="2"/>
  <c r="X35" i="2"/>
  <c r="V36" i="2"/>
  <c r="W36" i="2"/>
  <c r="X36" i="2"/>
  <c r="V37" i="2"/>
  <c r="V38" i="2"/>
  <c r="Y36" i="2" s="1"/>
  <c r="V39" i="2"/>
  <c r="V40" i="2"/>
  <c r="W37" i="2"/>
  <c r="W38" i="2"/>
  <c r="Z36" i="2" s="1"/>
  <c r="W39" i="2"/>
  <c r="W40" i="2"/>
  <c r="X37" i="2"/>
  <c r="X38" i="2"/>
  <c r="X39" i="2"/>
  <c r="X40" i="2"/>
  <c r="AA36" i="2"/>
  <c r="V41" i="2"/>
  <c r="W41" i="2"/>
  <c r="Z41" i="2" s="1"/>
  <c r="X41" i="2"/>
  <c r="AA41" i="2" s="1"/>
  <c r="V42" i="2"/>
  <c r="Y41" i="2" s="1"/>
  <c r="V43" i="2"/>
  <c r="V44" i="2"/>
  <c r="V45" i="2"/>
  <c r="W42" i="2"/>
  <c r="W43" i="2"/>
  <c r="W44" i="2"/>
  <c r="W45" i="2"/>
  <c r="X42" i="2"/>
  <c r="X43" i="2"/>
  <c r="X44" i="2"/>
  <c r="X45" i="2"/>
  <c r="V46" i="2"/>
  <c r="W46" i="2"/>
  <c r="X46" i="2"/>
  <c r="V47" i="2"/>
  <c r="V48" i="2"/>
  <c r="Y46" i="2" s="1"/>
  <c r="V49" i="2"/>
  <c r="V50" i="2"/>
  <c r="W47" i="2"/>
  <c r="Z46" i="2" s="1"/>
  <c r="W48" i="2"/>
  <c r="W49" i="2"/>
  <c r="W50" i="2"/>
  <c r="X47" i="2"/>
  <c r="X48" i="2"/>
  <c r="X49" i="2"/>
  <c r="X50" i="2"/>
  <c r="AA46" i="2"/>
  <c r="V51" i="2"/>
  <c r="W51" i="2"/>
  <c r="Z51" i="2" s="1"/>
  <c r="X51" i="2"/>
  <c r="AA51" i="2" s="1"/>
  <c r="V52" i="2"/>
  <c r="V53" i="2"/>
  <c r="Y51" i="2" s="1"/>
  <c r="V54" i="2"/>
  <c r="V55" i="2"/>
  <c r="W52" i="2"/>
  <c r="W53" i="2"/>
  <c r="W54" i="2"/>
  <c r="W55" i="2"/>
  <c r="X52" i="2"/>
  <c r="X53" i="2"/>
  <c r="X54" i="2"/>
  <c r="X55" i="2"/>
  <c r="V56" i="2"/>
  <c r="W56" i="2"/>
  <c r="X56" i="2"/>
  <c r="V57" i="2"/>
  <c r="V58" i="2"/>
  <c r="Y56" i="2" s="1"/>
  <c r="V59" i="2"/>
  <c r="V60" i="2"/>
  <c r="W57" i="2"/>
  <c r="W58" i="2"/>
  <c r="Z56" i="2" s="1"/>
  <c r="W59" i="2"/>
  <c r="W60" i="2"/>
  <c r="X57" i="2"/>
  <c r="X58" i="2"/>
  <c r="X59" i="2"/>
  <c r="X60" i="2"/>
  <c r="AA56" i="2"/>
  <c r="V61" i="2"/>
  <c r="Y61" i="2" s="1"/>
  <c r="W61" i="2"/>
  <c r="Z61" i="2" s="1"/>
  <c r="X61" i="2"/>
  <c r="AA61" i="2" s="1"/>
  <c r="V62" i="2"/>
  <c r="V63" i="2"/>
  <c r="V64" i="2"/>
  <c r="V65" i="2"/>
  <c r="W62" i="2"/>
  <c r="W63" i="2"/>
  <c r="W64" i="2"/>
  <c r="W65" i="2"/>
  <c r="X62" i="2"/>
  <c r="X63" i="2"/>
  <c r="X64" i="2"/>
  <c r="X65" i="2"/>
  <c r="X10" i="2"/>
  <c r="W10" i="2"/>
  <c r="V10" i="2"/>
  <c r="AE9" i="2"/>
  <c r="AD9" i="2"/>
  <c r="AC9" i="2"/>
  <c r="X9" i="2"/>
  <c r="W9" i="2"/>
  <c r="V9" i="2"/>
  <c r="AE8" i="2"/>
  <c r="AD8" i="2"/>
  <c r="AC8" i="2"/>
  <c r="X8" i="2"/>
  <c r="W8" i="2"/>
  <c r="Z6" i="2" s="1"/>
  <c r="V8" i="2"/>
  <c r="AE7" i="2"/>
  <c r="AD7" i="2"/>
  <c r="AC7" i="2"/>
  <c r="X7" i="2"/>
  <c r="W7" i="2"/>
  <c r="V7" i="2"/>
  <c r="AE6" i="2"/>
  <c r="AH6" i="2" s="1"/>
  <c r="AD6" i="2"/>
  <c r="AG6" i="2" s="1"/>
  <c r="AC6" i="2"/>
  <c r="AF6" i="2" s="1"/>
  <c r="X6" i="2"/>
  <c r="AA6" i="2" s="1"/>
  <c r="W6" i="2"/>
  <c r="V6" i="2"/>
  <c r="Y6" i="2" s="1"/>
  <c r="Y10" i="1"/>
  <c r="Z10" i="1"/>
  <c r="AA10" i="1"/>
  <c r="AB10" i="1"/>
  <c r="AC10" i="1"/>
  <c r="AD10" i="1"/>
  <c r="AE10" i="1"/>
  <c r="AF10" i="1"/>
  <c r="AG10" i="1"/>
  <c r="AH10" i="1"/>
  <c r="AI10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0" i="1"/>
  <c r="AK10" i="1"/>
  <c r="AL10" i="1"/>
  <c r="AM10" i="1"/>
  <c r="AN10" i="1"/>
  <c r="AO10" i="1"/>
  <c r="AJ12" i="1"/>
  <c r="AK12" i="1"/>
  <c r="AL12" i="1"/>
  <c r="AM12" i="1"/>
  <c r="AN12" i="1"/>
  <c r="AO12" i="1"/>
</calcChain>
</file>

<file path=xl/sharedStrings.xml><?xml version="1.0" encoding="utf-8"?>
<sst xmlns="http://schemas.openxmlformats.org/spreadsheetml/2006/main" count="383" uniqueCount="106">
  <si>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</si>
  <si>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</si>
  <si>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</si>
  <si>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</si>
  <si>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</si>
  <si>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</si>
  <si>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</si>
  <si>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</si>
  <si>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</si>
  <si>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</si>
  <si>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</si>
  <si>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</si>
  <si>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</si>
  <si>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</si>
  <si>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</si>
  <si>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</si>
  <si>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</si>
  <si>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</si>
  <si>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</si>
  <si>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</si>
  <si>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</si>
  <si>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</si>
  <si>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</si>
  <si>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</si>
  <si>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</si>
  <si>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</si>
  <si>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</si>
  <si>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</si>
  <si>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</si>
  <si>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</si>
  <si>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</si>
  <si>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</si>
  <si>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</si>
  <si>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</si>
  <si>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</si>
  <si>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</si>
  <si>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</si>
  <si>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</si>
  <si>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</si>
  <si>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</si>
  <si>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</si>
  <si>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</si>
  <si>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</si>
  <si>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</si>
  <si>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</si>
  <si>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</si>
  <si>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</si>
  <si>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</si>
  <si>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</si>
  <si>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</si>
  <si>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</si>
  <si>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</si>
  <si>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</si>
  <si>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</si>
  <si>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</si>
  <si>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</si>
  <si>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06669612.hex</t>
  </si>
  <si>
    <t>&gt;50m</t>
  </si>
  <si>
    <t>BCD2007669</t>
  </si>
  <si>
    <t>07669601.hex</t>
  </si>
  <si>
    <t>07669602.hex</t>
  </si>
  <si>
    <t>090641</t>
  </si>
  <si>
    <t>FIXED STATION PRINCE 5 CHL RESULTS 2007</t>
  </si>
  <si>
    <t>07669603.hex</t>
  </si>
  <si>
    <t>07669604.hex</t>
  </si>
  <si>
    <t>07669605.hex</t>
  </si>
  <si>
    <t>07669606.hex</t>
  </si>
  <si>
    <t>07669607.hex</t>
  </si>
  <si>
    <t>07669608.hex</t>
  </si>
  <si>
    <t>Ammon.</t>
  </si>
  <si>
    <t>07669609.hex</t>
  </si>
  <si>
    <t>07669610.hex</t>
  </si>
  <si>
    <t>07669611.hex</t>
  </si>
  <si>
    <t>143727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</si>
  <si>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</si>
  <si>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</si>
  <si>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</si>
  <si>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</si>
  <si>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</si>
  <si>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Prince5_chlsum_2007.xls</t>
    </r>
    <r>
      <rPr>
        <sz val="10"/>
        <rFont val="Arial"/>
        <family val="2"/>
      </rPr>
      <t xml:space="preserve"> located in \\dcnsbiona01a\BIODataSvcSrc\BIOCHEMInventory\Data_by_Year_and_Cruise\2000-2009\2007\BCD2007669\Files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</si>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</sst>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58">
    <xf numFmtId="0" fontId="0" fillId="0" borderId="0" xfId="0"/>
    <xf numFmtId="16" fontId="0" fillId="0" borderId="0" xfId="0" applyNumberFormat="1"/>
    <xf numFmtId="21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5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/>
    <xf numFmtId="0" fontId="6" fillId="0" borderId="0" xfId="0" applyFont="1" applyBorder="1"/>
    <xf numFmtId="166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1" fillId="0" borderId="0" xfId="0" applyFont="1"/>
    <xf numFmtId="0" fontId="7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4"/>
  <sheetViews>
    <sheetView zoomScale="75" workbookViewId="0">
      <pane xSplit="1" topLeftCell="B1" activePane="topRight" state="frozen"/>
      <selection pane="topRight" activeCell="F33" sqref="F33"/>
    </sheetView>
  </sheetViews>
  <sheetFormatPr defaultColWidth="9.109375" defaultRowHeight="13.2" x14ac:dyDescent="0.25"/>
  <cols>
    <col min="1" max="1" width="18.109375" style="15" customWidth="1"/>
    <col min="2" max="2" width="12.88671875" style="16" customWidth="1"/>
    <col min="3" max="3" width="11.6640625" style="16" customWidth="1"/>
    <col min="4" max="5" width="12.33203125" style="7" customWidth="1"/>
    <col min="6" max="6" width="12.109375" style="7" customWidth="1"/>
    <col min="7" max="7" width="9.109375" style="7"/>
    <col min="8" max="8" width="11.5546875" style="7" customWidth="1"/>
    <col min="9" max="9" width="9.109375" style="7"/>
    <col min="10" max="10" width="11.33203125" style="7" customWidth="1"/>
    <col min="11" max="11" width="10.109375" style="7" customWidth="1"/>
    <col min="12" max="12" width="11" style="7" customWidth="1"/>
    <col min="13" max="13" width="9.109375" style="7"/>
    <col min="14" max="14" width="11.44140625" style="7" customWidth="1"/>
    <col min="15" max="15" width="9.109375" style="7"/>
    <col min="16" max="16" width="12" style="7" customWidth="1"/>
    <col min="17" max="17" width="9.109375" style="7"/>
    <col min="18" max="18" width="11.44140625" style="7" bestFit="1" customWidth="1"/>
    <col min="19" max="19" width="9.109375" style="7"/>
    <col min="20" max="20" width="11.5546875" style="7" customWidth="1"/>
    <col min="21" max="21" width="9.109375" style="7"/>
    <col min="22" max="22" width="11.5546875" style="7" customWidth="1"/>
    <col min="23" max="23" width="9.109375" style="7"/>
    <col min="24" max="24" width="10.88671875" style="7" customWidth="1"/>
    <col min="25" max="25" width="9.109375" style="7"/>
    <col min="26" max="26" width="11.5546875" style="7" bestFit="1" customWidth="1"/>
    <col min="27" max="27" width="9.109375" style="7"/>
    <col min="28" max="28" width="11.44140625" style="7" bestFit="1" customWidth="1"/>
    <col min="29" max="29" width="9.109375" style="7"/>
    <col min="30" max="30" width="11.109375" style="7" bestFit="1" customWidth="1"/>
    <col min="31" max="31" width="9.109375" style="7"/>
    <col min="32" max="32" width="11.109375" style="7" bestFit="1" customWidth="1"/>
    <col min="33" max="33" width="9.109375" style="7"/>
    <col min="34" max="34" width="12.6640625" style="7" customWidth="1"/>
    <col min="35" max="16384" width="9.109375" style="7"/>
  </cols>
  <sheetData>
    <row r="2" spans="1:41" s="24" customFormat="1" x14ac:dyDescent="0.25">
      <c r="A2" s="28" t="s">
        <v>4</v>
      </c>
      <c r="B2" s="29">
        <v>39100</v>
      </c>
      <c r="D2" s="29">
        <v>39127</v>
      </c>
      <c r="F2" s="29">
        <v>39154</v>
      </c>
      <c r="H2" s="29">
        <v>39175</v>
      </c>
      <c r="J2" s="29">
        <v>39219</v>
      </c>
      <c r="L2" s="29">
        <v>39246</v>
      </c>
      <c r="N2" s="29">
        <v>39279</v>
      </c>
      <c r="P2" s="29">
        <v>39309</v>
      </c>
      <c r="R2" s="29">
        <v>39339</v>
      </c>
      <c r="T2" s="29">
        <v>39370</v>
      </c>
      <c r="V2" s="29">
        <v>39401</v>
      </c>
      <c r="X2" s="29">
        <v>39430</v>
      </c>
      <c r="Z2" s="29"/>
      <c r="AB2" s="29"/>
      <c r="AD2" s="29"/>
      <c r="AF2" s="29"/>
      <c r="AH2" s="29"/>
    </row>
    <row r="3" spans="1:41" x14ac:dyDescent="0.25">
      <c r="A3" s="15" t="s">
        <v>0</v>
      </c>
      <c r="B3" s="16" t="s">
        <v>1</v>
      </c>
      <c r="C3" s="16" t="s">
        <v>2</v>
      </c>
      <c r="D3" s="7" t="s">
        <v>1</v>
      </c>
      <c r="E3" s="7" t="s">
        <v>2</v>
      </c>
      <c r="F3" s="7" t="s">
        <v>1</v>
      </c>
      <c r="G3" s="7" t="s">
        <v>2</v>
      </c>
      <c r="H3" s="7" t="s">
        <v>1</v>
      </c>
      <c r="I3" s="7" t="s">
        <v>2</v>
      </c>
      <c r="J3" s="7" t="s">
        <v>1</v>
      </c>
      <c r="K3" s="7" t="s">
        <v>2</v>
      </c>
      <c r="L3" s="7" t="s">
        <v>1</v>
      </c>
      <c r="M3" s="7" t="s">
        <v>2</v>
      </c>
      <c r="N3" s="7" t="s">
        <v>1</v>
      </c>
      <c r="O3" s="7" t="s">
        <v>2</v>
      </c>
      <c r="P3" s="7" t="s">
        <v>1</v>
      </c>
      <c r="Q3" s="7" t="s">
        <v>2</v>
      </c>
      <c r="R3" s="7" t="s">
        <v>1</v>
      </c>
      <c r="S3" s="7" t="s">
        <v>2</v>
      </c>
      <c r="T3" s="7" t="s">
        <v>1</v>
      </c>
      <c r="U3" s="7" t="s">
        <v>2</v>
      </c>
      <c r="V3" s="7" t="s">
        <v>1</v>
      </c>
      <c r="W3" s="7" t="s">
        <v>2</v>
      </c>
      <c r="X3" s="7" t="s">
        <v>1</v>
      </c>
      <c r="Y3" s="7" t="s">
        <v>2</v>
      </c>
      <c r="Z3" s="7" t="s">
        <v>1</v>
      </c>
      <c r="AA3" s="7" t="s">
        <v>2</v>
      </c>
      <c r="AB3" s="7" t="s">
        <v>1</v>
      </c>
      <c r="AC3" s="7" t="s">
        <v>2</v>
      </c>
      <c r="AD3" s="7" t="s">
        <v>1</v>
      </c>
      <c r="AE3" s="7" t="s">
        <v>2</v>
      </c>
      <c r="AF3" s="7" t="s">
        <v>1</v>
      </c>
      <c r="AG3" s="7" t="s">
        <v>2</v>
      </c>
      <c r="AH3" s="7" t="s">
        <v>1</v>
      </c>
      <c r="AI3" s="7" t="s">
        <v>2</v>
      </c>
      <c r="AJ3" s="7" t="s">
        <v>1</v>
      </c>
      <c r="AK3" s="7" t="s">
        <v>2</v>
      </c>
      <c r="AL3" s="7" t="s">
        <v>1</v>
      </c>
      <c r="AM3" s="7" t="s">
        <v>2</v>
      </c>
      <c r="AN3" s="7" t="s">
        <v>1</v>
      </c>
      <c r="AO3" s="7" t="s">
        <v>2</v>
      </c>
    </row>
    <row r="4" spans="1:41" x14ac:dyDescent="0.25">
      <c r="A4" s="15">
        <v>1</v>
      </c>
      <c r="B4" s="20">
        <v>0.31558951550387593</v>
      </c>
      <c r="C4" s="31">
        <v>0.17814020949612405</v>
      </c>
      <c r="D4" s="20">
        <v>0.34916286821705422</v>
      </c>
      <c r="E4" s="19">
        <v>0.17055263178294588</v>
      </c>
      <c r="F4" s="20">
        <v>0.37850955223880606</v>
      </c>
      <c r="G4" s="31">
        <v>0.18647572537313417</v>
      </c>
      <c r="H4" s="20">
        <v>0.45698104477611939</v>
      </c>
      <c r="I4" s="31">
        <v>0.24890534079601967</v>
      </c>
      <c r="J4" s="20">
        <v>1.7370924999999999</v>
      </c>
      <c r="K4" s="19">
        <v>0.43652224000000023</v>
      </c>
      <c r="L4" s="20">
        <v>11.077598063492061</v>
      </c>
      <c r="M4" s="19">
        <v>2.2877096177777769</v>
      </c>
      <c r="N4" s="20">
        <v>1.7103680000000001</v>
      </c>
      <c r="O4" s="19">
        <v>0.49638512000000007</v>
      </c>
      <c r="P4" s="20">
        <v>2.6537607566137567</v>
      </c>
      <c r="Q4" s="19">
        <v>0.71513734518518424</v>
      </c>
      <c r="R4" s="20">
        <v>1.800100298507463</v>
      </c>
      <c r="S4" s="31">
        <v>0.56411090149253684</v>
      </c>
      <c r="T4" s="20">
        <v>1.8597062686567167</v>
      </c>
      <c r="U4" s="31">
        <v>0.63230013134328267</v>
      </c>
      <c r="V4" s="20">
        <v>0.53083656716417915</v>
      </c>
      <c r="W4" s="31">
        <v>0.35986103283582072</v>
      </c>
      <c r="X4" s="20">
        <v>0.50775671641791054</v>
      </c>
      <c r="Y4" s="31">
        <v>0.29634528358208945</v>
      </c>
      <c r="Z4" s="20"/>
      <c r="AA4" s="20"/>
      <c r="AB4" s="25"/>
      <c r="AC4" s="25"/>
      <c r="AD4" s="20"/>
      <c r="AE4" s="20"/>
      <c r="AF4" s="20"/>
      <c r="AG4" s="20"/>
      <c r="AH4" s="25"/>
      <c r="AI4" s="25"/>
      <c r="AJ4" s="25"/>
      <c r="AK4" s="25"/>
      <c r="AL4" s="20"/>
      <c r="AM4" s="19"/>
      <c r="AN4"/>
      <c r="AO4"/>
    </row>
    <row r="5" spans="1:41" x14ac:dyDescent="0.25">
      <c r="A5" s="15">
        <v>10</v>
      </c>
      <c r="B5" s="20">
        <v>0.32230418604651162</v>
      </c>
      <c r="C5" s="31">
        <v>0.19741131395348832</v>
      </c>
      <c r="D5" s="20">
        <v>0.34244819767441859</v>
      </c>
      <c r="E5" s="31">
        <v>0.17726730232558147</v>
      </c>
      <c r="F5" s="20">
        <v>0.41543731343283591</v>
      </c>
      <c r="G5" s="31">
        <v>0.17454995223880576</v>
      </c>
      <c r="H5" s="20">
        <v>0.33234985074626872</v>
      </c>
      <c r="I5" s="31">
        <v>0.20138294179104466</v>
      </c>
      <c r="J5" s="20">
        <v>1.1046126666666669</v>
      </c>
      <c r="K5" s="19">
        <v>0.45153210666666627</v>
      </c>
      <c r="L5" s="20">
        <v>11.168398047619045</v>
      </c>
      <c r="M5" s="19">
        <v>2.1977131733333337</v>
      </c>
      <c r="N5" s="20">
        <v>1.6836435000000003</v>
      </c>
      <c r="O5" s="19">
        <v>0.50062320000000027</v>
      </c>
      <c r="P5" s="20">
        <v>3.1544703333333337</v>
      </c>
      <c r="Q5" s="19">
        <v>0.81290421333333318</v>
      </c>
      <c r="R5" s="20">
        <v>1.4782280597014925</v>
      </c>
      <c r="S5" s="31">
        <v>0.63039274029850723</v>
      </c>
      <c r="T5" s="20">
        <v>1.7643367164179107</v>
      </c>
      <c r="U5" s="31">
        <v>0.56792568358208917</v>
      </c>
      <c r="V5" s="20">
        <v>0.36004567164179119</v>
      </c>
      <c r="W5" s="31">
        <v>0.31416292835820869</v>
      </c>
      <c r="X5" s="20">
        <v>0.36466164179104488</v>
      </c>
      <c r="Y5" s="31">
        <v>0.235322158208955</v>
      </c>
      <c r="Z5" s="20"/>
      <c r="AA5" s="20"/>
      <c r="AB5" s="25"/>
      <c r="AC5" s="25"/>
      <c r="AD5" s="20"/>
      <c r="AE5" s="20"/>
      <c r="AF5" s="20"/>
      <c r="AG5" s="20"/>
      <c r="AH5" s="25"/>
      <c r="AI5" s="25"/>
      <c r="AJ5" s="25"/>
      <c r="AK5" s="25"/>
      <c r="AL5" s="20"/>
      <c r="AM5" s="19"/>
      <c r="AN5"/>
      <c r="AO5"/>
    </row>
    <row r="6" spans="1:41" x14ac:dyDescent="0.25">
      <c r="A6" s="15">
        <v>25</v>
      </c>
      <c r="B6" s="20">
        <v>0.30216017441860465</v>
      </c>
      <c r="C6" s="31">
        <v>0.17424570058139535</v>
      </c>
      <c r="D6" s="20">
        <v>0.34916286821705422</v>
      </c>
      <c r="E6" s="31">
        <v>0.17055263178294588</v>
      </c>
      <c r="F6" s="20">
        <v>0.33696582089552246</v>
      </c>
      <c r="G6" s="31">
        <v>0.16054620348258683</v>
      </c>
      <c r="H6" s="20">
        <v>0.29542208955223886</v>
      </c>
      <c r="I6" s="31">
        <v>0.18909578159203963</v>
      </c>
      <c r="J6" s="20">
        <v>1.1046126666666669</v>
      </c>
      <c r="K6" s="19">
        <v>0.42928218666666629</v>
      </c>
      <c r="L6" s="20">
        <v>6.719198825396826</v>
      </c>
      <c r="M6" s="19">
        <v>1.3913450311111113</v>
      </c>
      <c r="N6" s="20">
        <v>1.4074903333333335</v>
      </c>
      <c r="O6" s="19">
        <v>0.54070837333333321</v>
      </c>
      <c r="P6" s="20">
        <v>1.9778028280423279</v>
      </c>
      <c r="Q6" s="19">
        <v>0.69727131851851842</v>
      </c>
      <c r="R6" s="20">
        <v>0.95369552238805977</v>
      </c>
      <c r="S6" s="31">
        <v>0.45205167761194015</v>
      </c>
      <c r="T6" s="20">
        <v>1.5497552238805969</v>
      </c>
      <c r="U6" s="31">
        <v>0.67068637611940274</v>
      </c>
      <c r="V6" s="20">
        <v>0.3046540298507463</v>
      </c>
      <c r="W6" s="31">
        <v>0.32625677014925353</v>
      </c>
      <c r="X6" s="20">
        <v>0.29080611940298523</v>
      </c>
      <c r="Y6" s="31">
        <v>0.21021128059701455</v>
      </c>
      <c r="Z6" s="20"/>
      <c r="AA6" s="20"/>
      <c r="AB6" s="25"/>
      <c r="AC6" s="25"/>
      <c r="AD6" s="20"/>
      <c r="AE6" s="20"/>
      <c r="AF6" s="20"/>
      <c r="AG6" s="20"/>
      <c r="AH6" s="25"/>
      <c r="AI6" s="25"/>
      <c r="AJ6" s="25"/>
      <c r="AK6" s="25"/>
      <c r="AL6" s="20"/>
      <c r="AM6" s="19"/>
      <c r="AN6"/>
      <c r="AO6"/>
    </row>
    <row r="7" spans="1:41" x14ac:dyDescent="0.25">
      <c r="A7" s="15">
        <v>50</v>
      </c>
      <c r="B7" s="20">
        <v>0.26858682170542636</v>
      </c>
      <c r="C7" s="31">
        <v>0.17317135329457362</v>
      </c>
      <c r="D7" s="20">
        <v>0.31558951550387593</v>
      </c>
      <c r="E7" s="31">
        <v>0.18680213449612398</v>
      </c>
      <c r="F7" s="20">
        <v>0.31388597014925385</v>
      </c>
      <c r="G7" s="31">
        <v>0.18313289502487551</v>
      </c>
      <c r="H7" s="20">
        <v>0.27234223880597025</v>
      </c>
      <c r="I7" s="31">
        <v>0.19352277313432811</v>
      </c>
      <c r="J7" s="20">
        <v>0.91754116666666674</v>
      </c>
      <c r="K7" s="19">
        <v>0.52569850666666673</v>
      </c>
      <c r="L7" s="20">
        <v>6.5375988571428572</v>
      </c>
      <c r="M7" s="19">
        <v>1.5713379199999988</v>
      </c>
      <c r="N7" s="20">
        <v>0.8106431666666668</v>
      </c>
      <c r="O7" s="19">
        <v>0.49815098666666652</v>
      </c>
      <c r="P7" s="20">
        <v>1.5232965000000001</v>
      </c>
      <c r="Q7" s="19">
        <v>0.54830160000000017</v>
      </c>
      <c r="R7" s="20">
        <v>0.76295641791044788</v>
      </c>
      <c r="S7" s="31">
        <v>0.38720038208955215</v>
      </c>
      <c r="T7" s="20">
        <v>1.3828585074626869</v>
      </c>
      <c r="U7" s="31">
        <v>0.64589029253731312</v>
      </c>
      <c r="V7" s="20">
        <v>0.27234223880597019</v>
      </c>
      <c r="W7" s="31">
        <v>0.33382696119402966</v>
      </c>
      <c r="X7" s="20">
        <v>0.3000380597014925</v>
      </c>
      <c r="Y7" s="31">
        <v>0.2071647402985074</v>
      </c>
      <c r="Z7" s="20"/>
      <c r="AA7" s="20"/>
      <c r="AB7" s="25"/>
      <c r="AC7" s="25"/>
      <c r="AD7" s="20"/>
      <c r="AE7" s="20"/>
      <c r="AF7" s="20"/>
      <c r="AG7" s="20"/>
      <c r="AH7" s="25"/>
      <c r="AI7" s="25"/>
      <c r="AJ7" s="25"/>
      <c r="AK7" s="25"/>
      <c r="AL7" s="20"/>
      <c r="AM7" s="19"/>
      <c r="AN7"/>
      <c r="AO7"/>
    </row>
    <row r="8" spans="1:41" x14ac:dyDescent="0.25">
      <c r="A8" s="15">
        <v>95</v>
      </c>
      <c r="B8" s="20">
        <v>0.26187215116279072</v>
      </c>
      <c r="C8" s="31">
        <v>0.18854794883720932</v>
      </c>
      <c r="D8" s="20">
        <v>0.29544550387596902</v>
      </c>
      <c r="E8" s="31">
        <v>0.19828422112403099</v>
      </c>
      <c r="F8" s="20">
        <v>0.30465402985074636</v>
      </c>
      <c r="G8" s="19">
        <v>0.20427403830845758</v>
      </c>
      <c r="H8" s="20">
        <v>0.28157417910447763</v>
      </c>
      <c r="I8" s="31">
        <v>0.23291396318407939</v>
      </c>
      <c r="J8" s="20">
        <v>0.78391866666666665</v>
      </c>
      <c r="K8" s="19">
        <v>0.61363866666666667</v>
      </c>
      <c r="L8" s="20">
        <v>1.8528986666666667</v>
      </c>
      <c r="M8" s="19">
        <v>1.2896124266666666</v>
      </c>
      <c r="N8" s="20">
        <v>0.28506133333333333</v>
      </c>
      <c r="O8" s="19">
        <v>0.89670709333333332</v>
      </c>
      <c r="P8" s="20">
        <v>0.76610233333333344</v>
      </c>
      <c r="Q8" s="19">
        <v>0.90942133333333308</v>
      </c>
      <c r="R8" s="20">
        <v>0.42916298507462686</v>
      </c>
      <c r="S8" s="31">
        <v>0.65709621492537318</v>
      </c>
      <c r="T8" s="20">
        <v>0.44108417910447772</v>
      </c>
      <c r="U8" s="31">
        <v>0.4854310208955222</v>
      </c>
      <c r="V8" s="20">
        <v>0.19387074626865683</v>
      </c>
      <c r="W8" s="31">
        <v>0.3133320537313431</v>
      </c>
      <c r="X8" s="20">
        <v>0.19077330223880598</v>
      </c>
      <c r="Y8" s="31">
        <v>0.18866159776119398</v>
      </c>
      <c r="Z8" s="20"/>
      <c r="AA8" s="20"/>
      <c r="AB8" s="25"/>
      <c r="AC8" s="25"/>
      <c r="AD8" s="20"/>
      <c r="AE8" s="20"/>
      <c r="AF8" s="20"/>
      <c r="AG8" s="20"/>
      <c r="AH8" s="25"/>
      <c r="AI8" s="25"/>
      <c r="AJ8" s="25"/>
      <c r="AK8" s="25"/>
      <c r="AL8"/>
      <c r="AM8"/>
      <c r="AN8"/>
      <c r="AO8"/>
    </row>
    <row r="10" spans="1:41" x14ac:dyDescent="0.25">
      <c r="A10" s="15" t="s">
        <v>16</v>
      </c>
      <c r="B10" s="7">
        <f>(B4*5.5)+(B5*12)+(B6*20)+(B7*35)+(B8*22.5)</f>
        <v>26.939258217054263</v>
      </c>
      <c r="C10" s="7">
        <f>(C4*5.5)+(C5*12)+(C6*20)+(C7*35)+(C8*22.5)</f>
        <v>17.136947145445738</v>
      </c>
      <c r="D10" s="7">
        <f t="shared" ref="D10:S10" si="0">(D4*5.5)+(D5*12)+(D6*20)+(D7*35)+(D8*22.5)</f>
        <v>30.706188391472864</v>
      </c>
      <c r="E10" s="7">
        <f t="shared" si="0"/>
        <v>17.475769421027135</v>
      </c>
      <c r="F10" s="7">
        <f t="shared" si="0"/>
        <v>31.647091343283591</v>
      </c>
      <c r="G10" s="7">
        <f t="shared" si="0"/>
        <v>17.336957173880585</v>
      </c>
      <c r="H10" s="7">
        <f t="shared" si="0"/>
        <v>28.277433134328362</v>
      </c>
      <c r="I10" s="7">
        <f t="shared" si="0"/>
        <v>19.581351539054708</v>
      </c>
      <c r="J10" s="7">
        <f t="shared" si="0"/>
        <v>94.653724916666675</v>
      </c>
      <c r="K10" s="7">
        <f t="shared" si="0"/>
        <v>48.611219066666663</v>
      </c>
      <c r="L10" s="7">
        <f>(L4*5.5)+(L5*12)+(L6*20)+(L7*35)+(L8*22.5)</f>
        <v>599.8377224285714</v>
      </c>
      <c r="M10" s="7">
        <f t="shared" si="0"/>
        <v>150.79496839999996</v>
      </c>
      <c r="N10" s="7">
        <f>(N4*5.5)+(N5*12)+(N6*20)+(N7*35)+(N8*22.5)</f>
        <v>92.546943500000012</v>
      </c>
      <c r="O10" s="7">
        <f>(O4*5.5)+(O5*12)+(O6*20)+(O7*35)+(O8*22.5)</f>
        <v>57.162958159999988</v>
      </c>
      <c r="P10" s="7">
        <f>(P4*5.5)+(P5*12)+(P6*20)+(P7*35)+(P8*22.5)</f>
        <v>162.55806472222221</v>
      </c>
      <c r="Q10" s="7">
        <f>(Q4*5.5)+(Q5*12)+(Q6*20)+(Q7*35)+(Q8*22.5)</f>
        <v>67.286068328888874</v>
      </c>
      <c r="R10" s="7">
        <f>(R4*5.5)+(R5*12)+(R6*20)+(R7*35)+(R8*22.5)</f>
        <v>83.072840597014945</v>
      </c>
      <c r="S10" s="7">
        <f t="shared" si="0"/>
        <v>48.045034602985062</v>
      </c>
      <c r="T10" s="7">
        <f>(T4*5.5)+(T5*12)+(T6*20)+(T7*35)+(T8*22.5)</f>
        <v>120.71997134328359</v>
      </c>
      <c r="U10" s="7">
        <f>(U4*5.5)+(U5*12)+(U6*20)+(U7*35)+(U8*22.5)</f>
        <v>57.234844656716383</v>
      </c>
      <c r="V10" s="7">
        <f>(V4*5.5)+(V5*12)+(V6*20)+(V7*35)+(V8*22.5)</f>
        <v>27.227299925373142</v>
      </c>
      <c r="W10" s="7">
        <f>(W4*5.5)+(W5*12)+(W6*20)+(W7*35)+(W8*22.5)</f>
        <v>31.008241074626845</v>
      </c>
      <c r="X10" s="7">
        <f>(X4*5.5)+(X5*12)+(X6*20)+(X7*35)+(X8*22.5)</f>
        <v>27.778455419776122</v>
      </c>
      <c r="Y10" s="7">
        <f t="shared" ref="Y10:AI10" si="1">(Y4*5.5)+(Y5*12)+(Y6*20)+(Y7*35)+(Y8*22.5)</f>
        <v>20.153642430223869</v>
      </c>
      <c r="Z10" s="7">
        <f t="shared" si="1"/>
        <v>0</v>
      </c>
      <c r="AA10" s="7">
        <f t="shared" si="1"/>
        <v>0</v>
      </c>
      <c r="AB10" s="7">
        <f t="shared" si="1"/>
        <v>0</v>
      </c>
      <c r="AC10" s="7">
        <f t="shared" si="1"/>
        <v>0</v>
      </c>
      <c r="AD10" s="7">
        <f t="shared" si="1"/>
        <v>0</v>
      </c>
      <c r="AE10" s="7">
        <f t="shared" si="1"/>
        <v>0</v>
      </c>
      <c r="AF10" s="7">
        <f t="shared" si="1"/>
        <v>0</v>
      </c>
      <c r="AG10" s="7">
        <f t="shared" si="1"/>
        <v>0</v>
      </c>
      <c r="AH10" s="7">
        <f t="shared" si="1"/>
        <v>0</v>
      </c>
      <c r="AI10" s="7">
        <f t="shared" si="1"/>
        <v>0</v>
      </c>
      <c r="AJ10" s="7">
        <f t="shared" ref="AJ10:AO10" si="2">(AJ4*5.5)+(AJ5*12)+(AJ6*20)+(AJ7*35)+(AJ8*22.5)</f>
        <v>0</v>
      </c>
      <c r="AK10" s="7">
        <f t="shared" si="2"/>
        <v>0</v>
      </c>
      <c r="AL10" s="7">
        <f t="shared" si="2"/>
        <v>0</v>
      </c>
      <c r="AM10" s="7">
        <f t="shared" si="2"/>
        <v>0</v>
      </c>
      <c r="AN10" s="7">
        <f t="shared" si="2"/>
        <v>0</v>
      </c>
      <c r="AO10" s="7">
        <f t="shared" si="2"/>
        <v>0</v>
      </c>
    </row>
    <row r="11" spans="1:41" x14ac:dyDescent="0.25">
      <c r="B11" s="7"/>
      <c r="C11" s="7"/>
    </row>
    <row r="12" spans="1:41" x14ac:dyDescent="0.25">
      <c r="A12" s="15" t="s">
        <v>17</v>
      </c>
      <c r="B12" s="7">
        <f>(B4*5.5)+(B5*12)+(B6*20)+(B7*12.5)</f>
        <v>15.003931327519378</v>
      </c>
      <c r="C12" s="7">
        <f>(C4*5.5)+(C5*12)+(C6*20)+(C7*12.5)</f>
        <v>8.9982628474806194</v>
      </c>
      <c r="D12" s="7">
        <f t="shared" ref="D12:S12" si="3">(D4*5.5)+(D5*12)+(D6*20)+(D7*12.5)</f>
        <v>16.957900455426355</v>
      </c>
      <c r="E12" s="7">
        <f t="shared" si="3"/>
        <v>8.8113264195736463</v>
      </c>
      <c r="F12" s="7">
        <f t="shared" si="3"/>
        <v>17.729941343283585</v>
      </c>
      <c r="G12" s="7">
        <f t="shared" si="3"/>
        <v>8.6203011738805877</v>
      </c>
      <c r="H12" s="7">
        <f t="shared" si="3"/>
        <v>15.814313731343287</v>
      </c>
      <c r="I12" s="7">
        <f t="shared" si="3"/>
        <v>9.9865249718905389</v>
      </c>
      <c r="J12" s="7">
        <f t="shared" si="3"/>
        <v>56.370878666666677</v>
      </c>
      <c r="K12" s="7">
        <f t="shared" si="3"/>
        <v>22.976132666666654</v>
      </c>
      <c r="L12" s="7">
        <f t="shared" si="3"/>
        <v>411.05152814285714</v>
      </c>
      <c r="M12" s="7">
        <f t="shared" si="3"/>
        <v>86.423585599999981</v>
      </c>
      <c r="N12" s="7">
        <f>(N4*5.5)+(N5*12)+(N6*20)+(N7*12.5)</f>
        <v>67.893592250000012</v>
      </c>
      <c r="O12" s="7">
        <f>(O4*5.5)+(O5*12)+(O6*20)+(O7*12.5)</f>
        <v>25.778651359999998</v>
      </c>
      <c r="P12" s="7">
        <f>(P4*5.5)+(P5*12)+(P6*20)+(P7*12.5)</f>
        <v>111.04659097222222</v>
      </c>
      <c r="Q12" s="7">
        <f>(Q4*5.5)+(Q5*12)+(Q6*20)+(Q7*12.5)</f>
        <v>34.48730232888888</v>
      </c>
      <c r="R12" s="7">
        <f t="shared" si="3"/>
        <v>56.250154029850748</v>
      </c>
      <c r="S12" s="7">
        <f t="shared" si="3"/>
        <v>24.548361170149242</v>
      </c>
      <c r="T12" s="7">
        <f>(T4*5.5)+(T5*12)+(T6*20)+(T7*12.5)</f>
        <v>79.681260895522399</v>
      </c>
      <c r="U12" s="7">
        <f>(U4*5.5)+(U5*12)+(U6*20)+(U7*12.5)</f>
        <v>31.780115104477595</v>
      </c>
      <c r="V12" s="7">
        <f>(V4*5.5)+(V5*12)+(V6*20)+(V7*12.5)</f>
        <v>16.737507761194035</v>
      </c>
      <c r="W12" s="7">
        <f>(W4*5.5)+(W5*12)+(W6*20)+(W7*12.5)</f>
        <v>16.44716323880596</v>
      </c>
      <c r="X12" s="7">
        <f t="shared" ref="X12:AI12" si="4">(X4*5.5)+(X5*12)+(X6*20)+(X7*12.5)</f>
        <v>16.735199776119405</v>
      </c>
      <c r="Y12" s="7">
        <f t="shared" si="4"/>
        <v>11.247549823880586</v>
      </c>
      <c r="Z12" s="7">
        <f t="shared" si="4"/>
        <v>0</v>
      </c>
      <c r="AA12" s="7">
        <f t="shared" si="4"/>
        <v>0</v>
      </c>
      <c r="AB12" s="7">
        <f t="shared" si="4"/>
        <v>0</v>
      </c>
      <c r="AC12" s="7">
        <f t="shared" si="4"/>
        <v>0</v>
      </c>
      <c r="AD12" s="7">
        <f t="shared" si="4"/>
        <v>0</v>
      </c>
      <c r="AE12" s="7">
        <f t="shared" si="4"/>
        <v>0</v>
      </c>
      <c r="AF12" s="7">
        <f t="shared" si="4"/>
        <v>0</v>
      </c>
      <c r="AG12" s="7">
        <f t="shared" si="4"/>
        <v>0</v>
      </c>
      <c r="AH12" s="7">
        <f t="shared" si="4"/>
        <v>0</v>
      </c>
      <c r="AI12" s="7">
        <f t="shared" si="4"/>
        <v>0</v>
      </c>
      <c r="AJ12" s="7">
        <f t="shared" ref="AJ12:AO12" si="5">(AJ4*5.5)+(AJ5*12)+(AJ6*20)+(AJ7*12.5)</f>
        <v>0</v>
      </c>
      <c r="AK12" s="7">
        <f t="shared" si="5"/>
        <v>0</v>
      </c>
      <c r="AL12" s="7">
        <f t="shared" si="5"/>
        <v>0</v>
      </c>
      <c r="AM12" s="7">
        <f t="shared" si="5"/>
        <v>0</v>
      </c>
      <c r="AN12" s="7">
        <f t="shared" si="5"/>
        <v>0</v>
      </c>
      <c r="AO12" s="7">
        <f t="shared" si="5"/>
        <v>0</v>
      </c>
    </row>
    <row r="15" spans="1:41" x14ac:dyDescent="0.25">
      <c r="K15" s="8"/>
    </row>
    <row r="16" spans="1:41" x14ac:dyDescent="0.25">
      <c r="K16" s="8"/>
    </row>
    <row r="17" spans="1:23" x14ac:dyDescent="0.25">
      <c r="K17" s="8"/>
      <c r="R17" s="19"/>
      <c r="S17" s="19"/>
    </row>
    <row r="18" spans="1:23" x14ac:dyDescent="0.25">
      <c r="L18" s="7" t="s">
        <v>25</v>
      </c>
      <c r="O18" s="7" t="s">
        <v>29</v>
      </c>
    </row>
    <row r="19" spans="1:23" x14ac:dyDescent="0.25">
      <c r="A19" s="8"/>
      <c r="B19" s="32"/>
      <c r="C19" s="8"/>
      <c r="D19" s="21" t="s">
        <v>47</v>
      </c>
      <c r="E19"/>
      <c r="F19" s="20"/>
      <c r="G19" s="19"/>
      <c r="H19" s="20" t="s">
        <v>18</v>
      </c>
      <c r="I19" s="20"/>
      <c r="J19" s="20" t="s">
        <v>19</v>
      </c>
      <c r="K19" s="19"/>
      <c r="L19" s="32"/>
      <c r="O19" s="7" t="s">
        <v>32</v>
      </c>
    </row>
    <row r="20" spans="1:23" x14ac:dyDescent="0.25">
      <c r="A20" s="12" t="s">
        <v>4</v>
      </c>
      <c r="B20" s="33" t="s">
        <v>39</v>
      </c>
      <c r="C20" s="12" t="s">
        <v>40</v>
      </c>
      <c r="D20" s="21" t="s">
        <v>5</v>
      </c>
      <c r="E20" s="13" t="s">
        <v>0</v>
      </c>
      <c r="F20" s="20" t="s">
        <v>6</v>
      </c>
      <c r="G20" s="20" t="s">
        <v>7</v>
      </c>
      <c r="H20" s="20" t="s">
        <v>3</v>
      </c>
      <c r="I20" s="20" t="s">
        <v>7</v>
      </c>
      <c r="J20" s="20" t="s">
        <v>3</v>
      </c>
      <c r="K20" s="20" t="s">
        <v>7</v>
      </c>
      <c r="L20" s="33" t="s">
        <v>8</v>
      </c>
      <c r="M20" s="7" t="s">
        <v>35</v>
      </c>
      <c r="N20" s="7" t="s">
        <v>33</v>
      </c>
      <c r="O20" s="7" t="s">
        <v>34</v>
      </c>
      <c r="P20" s="7" t="s">
        <v>35</v>
      </c>
    </row>
    <row r="21" spans="1:23" x14ac:dyDescent="0.25">
      <c r="A21" s="39"/>
      <c r="B21" s="7"/>
      <c r="C21" s="7"/>
      <c r="I21" s="8"/>
    </row>
    <row r="22" spans="1:23" x14ac:dyDescent="0.25">
      <c r="A22" s="35">
        <v>39100</v>
      </c>
      <c r="B22" s="34">
        <v>144936</v>
      </c>
      <c r="C22" s="46" t="s">
        <v>21</v>
      </c>
      <c r="D22" s="22">
        <v>239740</v>
      </c>
      <c r="E22" s="32">
        <v>1</v>
      </c>
      <c r="F22" s="20">
        <v>0.31558951550387593</v>
      </c>
      <c r="G22" s="31">
        <v>0.17814020949612405</v>
      </c>
      <c r="H22" s="20">
        <v>26.939258217054263</v>
      </c>
      <c r="I22" s="19">
        <v>17.136947145445738</v>
      </c>
      <c r="J22" s="31">
        <v>15.003931327519378</v>
      </c>
      <c r="K22" s="31">
        <v>8.9982628474806194</v>
      </c>
      <c r="L22" s="34">
        <v>18</v>
      </c>
    </row>
    <row r="23" spans="1:23" x14ac:dyDescent="0.25">
      <c r="A23" s="35">
        <v>39127</v>
      </c>
      <c r="B23" s="4">
        <v>130641</v>
      </c>
      <c r="C23" s="46" t="s">
        <v>21</v>
      </c>
      <c r="D23" s="22">
        <v>239745</v>
      </c>
      <c r="E23" s="32">
        <v>1</v>
      </c>
      <c r="F23" s="20">
        <v>0.34916286821705422</v>
      </c>
      <c r="G23" s="19">
        <v>0.17055263178294588</v>
      </c>
      <c r="H23" s="20">
        <v>30.706188391472864</v>
      </c>
      <c r="I23" s="31">
        <v>17.475769421027135</v>
      </c>
      <c r="J23" s="31">
        <v>16.957900455426355</v>
      </c>
      <c r="K23" s="31">
        <v>8.8113264195736463</v>
      </c>
      <c r="L23" s="34">
        <v>45</v>
      </c>
      <c r="M23" s="19"/>
      <c r="T23" s="20"/>
      <c r="U23" s="20"/>
    </row>
    <row r="24" spans="1:23" x14ac:dyDescent="0.25">
      <c r="A24" s="36">
        <v>39154</v>
      </c>
      <c r="B24" s="4">
        <v>153800</v>
      </c>
      <c r="C24" s="46" t="s">
        <v>21</v>
      </c>
      <c r="D24" s="22">
        <v>239750</v>
      </c>
      <c r="E24" s="32">
        <v>1</v>
      </c>
      <c r="F24" s="20">
        <v>0.37850955223880606</v>
      </c>
      <c r="G24" s="31">
        <v>0.18647572537313417</v>
      </c>
      <c r="H24" s="20">
        <v>31.647091343283591</v>
      </c>
      <c r="I24" s="31">
        <v>17.336957173880585</v>
      </c>
      <c r="J24" s="31">
        <v>17.729941343283585</v>
      </c>
      <c r="K24" s="31">
        <v>8.6203011738805877</v>
      </c>
      <c r="L24" s="32">
        <v>72</v>
      </c>
      <c r="P24" s="19"/>
      <c r="V24" s="20"/>
      <c r="W24" s="20"/>
    </row>
    <row r="25" spans="1:23" x14ac:dyDescent="0.25">
      <c r="A25" s="36">
        <v>39175</v>
      </c>
      <c r="B25" s="4">
        <v>133217</v>
      </c>
      <c r="C25" s="46" t="s">
        <v>21</v>
      </c>
      <c r="D25" s="22">
        <v>239755</v>
      </c>
      <c r="E25" s="32">
        <v>1</v>
      </c>
      <c r="F25" s="20">
        <v>0.45698104477611939</v>
      </c>
      <c r="G25" s="31">
        <v>0.24890534079601967</v>
      </c>
      <c r="H25" s="20">
        <v>28.277433134328362</v>
      </c>
      <c r="I25" s="19">
        <v>19.581351539054708</v>
      </c>
      <c r="J25" s="31">
        <v>15.814313731343287</v>
      </c>
      <c r="K25" s="19">
        <v>9.9865249718905389</v>
      </c>
      <c r="L25" s="32">
        <v>93</v>
      </c>
      <c r="P25" s="19"/>
      <c r="S25" s="20"/>
      <c r="T25" s="31"/>
    </row>
    <row r="26" spans="1:23" x14ac:dyDescent="0.25">
      <c r="A26" s="36">
        <v>39219</v>
      </c>
      <c r="B26" s="32">
        <v>145601</v>
      </c>
      <c r="C26" s="46" t="s">
        <v>21</v>
      </c>
      <c r="D26" s="22">
        <v>239760</v>
      </c>
      <c r="E26" s="32">
        <v>1</v>
      </c>
      <c r="F26" s="20">
        <v>1.7370924999999999</v>
      </c>
      <c r="G26" s="19">
        <v>0.43652224000000023</v>
      </c>
      <c r="H26" s="20">
        <v>94.653724916666675</v>
      </c>
      <c r="I26" s="19">
        <v>48.611219066666663</v>
      </c>
      <c r="J26" s="31">
        <v>56.370878666666677</v>
      </c>
      <c r="K26" s="19">
        <v>22.976132666666654</v>
      </c>
      <c r="L26" s="32">
        <v>137</v>
      </c>
      <c r="P26" s="19"/>
      <c r="S26" s="20"/>
      <c r="T26" s="31"/>
    </row>
    <row r="27" spans="1:23" x14ac:dyDescent="0.25">
      <c r="A27" s="36">
        <v>39246</v>
      </c>
      <c r="B27" s="32">
        <v>141530</v>
      </c>
      <c r="C27" s="46" t="s">
        <v>21</v>
      </c>
      <c r="D27" s="22">
        <v>239765</v>
      </c>
      <c r="E27" s="32">
        <v>1</v>
      </c>
      <c r="F27" s="20">
        <v>11.077598063492061</v>
      </c>
      <c r="G27" s="19">
        <v>2.2877096177777769</v>
      </c>
      <c r="H27" s="20">
        <v>599.8377224285714</v>
      </c>
      <c r="I27" s="19">
        <v>150.79496839999996</v>
      </c>
      <c r="J27" s="19">
        <v>411.05152814285714</v>
      </c>
      <c r="K27" s="19">
        <v>86.423585599999981</v>
      </c>
      <c r="L27" s="32">
        <v>164</v>
      </c>
      <c r="P27" s="19"/>
      <c r="S27" s="20"/>
      <c r="T27" s="31"/>
    </row>
    <row r="28" spans="1:23" x14ac:dyDescent="0.25">
      <c r="A28" s="36">
        <v>39279</v>
      </c>
      <c r="B28" s="32">
        <v>133155</v>
      </c>
      <c r="C28" s="46" t="s">
        <v>21</v>
      </c>
      <c r="D28" s="22">
        <v>239770</v>
      </c>
      <c r="E28" s="32">
        <v>1</v>
      </c>
      <c r="F28" s="20">
        <v>1.7103680000000001</v>
      </c>
      <c r="G28" s="19">
        <v>0.49638512000000007</v>
      </c>
      <c r="H28" s="20">
        <v>92.546943500000012</v>
      </c>
      <c r="I28" s="19">
        <v>57.162958159999988</v>
      </c>
      <c r="J28" s="31">
        <v>67.893592250000012</v>
      </c>
      <c r="K28" s="19">
        <v>25.778651359999998</v>
      </c>
      <c r="L28" s="32">
        <v>197</v>
      </c>
      <c r="S28" s="20"/>
      <c r="T28" s="31"/>
    </row>
    <row r="29" spans="1:23" x14ac:dyDescent="0.25">
      <c r="A29" s="36">
        <v>39309</v>
      </c>
      <c r="B29" s="32">
        <v>131438</v>
      </c>
      <c r="C29" s="47" t="s">
        <v>21</v>
      </c>
      <c r="D29" s="22">
        <v>239775</v>
      </c>
      <c r="E29" s="32">
        <v>1</v>
      </c>
      <c r="F29" s="20">
        <v>2.6537607566137567</v>
      </c>
      <c r="G29" s="19">
        <v>0.71513734518518424</v>
      </c>
      <c r="H29" s="20">
        <v>162.55806472222221</v>
      </c>
      <c r="I29" s="19">
        <v>67.286068328888874</v>
      </c>
      <c r="J29" s="31">
        <v>111.04659097222222</v>
      </c>
      <c r="K29" s="19">
        <v>34.48730232888888</v>
      </c>
      <c r="L29" s="32">
        <v>227</v>
      </c>
      <c r="S29" s="20"/>
      <c r="T29" s="31"/>
    </row>
    <row r="30" spans="1:23" x14ac:dyDescent="0.25">
      <c r="A30" s="36">
        <v>39339</v>
      </c>
      <c r="B30" s="32">
        <v>140605</v>
      </c>
      <c r="C30" s="47" t="s">
        <v>21</v>
      </c>
      <c r="D30" s="22">
        <v>239780</v>
      </c>
      <c r="E30" s="32">
        <v>1</v>
      </c>
      <c r="F30" s="20">
        <v>1.800100298507463</v>
      </c>
      <c r="G30" s="31">
        <v>0.56411090149253684</v>
      </c>
      <c r="H30" s="20">
        <v>83.072840597014945</v>
      </c>
      <c r="I30" s="19">
        <v>48.045034602985062</v>
      </c>
      <c r="J30" s="31">
        <v>56.250154029850748</v>
      </c>
      <c r="K30" s="19">
        <v>24.548361170149242</v>
      </c>
      <c r="L30" s="32">
        <v>257</v>
      </c>
      <c r="S30" s="20"/>
      <c r="T30" s="31"/>
    </row>
    <row r="31" spans="1:23" x14ac:dyDescent="0.25">
      <c r="A31" s="36">
        <v>39370</v>
      </c>
      <c r="B31" s="32">
        <v>140316</v>
      </c>
      <c r="C31" s="47" t="s">
        <v>21</v>
      </c>
      <c r="D31" s="22">
        <v>239785</v>
      </c>
      <c r="E31" s="32">
        <v>1</v>
      </c>
      <c r="F31" s="20">
        <v>1.8597062686567167</v>
      </c>
      <c r="G31" s="31">
        <v>0.63230013134328267</v>
      </c>
      <c r="H31" s="20">
        <v>120.71997134328359</v>
      </c>
      <c r="I31" s="19">
        <v>57.234844656716383</v>
      </c>
      <c r="J31" s="31">
        <v>79.681260895522399</v>
      </c>
      <c r="K31" s="19">
        <v>31.780115104477595</v>
      </c>
      <c r="L31" s="32">
        <v>288</v>
      </c>
      <c r="S31" s="20"/>
      <c r="T31" s="31"/>
    </row>
    <row r="32" spans="1:23" x14ac:dyDescent="0.25">
      <c r="A32" s="36">
        <v>39401</v>
      </c>
      <c r="B32" s="32">
        <v>144934</v>
      </c>
      <c r="C32" s="47" t="s">
        <v>21</v>
      </c>
      <c r="D32" s="22">
        <v>239790</v>
      </c>
      <c r="E32" s="32">
        <v>1</v>
      </c>
      <c r="F32" s="20">
        <v>0.53083656716417915</v>
      </c>
      <c r="G32" s="31">
        <v>0.35986103283582072</v>
      </c>
      <c r="H32" s="20">
        <v>27.227299925373142</v>
      </c>
      <c r="I32" s="31">
        <v>31.008241074626845</v>
      </c>
      <c r="J32" s="19">
        <v>16.737507761194035</v>
      </c>
      <c r="K32" s="19">
        <v>16.44716323880596</v>
      </c>
      <c r="L32" s="32">
        <v>319</v>
      </c>
      <c r="S32" s="20"/>
      <c r="T32" s="31"/>
    </row>
    <row r="33" spans="1:20" x14ac:dyDescent="0.25">
      <c r="A33" s="36">
        <v>39430</v>
      </c>
      <c r="B33" s="32">
        <v>143727</v>
      </c>
      <c r="C33" s="4" t="s">
        <v>21</v>
      </c>
      <c r="D33" s="22">
        <v>239795</v>
      </c>
      <c r="E33" s="32">
        <v>1</v>
      </c>
      <c r="F33" s="20">
        <v>0.50775671641791054</v>
      </c>
      <c r="G33" s="31">
        <v>0.29634528358208945</v>
      </c>
      <c r="H33" s="20">
        <v>27.778455419776122</v>
      </c>
      <c r="I33" s="19">
        <v>20.153642430223869</v>
      </c>
      <c r="J33" s="31">
        <v>16.735199776119405</v>
      </c>
      <c r="K33" s="19">
        <v>11.247549823880586</v>
      </c>
      <c r="L33" s="32">
        <v>348</v>
      </c>
      <c r="S33" s="20"/>
      <c r="T33" s="31"/>
    </row>
    <row r="34" spans="1:20" x14ac:dyDescent="0.25">
      <c r="A34" s="22"/>
      <c r="B34" s="34"/>
      <c r="C34" s="22"/>
      <c r="D34" s="22"/>
      <c r="E34" s="32"/>
      <c r="F34" s="20"/>
      <c r="G34" s="31"/>
      <c r="H34" s="20"/>
      <c r="I34" s="31"/>
      <c r="J34" s="31"/>
      <c r="K34" s="31"/>
      <c r="L34" s="34"/>
      <c r="S34" s="20"/>
      <c r="T34" s="31"/>
    </row>
    <row r="35" spans="1:20" x14ac:dyDescent="0.25">
      <c r="A35" s="22"/>
      <c r="B35" s="34"/>
      <c r="C35" s="22"/>
      <c r="D35" s="22"/>
      <c r="E35" s="32"/>
      <c r="F35" s="20"/>
      <c r="G35" s="31"/>
      <c r="H35" s="20"/>
      <c r="I35" s="31"/>
      <c r="J35" s="31"/>
      <c r="K35" s="31"/>
      <c r="L35" s="34"/>
      <c r="S35" s="20"/>
      <c r="T35" s="31"/>
    </row>
    <row r="36" spans="1:20" x14ac:dyDescent="0.25">
      <c r="A36" s="22"/>
      <c r="B36" s="34"/>
      <c r="C36" s="22"/>
      <c r="D36" s="22"/>
      <c r="E36" s="32"/>
      <c r="F36" s="20"/>
      <c r="G36" s="31"/>
      <c r="H36" s="20"/>
      <c r="I36" s="31"/>
      <c r="J36" s="31"/>
      <c r="K36" s="31"/>
      <c r="L36" s="34"/>
      <c r="S36" s="20"/>
      <c r="T36" s="31"/>
    </row>
    <row r="37" spans="1:20" x14ac:dyDescent="0.25">
      <c r="A37" s="36"/>
      <c r="B37" s="32"/>
      <c r="C37" s="35"/>
      <c r="D37" s="22"/>
      <c r="E37" s="32"/>
      <c r="F37" s="20"/>
      <c r="G37" s="31"/>
      <c r="H37" s="20"/>
      <c r="I37" s="31"/>
      <c r="J37" s="31"/>
      <c r="K37" s="19"/>
      <c r="L37" s="32"/>
      <c r="S37" s="20"/>
      <c r="T37" s="31"/>
    </row>
    <row r="38" spans="1:20" x14ac:dyDescent="0.25">
      <c r="A38" s="36"/>
      <c r="B38" s="32"/>
      <c r="C38" s="35"/>
      <c r="D38" s="22"/>
      <c r="E38" s="32"/>
      <c r="F38" s="20"/>
      <c r="G38" s="31"/>
      <c r="H38" s="20"/>
      <c r="I38" s="19"/>
      <c r="J38" s="31"/>
      <c r="K38" s="19"/>
      <c r="L38" s="32"/>
      <c r="S38" s="20"/>
      <c r="T38" s="31"/>
    </row>
    <row r="39" spans="1:20" x14ac:dyDescent="0.25">
      <c r="A39" s="36"/>
      <c r="B39" s="32"/>
      <c r="C39" s="35"/>
      <c r="D39" s="22"/>
      <c r="E39" s="32"/>
      <c r="F39" s="20"/>
      <c r="G39" s="31"/>
      <c r="H39" s="20"/>
      <c r="I39" s="19"/>
      <c r="J39" s="31"/>
      <c r="K39" s="19"/>
      <c r="L39" s="32"/>
      <c r="S39" s="20"/>
      <c r="T39" s="31"/>
    </row>
    <row r="40" spans="1:20" x14ac:dyDescent="0.25">
      <c r="A40" s="36"/>
      <c r="B40" s="32"/>
      <c r="C40" s="35"/>
      <c r="D40" s="22"/>
      <c r="E40" s="32"/>
      <c r="F40" s="20"/>
      <c r="G40" s="31"/>
      <c r="H40" s="20"/>
      <c r="I40" s="19"/>
      <c r="J40" s="31"/>
      <c r="K40" s="19"/>
      <c r="L40" s="32"/>
      <c r="S40" s="20"/>
      <c r="T40" s="19"/>
    </row>
    <row r="41" spans="1:20" x14ac:dyDescent="0.25">
      <c r="A41" s="36"/>
      <c r="B41" s="32"/>
      <c r="C41" s="36"/>
      <c r="D41" s="22"/>
      <c r="E41" s="32"/>
      <c r="F41" s="20"/>
      <c r="G41" s="31"/>
      <c r="H41" s="20"/>
      <c r="I41" s="31"/>
      <c r="J41" s="31"/>
      <c r="K41" s="19"/>
      <c r="L41" s="32"/>
      <c r="S41" s="20"/>
      <c r="T41" s="19"/>
    </row>
    <row r="42" spans="1:20" x14ac:dyDescent="0.25">
      <c r="A42" s="36"/>
      <c r="B42" s="32"/>
      <c r="C42" s="36"/>
      <c r="D42" s="22"/>
      <c r="E42" s="32"/>
      <c r="F42" s="20"/>
      <c r="G42" s="31"/>
      <c r="H42" s="20"/>
      <c r="I42" s="19"/>
      <c r="J42" s="31"/>
      <c r="K42" s="19"/>
      <c r="L42" s="32"/>
      <c r="S42" s="20"/>
      <c r="T42" s="31"/>
    </row>
    <row r="43" spans="1:20" x14ac:dyDescent="0.25">
      <c r="A43" s="36"/>
      <c r="B43" s="32"/>
      <c r="C43" s="36"/>
      <c r="D43" s="22"/>
      <c r="E43" s="32"/>
      <c r="F43" s="20"/>
      <c r="G43" s="31"/>
      <c r="H43" s="20"/>
      <c r="I43" s="19"/>
      <c r="J43" s="31"/>
      <c r="K43" s="19"/>
      <c r="L43" s="32"/>
    </row>
    <row r="44" spans="1:20" x14ac:dyDescent="0.25">
      <c r="A44" s="36"/>
      <c r="B44" s="32"/>
      <c r="C44" s="36"/>
      <c r="D44" s="22"/>
      <c r="E44" s="32"/>
      <c r="F44" s="20"/>
      <c r="G44" s="19"/>
      <c r="H44" s="20"/>
      <c r="I44" s="19"/>
      <c r="J44" s="31"/>
      <c r="K44" s="19"/>
      <c r="L44" s="32"/>
    </row>
    <row r="45" spans="1:20" x14ac:dyDescent="0.25">
      <c r="A45" s="36"/>
      <c r="B45" s="32"/>
      <c r="C45" s="4"/>
      <c r="D45" s="22"/>
      <c r="E45" s="32"/>
      <c r="F45" s="20"/>
      <c r="G45" s="31"/>
      <c r="H45" s="20"/>
      <c r="I45" s="19"/>
      <c r="J45" s="31"/>
      <c r="K45" s="19"/>
      <c r="L45" s="32"/>
    </row>
    <row r="46" spans="1:20" x14ac:dyDescent="0.25">
      <c r="A46" s="36"/>
      <c r="B46" s="32"/>
      <c r="C46" s="4"/>
      <c r="D46" s="22"/>
      <c r="E46" s="32"/>
      <c r="F46" s="20"/>
      <c r="G46" s="31"/>
      <c r="H46" s="20"/>
      <c r="I46" s="19"/>
      <c r="J46" s="31"/>
      <c r="K46" s="19"/>
      <c r="L46" s="32"/>
    </row>
    <row r="47" spans="1:20" x14ac:dyDescent="0.25">
      <c r="A47" s="36"/>
      <c r="B47" s="32"/>
      <c r="C47" s="4"/>
      <c r="D47" s="22"/>
      <c r="E47" s="32"/>
      <c r="F47" s="20"/>
      <c r="G47" s="31"/>
      <c r="H47" s="20"/>
      <c r="I47" s="19"/>
      <c r="J47" s="31"/>
      <c r="K47" s="19"/>
      <c r="L47" s="32"/>
    </row>
    <row r="48" spans="1:20" x14ac:dyDescent="0.25">
      <c r="A48" s="36"/>
      <c r="B48" s="32"/>
      <c r="C48" s="4"/>
      <c r="D48" s="22"/>
      <c r="E48" s="32"/>
      <c r="F48" s="20"/>
      <c r="G48" s="31"/>
      <c r="H48" s="20"/>
      <c r="I48" s="19"/>
      <c r="J48" s="31"/>
      <c r="K48" s="19"/>
      <c r="L48" s="32"/>
    </row>
    <row r="49" spans="1:12" x14ac:dyDescent="0.25">
      <c r="A49" s="36"/>
      <c r="B49" s="32"/>
      <c r="C49" s="36"/>
      <c r="D49" s="22"/>
      <c r="E49" s="32"/>
      <c r="F49" s="20"/>
      <c r="G49" s="19"/>
      <c r="H49" s="20"/>
      <c r="I49" s="19"/>
      <c r="J49" s="31"/>
      <c r="K49" s="19"/>
      <c r="L49" s="32"/>
    </row>
    <row r="50" spans="1:12" x14ac:dyDescent="0.25">
      <c r="A50" s="36"/>
      <c r="B50" s="32"/>
      <c r="C50" s="4"/>
      <c r="D50" s="22"/>
      <c r="E50" s="32"/>
      <c r="F50" s="20"/>
      <c r="G50" s="19"/>
      <c r="H50" s="20"/>
      <c r="I50" s="19"/>
      <c r="J50" s="31"/>
      <c r="K50" s="19"/>
      <c r="L50" s="32"/>
    </row>
    <row r="51" spans="1:12" x14ac:dyDescent="0.25">
      <c r="A51" s="36"/>
      <c r="B51" s="32"/>
      <c r="C51" s="4"/>
      <c r="D51" s="22"/>
      <c r="E51" s="32"/>
      <c r="F51" s="20"/>
      <c r="G51" s="19"/>
      <c r="H51" s="20"/>
      <c r="I51" s="19"/>
      <c r="J51" s="31"/>
      <c r="K51" s="19"/>
      <c r="L51" s="32"/>
    </row>
    <row r="52" spans="1:12" x14ac:dyDescent="0.25">
      <c r="A52" s="36"/>
      <c r="B52" s="32"/>
      <c r="C52" s="4"/>
      <c r="D52" s="22"/>
      <c r="E52" s="32"/>
      <c r="F52" s="20"/>
      <c r="G52" s="19"/>
      <c r="H52" s="20"/>
      <c r="I52" s="19"/>
      <c r="J52" s="31"/>
      <c r="K52" s="19"/>
      <c r="L52" s="32"/>
    </row>
    <row r="53" spans="1:12" x14ac:dyDescent="0.25">
      <c r="A53" s="36"/>
      <c r="B53" s="32"/>
      <c r="C53" s="4"/>
      <c r="D53" s="22"/>
      <c r="E53" s="32"/>
      <c r="F53" s="20"/>
      <c r="G53" s="19"/>
      <c r="H53" s="20"/>
      <c r="I53" s="19"/>
      <c r="J53" s="31"/>
      <c r="K53" s="19"/>
      <c r="L53" s="32"/>
    </row>
    <row r="54" spans="1:12" x14ac:dyDescent="0.25">
      <c r="A54" s="36"/>
      <c r="B54" s="32"/>
      <c r="C54" s="4"/>
      <c r="D54" s="22"/>
      <c r="E54" s="32"/>
      <c r="F54" s="20"/>
      <c r="G54" s="19"/>
      <c r="H54" s="20"/>
      <c r="I54" s="19"/>
      <c r="J54" s="31"/>
      <c r="K54" s="19"/>
      <c r="L54" s="32"/>
    </row>
    <row r="55" spans="1:12" x14ac:dyDescent="0.25">
      <c r="A55" s="36"/>
      <c r="B55" s="32"/>
      <c r="C55" s="4"/>
      <c r="D55" s="22"/>
      <c r="E55" s="32"/>
      <c r="F55" s="20"/>
      <c r="G55" s="19"/>
      <c r="H55" s="20"/>
      <c r="I55" s="19"/>
      <c r="J55" s="31"/>
      <c r="K55" s="19"/>
      <c r="L55" s="32"/>
    </row>
    <row r="56" spans="1:12" x14ac:dyDescent="0.25">
      <c r="A56" s="36"/>
      <c r="B56" s="32"/>
      <c r="C56" s="4"/>
      <c r="D56" s="22"/>
      <c r="E56" s="32"/>
      <c r="F56" s="20"/>
      <c r="G56" s="19"/>
      <c r="H56" s="20"/>
      <c r="I56" s="19"/>
      <c r="J56" s="31"/>
      <c r="K56" s="19"/>
      <c r="L56" s="32"/>
    </row>
    <row r="57" spans="1:12" x14ac:dyDescent="0.25">
      <c r="A57" s="36"/>
      <c r="B57" s="32"/>
      <c r="C57" s="4"/>
      <c r="D57" s="22"/>
      <c r="E57" s="32"/>
      <c r="F57" s="20"/>
      <c r="G57" s="19"/>
      <c r="H57" s="20"/>
      <c r="I57" s="19"/>
      <c r="J57" s="31"/>
      <c r="K57" s="19"/>
      <c r="L57" s="32"/>
    </row>
    <row r="58" spans="1:12" x14ac:dyDescent="0.25">
      <c r="A58" s="36"/>
      <c r="B58" s="32"/>
      <c r="C58" s="4"/>
      <c r="D58" s="22"/>
      <c r="E58" s="32"/>
      <c r="F58" s="20"/>
      <c r="G58" s="19"/>
      <c r="H58" s="20"/>
      <c r="I58" s="19"/>
      <c r="J58" s="31"/>
      <c r="K58" s="19"/>
      <c r="L58" s="32"/>
    </row>
    <row r="59" spans="1:12" x14ac:dyDescent="0.25">
      <c r="A59" s="36"/>
      <c r="B59" s="32"/>
      <c r="C59" s="4"/>
      <c r="D59" s="22"/>
      <c r="E59" s="32"/>
      <c r="F59" s="20"/>
      <c r="G59" s="19"/>
      <c r="H59" s="20"/>
      <c r="I59" s="19"/>
      <c r="J59" s="31"/>
      <c r="K59" s="19"/>
      <c r="L59" s="32"/>
    </row>
    <row r="60" spans="1:12" x14ac:dyDescent="0.25">
      <c r="A60" s="36"/>
      <c r="B60" s="32"/>
      <c r="C60" s="4"/>
      <c r="D60" s="22"/>
      <c r="E60" s="32"/>
      <c r="F60" s="20"/>
      <c r="G60" s="19"/>
      <c r="H60" s="20"/>
      <c r="I60" s="19"/>
      <c r="J60" s="31"/>
      <c r="K60" s="19"/>
      <c r="L60" s="32"/>
    </row>
    <row r="61" spans="1:12" x14ac:dyDescent="0.25">
      <c r="A61" s="36"/>
      <c r="B61" s="32"/>
      <c r="C61" s="4"/>
      <c r="D61" s="22"/>
      <c r="E61" s="32"/>
      <c r="F61" s="20"/>
      <c r="G61" s="19"/>
      <c r="H61" s="20"/>
      <c r="I61" s="38"/>
      <c r="J61" s="31"/>
      <c r="K61" s="19"/>
      <c r="L61" s="32"/>
    </row>
    <row r="62" spans="1:12" x14ac:dyDescent="0.25">
      <c r="A62" s="36"/>
      <c r="B62" s="32"/>
      <c r="C62" s="4"/>
      <c r="D62" s="22"/>
      <c r="E62" s="32"/>
      <c r="F62" s="20"/>
      <c r="G62" s="19"/>
      <c r="H62" s="20"/>
      <c r="I62" s="19"/>
      <c r="J62" s="31"/>
      <c r="K62" s="19"/>
      <c r="L62" s="32"/>
    </row>
    <row r="63" spans="1:12" x14ac:dyDescent="0.25">
      <c r="A63" s="36"/>
      <c r="B63" s="32"/>
      <c r="C63" s="4"/>
      <c r="D63" s="22"/>
      <c r="E63" s="32"/>
      <c r="F63" s="20"/>
      <c r="G63" s="19"/>
      <c r="H63" s="23"/>
      <c r="I63" s="19"/>
      <c r="J63" s="31"/>
      <c r="K63" s="19"/>
      <c r="L63" s="32"/>
    </row>
    <row r="64" spans="1:12" x14ac:dyDescent="0.25">
      <c r="A64" s="36"/>
      <c r="B64" s="32"/>
      <c r="C64" s="4"/>
      <c r="D64" s="22"/>
      <c r="E64" s="32"/>
      <c r="F64" s="20"/>
      <c r="G64" s="19"/>
      <c r="H64" s="20"/>
      <c r="I64" s="19"/>
      <c r="J64" s="31"/>
      <c r="K64" s="19"/>
      <c r="L64" s="32"/>
    </row>
    <row r="65" spans="1:12" x14ac:dyDescent="0.25">
      <c r="A65" s="36"/>
      <c r="B65" s="32"/>
      <c r="C65" s="4"/>
      <c r="D65" s="22"/>
      <c r="E65" s="32"/>
      <c r="F65" s="20"/>
      <c r="G65" s="31"/>
      <c r="H65" s="20"/>
      <c r="I65" s="19"/>
      <c r="J65" s="31"/>
      <c r="K65" s="19"/>
      <c r="L65" s="32"/>
    </row>
    <row r="66" spans="1:12" x14ac:dyDescent="0.25">
      <c r="A66" s="36"/>
      <c r="B66" s="32"/>
      <c r="C66" s="4"/>
      <c r="D66" s="22"/>
      <c r="E66" s="32"/>
      <c r="F66" s="20"/>
      <c r="G66" s="31"/>
      <c r="H66" s="20"/>
      <c r="I66" s="38"/>
      <c r="J66" s="37"/>
      <c r="K66" s="19"/>
      <c r="L66" s="32"/>
    </row>
    <row r="67" spans="1:12" x14ac:dyDescent="0.25">
      <c r="A67" s="36"/>
      <c r="B67" s="32"/>
      <c r="C67" s="4"/>
      <c r="D67" s="22"/>
      <c r="E67" s="32"/>
      <c r="F67" s="20"/>
      <c r="G67" s="31"/>
      <c r="H67" s="20"/>
      <c r="I67" s="19"/>
      <c r="J67" s="31"/>
      <c r="K67" s="19"/>
      <c r="L67" s="32"/>
    </row>
    <row r="68" spans="1:12" x14ac:dyDescent="0.25">
      <c r="A68" s="36"/>
      <c r="B68" s="32"/>
      <c r="C68" s="4"/>
      <c r="D68" s="22"/>
      <c r="E68" s="32"/>
      <c r="F68" s="20"/>
      <c r="G68" s="31"/>
      <c r="H68" s="20"/>
      <c r="I68" s="19"/>
      <c r="J68" s="31"/>
      <c r="K68" s="19"/>
      <c r="L68" s="32"/>
    </row>
    <row r="69" spans="1:12" x14ac:dyDescent="0.25">
      <c r="A69" s="36"/>
      <c r="B69" s="32"/>
      <c r="C69" s="4"/>
      <c r="D69" s="22"/>
      <c r="E69" s="32"/>
      <c r="F69" s="20"/>
      <c r="G69" s="31"/>
      <c r="H69" s="20"/>
      <c r="I69" s="19"/>
      <c r="J69" s="31"/>
      <c r="K69" s="19"/>
      <c r="L69" s="32"/>
    </row>
    <row r="70" spans="1:12" x14ac:dyDescent="0.25">
      <c r="A70" s="36"/>
      <c r="B70" s="32"/>
      <c r="C70" s="4"/>
      <c r="D70" s="22"/>
      <c r="E70" s="32"/>
      <c r="F70" s="20"/>
      <c r="G70" s="31"/>
      <c r="H70" s="20"/>
      <c r="I70" s="38"/>
      <c r="J70" s="37"/>
      <c r="K70" s="19"/>
      <c r="L70" s="32"/>
    </row>
    <row r="71" spans="1:12" x14ac:dyDescent="0.25">
      <c r="A71" s="36"/>
      <c r="B71" s="32"/>
      <c r="C71" s="4"/>
      <c r="D71" s="22"/>
      <c r="E71" s="32"/>
      <c r="F71" s="20"/>
      <c r="G71" s="31"/>
      <c r="H71" s="20"/>
      <c r="I71" s="19"/>
      <c r="J71" s="31"/>
      <c r="K71" s="19"/>
      <c r="L71" s="32"/>
    </row>
    <row r="72" spans="1:12" x14ac:dyDescent="0.25">
      <c r="A72" s="36"/>
      <c r="B72" s="32"/>
      <c r="C72" s="4"/>
      <c r="D72" s="22"/>
      <c r="E72" s="32"/>
      <c r="F72" s="20"/>
      <c r="G72" s="31"/>
      <c r="H72" s="20"/>
      <c r="I72" s="19"/>
      <c r="J72" s="31"/>
      <c r="K72" s="19"/>
      <c r="L72" s="32"/>
    </row>
    <row r="73" spans="1:12" x14ac:dyDescent="0.25">
      <c r="A73" s="33"/>
      <c r="B73" s="31"/>
      <c r="C73" s="31"/>
      <c r="D73" s="19"/>
      <c r="E73" s="19"/>
      <c r="F73" s="19"/>
      <c r="G73" s="19"/>
      <c r="H73" s="19"/>
      <c r="I73" s="19"/>
      <c r="J73" s="19"/>
      <c r="K73" s="19"/>
      <c r="L73" s="19"/>
    </row>
    <row r="74" spans="1:12" x14ac:dyDescent="0.25">
      <c r="A74" s="33"/>
      <c r="B74" s="31"/>
      <c r="C74" s="31"/>
      <c r="D74" s="19"/>
      <c r="E74" s="19"/>
      <c r="F74" s="19"/>
      <c r="G74" s="19"/>
      <c r="H74" s="19"/>
      <c r="I74" s="19"/>
      <c r="J74" s="19"/>
      <c r="K74" s="19"/>
      <c r="L74" s="19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536"/>
  <sheetViews>
    <sheetView zoomScale="75" workbookViewId="0">
      <pane xSplit="4" ySplit="5" topLeftCell="G45" activePane="bottomRight" state="frozen"/>
      <selection pane="topRight" activeCell="E1" sqref="E1"/>
      <selection pane="bottomLeft" activeCell="A6" sqref="A6"/>
      <selection pane="bottomRight" sqref="A1:AH65"/>
    </sheetView>
  </sheetViews>
  <sheetFormatPr defaultRowHeight="13.2" x14ac:dyDescent="0.25"/>
  <cols>
    <col min="1" max="1" width="11.109375" style="8" bestFit="1" customWidth="1"/>
    <col min="2" max="2" width="11.109375" style="32" customWidth="1"/>
    <col min="3" max="3" width="11.109375" style="8" customWidth="1"/>
    <col min="4" max="4" width="13.33203125" style="4" customWidth="1"/>
    <col min="6" max="6" width="9.109375" style="20"/>
    <col min="7" max="7" width="9.109375" style="19"/>
    <col min="8" max="8" width="9.109375" style="20"/>
    <col min="9" max="9" width="9.33203125" style="19" customWidth="1"/>
    <col min="10" max="10" width="9.33203125" style="20" customWidth="1"/>
    <col min="11" max="11" width="9.33203125" style="19" customWidth="1"/>
    <col min="12" max="12" width="9.109375" style="32"/>
    <col min="13" max="13" width="9.109375" style="43"/>
    <col min="15" max="15" width="9.109375" style="42"/>
    <col min="16" max="17" width="9.109375" style="20"/>
    <col min="18" max="18" width="12.5546875" style="31" customWidth="1"/>
    <col min="19" max="20" width="9.109375" style="20"/>
  </cols>
  <sheetData>
    <row r="1" spans="1:36" x14ac:dyDescent="0.25">
      <c r="A1" s="12" t="s">
        <v>62</v>
      </c>
      <c r="U1" s="13" t="s">
        <v>23</v>
      </c>
      <c r="W1" s="13"/>
      <c r="Y1" s="13"/>
      <c r="Z1" s="13"/>
      <c r="AA1" s="13"/>
      <c r="AB1" s="13" t="s">
        <v>23</v>
      </c>
      <c r="AC1" s="13"/>
      <c r="AD1" s="13"/>
      <c r="AF1" s="13"/>
      <c r="AG1" s="13"/>
      <c r="AH1" s="13"/>
    </row>
    <row r="2" spans="1:36" x14ac:dyDescent="0.25">
      <c r="A2" s="8" t="s">
        <v>49</v>
      </c>
      <c r="M2" s="44" t="s">
        <v>36</v>
      </c>
      <c r="U2" s="13" t="s">
        <v>24</v>
      </c>
      <c r="W2" s="13" t="s">
        <v>25</v>
      </c>
      <c r="Y2" s="13"/>
      <c r="Z2" s="13"/>
      <c r="AA2" s="13"/>
      <c r="AB2" s="13" t="s">
        <v>24</v>
      </c>
      <c r="AC2" s="13"/>
      <c r="AD2" s="13" t="s">
        <v>25</v>
      </c>
      <c r="AF2" s="13"/>
      <c r="AG2" s="13"/>
      <c r="AH2" s="13"/>
    </row>
    <row r="3" spans="1:36" x14ac:dyDescent="0.25">
      <c r="A3" s="8" t="s">
        <v>20</v>
      </c>
      <c r="M3" s="44" t="s">
        <v>46</v>
      </c>
      <c r="P3" s="31" t="s">
        <v>26</v>
      </c>
      <c r="Q3" s="31" t="s">
        <v>26</v>
      </c>
      <c r="R3" s="31" t="s">
        <v>26</v>
      </c>
      <c r="S3" s="31" t="s">
        <v>26</v>
      </c>
      <c r="T3" s="31" t="s">
        <v>26</v>
      </c>
      <c r="U3" s="13" t="s">
        <v>27</v>
      </c>
      <c r="V3" s="13"/>
      <c r="W3" s="13" t="s">
        <v>28</v>
      </c>
      <c r="X3" s="13"/>
      <c r="Y3" s="13"/>
      <c r="Z3" s="13" t="s">
        <v>25</v>
      </c>
      <c r="AA3" s="13"/>
      <c r="AB3" s="13" t="s">
        <v>27</v>
      </c>
      <c r="AC3" s="13"/>
      <c r="AD3" s="13" t="s">
        <v>28</v>
      </c>
      <c r="AF3" s="13"/>
      <c r="AG3" s="13" t="s">
        <v>29</v>
      </c>
      <c r="AH3" s="13"/>
      <c r="AJ3" s="21" t="s">
        <v>54</v>
      </c>
    </row>
    <row r="4" spans="1:36" x14ac:dyDescent="0.25">
      <c r="A4" s="8" t="s">
        <v>41</v>
      </c>
      <c r="D4" s="21" t="s">
        <v>47</v>
      </c>
      <c r="H4" s="20" t="s">
        <v>18</v>
      </c>
      <c r="I4" s="20"/>
      <c r="J4" s="20" t="s">
        <v>19</v>
      </c>
      <c r="M4" s="44" t="s">
        <v>37</v>
      </c>
      <c r="N4" s="13" t="s">
        <v>37</v>
      </c>
      <c r="O4" s="42" t="s">
        <v>37</v>
      </c>
      <c r="P4" s="20" t="s">
        <v>30</v>
      </c>
      <c r="Q4" s="20" t="s">
        <v>30</v>
      </c>
      <c r="R4" s="20" t="s">
        <v>30</v>
      </c>
      <c r="S4" s="20" t="s">
        <v>30</v>
      </c>
      <c r="T4" s="20" t="s">
        <v>30</v>
      </c>
      <c r="U4" s="13" t="s">
        <v>28</v>
      </c>
      <c r="V4" s="13"/>
      <c r="W4" s="13" t="s">
        <v>31</v>
      </c>
      <c r="X4" s="13"/>
      <c r="Y4" s="13"/>
      <c r="Z4" s="13" t="s">
        <v>32</v>
      </c>
      <c r="AA4" s="13"/>
      <c r="AB4" s="13" t="s">
        <v>28</v>
      </c>
      <c r="AC4" s="13"/>
      <c r="AD4" s="13" t="s">
        <v>31</v>
      </c>
      <c r="AF4" s="13"/>
      <c r="AG4" s="13" t="s">
        <v>32</v>
      </c>
      <c r="AH4" s="13"/>
      <c r="AJ4" s="21" t="s">
        <v>55</v>
      </c>
    </row>
    <row r="5" spans="1:36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33" t="s">
        <v>8</v>
      </c>
      <c r="M5" s="44" t="s">
        <v>52</v>
      </c>
      <c r="N5" s="13" t="s">
        <v>45</v>
      </c>
      <c r="O5" s="42" t="s">
        <v>38</v>
      </c>
      <c r="P5" s="20" t="s">
        <v>43</v>
      </c>
      <c r="Q5" s="20" t="s">
        <v>50</v>
      </c>
      <c r="R5" s="20" t="s">
        <v>53</v>
      </c>
      <c r="S5" s="20" t="s">
        <v>69</v>
      </c>
      <c r="T5" s="20" t="s">
        <v>44</v>
      </c>
      <c r="U5" s="13"/>
      <c r="V5" s="13" t="s">
        <v>33</v>
      </c>
      <c r="W5" s="13" t="s">
        <v>34</v>
      </c>
      <c r="X5" s="13" t="s">
        <v>35</v>
      </c>
      <c r="Y5" s="13" t="s">
        <v>33</v>
      </c>
      <c r="Z5" s="13" t="s">
        <v>34</v>
      </c>
      <c r="AA5" s="13" t="s">
        <v>35</v>
      </c>
      <c r="AB5" s="13"/>
      <c r="AC5" s="13" t="s">
        <v>33</v>
      </c>
      <c r="AD5" s="13" t="s">
        <v>34</v>
      </c>
      <c r="AE5" s="13" t="s">
        <v>35</v>
      </c>
      <c r="AF5" s="13" t="s">
        <v>33</v>
      </c>
      <c r="AG5" s="13" t="s">
        <v>34</v>
      </c>
      <c r="AH5" s="13" t="s">
        <v>35</v>
      </c>
    </row>
    <row r="6" spans="1:36" s="10" customFormat="1" x14ac:dyDescent="0.25">
      <c r="A6" s="35">
        <v>39100</v>
      </c>
      <c r="B6" s="34">
        <v>144936</v>
      </c>
      <c r="C6" s="18" t="s">
        <v>21</v>
      </c>
      <c r="D6" s="22">
        <v>239740</v>
      </c>
      <c r="E6" s="9">
        <v>1</v>
      </c>
      <c r="F6" s="20">
        <v>0.31558951550387593</v>
      </c>
      <c r="G6" s="31">
        <v>0.17814020949612405</v>
      </c>
      <c r="H6" s="20">
        <v>26.939258217054263</v>
      </c>
      <c r="I6" s="19">
        <v>17.136947145445738</v>
      </c>
      <c r="J6" s="31">
        <v>15.003931327519378</v>
      </c>
      <c r="K6" s="31">
        <v>8.9982628474806194</v>
      </c>
      <c r="L6" s="34">
        <v>18</v>
      </c>
      <c r="M6" s="43">
        <v>93.951459267230476</v>
      </c>
      <c r="N6" s="4">
        <v>6.6150000000000002</v>
      </c>
      <c r="O6" s="4">
        <v>295</v>
      </c>
      <c r="P6" s="19">
        <v>11.5245</v>
      </c>
      <c r="Q6" s="19">
        <v>10.977</v>
      </c>
      <c r="R6" s="19">
        <v>1.0069999999999999</v>
      </c>
      <c r="S6" s="19">
        <v>0.60899999999999999</v>
      </c>
      <c r="T6" s="19">
        <v>0.13250000000000001</v>
      </c>
      <c r="U6">
        <v>5.5</v>
      </c>
      <c r="V6">
        <f t="shared" ref="V6:X10" si="0">($U6*P6)</f>
        <v>63.384749999999997</v>
      </c>
      <c r="W6">
        <f t="shared" si="0"/>
        <v>60.3735</v>
      </c>
      <c r="X6">
        <f t="shared" si="0"/>
        <v>5.5384999999999991</v>
      </c>
      <c r="Y6" s="13">
        <f>SUM(V6:V10)</f>
        <v>1106.4904999999999</v>
      </c>
      <c r="Z6" s="13">
        <f>SUM(W6:W10)</f>
        <v>1051.9457499999999</v>
      </c>
      <c r="AA6" s="13">
        <f>SUM(X6:X10)</f>
        <v>96.031249999999986</v>
      </c>
      <c r="AB6">
        <v>5.5</v>
      </c>
      <c r="AC6">
        <f t="shared" ref="AC6:AE9" si="1">($AB6*P6)</f>
        <v>63.384749999999997</v>
      </c>
      <c r="AD6">
        <f t="shared" si="1"/>
        <v>60.3735</v>
      </c>
      <c r="AE6">
        <f t="shared" si="1"/>
        <v>5.5384999999999991</v>
      </c>
      <c r="AF6" s="13">
        <f>SUM(AC6:AC9)</f>
        <v>589.72175000000004</v>
      </c>
      <c r="AG6" s="13">
        <f>SUM(AD6:AD9)</f>
        <v>561.72699999999998</v>
      </c>
      <c r="AH6" s="13">
        <f>SUM(AE6:AE9)</f>
        <v>51.323749999999997</v>
      </c>
    </row>
    <row r="7" spans="1:36" s="10" customFormat="1" x14ac:dyDescent="0.25">
      <c r="A7" s="22"/>
      <c r="B7" s="34"/>
      <c r="D7" s="22">
        <v>239739</v>
      </c>
      <c r="E7" s="9">
        <v>10</v>
      </c>
      <c r="F7" s="20">
        <v>0.32230418604651162</v>
      </c>
      <c r="G7" s="31">
        <v>0.19741131395348832</v>
      </c>
      <c r="H7" s="20"/>
      <c r="I7" s="31"/>
      <c r="J7" s="31"/>
      <c r="K7" s="31"/>
      <c r="L7" s="34"/>
      <c r="M7" s="45"/>
      <c r="P7" s="19">
        <v>11.4985</v>
      </c>
      <c r="Q7" s="19">
        <v>11.023</v>
      </c>
      <c r="R7" s="19">
        <v>0.997</v>
      </c>
      <c r="S7" s="19">
        <v>0.253</v>
      </c>
      <c r="T7" s="19">
        <v>0.1225</v>
      </c>
      <c r="U7">
        <v>12</v>
      </c>
      <c r="V7">
        <f t="shared" si="0"/>
        <v>137.982</v>
      </c>
      <c r="W7">
        <f t="shared" si="0"/>
        <v>132.27600000000001</v>
      </c>
      <c r="X7">
        <f t="shared" si="0"/>
        <v>11.964</v>
      </c>
      <c r="Y7" s="13"/>
      <c r="Z7" s="13"/>
      <c r="AA7" s="13"/>
      <c r="AB7">
        <v>12</v>
      </c>
      <c r="AC7">
        <f t="shared" si="1"/>
        <v>137.982</v>
      </c>
      <c r="AD7">
        <f t="shared" si="1"/>
        <v>132.27600000000001</v>
      </c>
      <c r="AE7">
        <f t="shared" si="1"/>
        <v>11.964</v>
      </c>
      <c r="AF7" s="13"/>
      <c r="AG7" s="13"/>
      <c r="AH7" s="13"/>
    </row>
    <row r="8" spans="1:36" s="10" customFormat="1" x14ac:dyDescent="0.25">
      <c r="A8" s="22"/>
      <c r="B8" s="34"/>
      <c r="D8" s="22">
        <v>239738</v>
      </c>
      <c r="E8" s="9">
        <v>25</v>
      </c>
      <c r="F8" s="20">
        <v>0.30216017441860465</v>
      </c>
      <c r="G8" s="31">
        <v>0.17424570058139535</v>
      </c>
      <c r="H8" s="20"/>
      <c r="I8" s="31"/>
      <c r="J8" s="31"/>
      <c r="K8" s="31"/>
      <c r="L8" s="34"/>
      <c r="M8" s="45"/>
      <c r="P8" s="19">
        <v>12.263999999999999</v>
      </c>
      <c r="Q8" s="19">
        <v>11.624500000000001</v>
      </c>
      <c r="R8" s="19">
        <v>1.0720000000000001</v>
      </c>
      <c r="S8" s="19">
        <v>0.51300000000000001</v>
      </c>
      <c r="T8" s="19">
        <v>0.13150000000000001</v>
      </c>
      <c r="U8">
        <v>20</v>
      </c>
      <c r="V8">
        <f t="shared" si="0"/>
        <v>245.27999999999997</v>
      </c>
      <c r="W8">
        <f t="shared" si="0"/>
        <v>232.49</v>
      </c>
      <c r="X8">
        <f t="shared" si="0"/>
        <v>21.44</v>
      </c>
      <c r="Y8" s="13"/>
      <c r="Z8" s="13"/>
      <c r="AA8" s="13"/>
      <c r="AB8">
        <v>20</v>
      </c>
      <c r="AC8">
        <f t="shared" si="1"/>
        <v>245.27999999999997</v>
      </c>
      <c r="AD8">
        <f t="shared" si="1"/>
        <v>232.49</v>
      </c>
      <c r="AE8">
        <f t="shared" si="1"/>
        <v>21.44</v>
      </c>
      <c r="AF8" s="13"/>
      <c r="AG8" s="13"/>
      <c r="AH8" s="13"/>
    </row>
    <row r="9" spans="1:36" s="10" customFormat="1" x14ac:dyDescent="0.25">
      <c r="A9" s="22"/>
      <c r="B9" s="34"/>
      <c r="D9" s="22">
        <v>239737</v>
      </c>
      <c r="E9" s="9">
        <v>50</v>
      </c>
      <c r="F9" s="20">
        <v>0.26858682170542636</v>
      </c>
      <c r="G9" s="31">
        <v>0.17317135329457362</v>
      </c>
      <c r="H9" s="20"/>
      <c r="I9" s="31"/>
      <c r="J9" s="31"/>
      <c r="K9" s="31"/>
      <c r="L9" s="34"/>
      <c r="M9" s="45"/>
      <c r="O9" s="40"/>
      <c r="P9" s="19">
        <v>11.446000000000002</v>
      </c>
      <c r="Q9" s="19">
        <v>10.927</v>
      </c>
      <c r="R9" s="19">
        <v>0.99049999999999994</v>
      </c>
      <c r="S9" s="19">
        <v>0.32700000000000001</v>
      </c>
      <c r="T9" s="19">
        <v>0.121</v>
      </c>
      <c r="U9">
        <v>35</v>
      </c>
      <c r="V9">
        <f t="shared" si="0"/>
        <v>400.61000000000007</v>
      </c>
      <c r="W9">
        <f t="shared" si="0"/>
        <v>382.44499999999999</v>
      </c>
      <c r="X9">
        <f t="shared" si="0"/>
        <v>34.667499999999997</v>
      </c>
      <c r="Y9" s="13"/>
      <c r="Z9" s="13"/>
      <c r="AA9" s="13"/>
      <c r="AB9">
        <v>12.5</v>
      </c>
      <c r="AC9">
        <f t="shared" si="1"/>
        <v>143.07500000000002</v>
      </c>
      <c r="AD9">
        <f t="shared" si="1"/>
        <v>136.58750000000001</v>
      </c>
      <c r="AE9">
        <f t="shared" si="1"/>
        <v>12.38125</v>
      </c>
      <c r="AF9" s="13"/>
      <c r="AG9" s="13"/>
      <c r="AH9" s="13"/>
    </row>
    <row r="10" spans="1:36" s="10" customFormat="1" x14ac:dyDescent="0.25">
      <c r="A10" s="22"/>
      <c r="B10" s="34"/>
      <c r="D10" s="22">
        <v>239736</v>
      </c>
      <c r="E10" s="9">
        <v>95</v>
      </c>
      <c r="F10" s="20">
        <v>0.26187215116279072</v>
      </c>
      <c r="G10" s="31">
        <v>0.18854794883720932</v>
      </c>
      <c r="H10" s="20"/>
      <c r="I10" s="31"/>
      <c r="J10" s="31"/>
      <c r="K10" s="31"/>
      <c r="L10" s="34"/>
      <c r="M10" s="45"/>
      <c r="O10" s="40"/>
      <c r="P10" s="19">
        <v>11.5215</v>
      </c>
      <c r="Q10" s="19">
        <v>10.8605</v>
      </c>
      <c r="R10" s="19">
        <v>0.99649999999999994</v>
      </c>
      <c r="S10" s="19">
        <v>0.3115</v>
      </c>
      <c r="T10" s="19">
        <v>0.11549999999999999</v>
      </c>
      <c r="U10">
        <v>22.5</v>
      </c>
      <c r="V10">
        <f t="shared" si="0"/>
        <v>259.23374999999999</v>
      </c>
      <c r="W10">
        <f t="shared" si="0"/>
        <v>244.36125000000001</v>
      </c>
      <c r="X10">
        <f t="shared" si="0"/>
        <v>22.421249999999997</v>
      </c>
      <c r="Y10" s="13"/>
      <c r="Z10" s="13"/>
      <c r="AA10" s="13"/>
      <c r="AB10"/>
      <c r="AC10"/>
      <c r="AD10"/>
      <c r="AE10"/>
      <c r="AF10" s="13"/>
      <c r="AG10" s="13"/>
      <c r="AH10" s="13"/>
    </row>
    <row r="11" spans="1:36" x14ac:dyDescent="0.25">
      <c r="A11" s="35">
        <v>39127</v>
      </c>
      <c r="B11" s="4">
        <v>130641</v>
      </c>
      <c r="C11" s="18" t="s">
        <v>21</v>
      </c>
      <c r="D11" s="22">
        <v>239745</v>
      </c>
      <c r="E11" s="9">
        <v>1</v>
      </c>
      <c r="F11" s="20">
        <v>0.34916286821705422</v>
      </c>
      <c r="G11" s="19">
        <v>0.17055263178294588</v>
      </c>
      <c r="H11" s="20">
        <v>30.706188391472864</v>
      </c>
      <c r="I11" s="31">
        <v>17.475769421027135</v>
      </c>
      <c r="J11" s="31">
        <v>16.957900455426355</v>
      </c>
      <c r="K11" s="31">
        <v>8.8113264195736463</v>
      </c>
      <c r="L11" s="34">
        <v>45</v>
      </c>
      <c r="M11" s="43">
        <v>89.69655620490326</v>
      </c>
      <c r="N11" s="4">
        <v>6.5309999999999997</v>
      </c>
      <c r="O11" s="4">
        <v>292</v>
      </c>
      <c r="P11" s="19">
        <v>10.7125</v>
      </c>
      <c r="Q11" s="19">
        <v>9.1449999999999996</v>
      </c>
      <c r="R11" s="19">
        <v>0.96849999999999992</v>
      </c>
      <c r="S11" s="19">
        <v>0.502</v>
      </c>
      <c r="T11" s="19">
        <v>0.123</v>
      </c>
      <c r="U11">
        <v>5.5</v>
      </c>
      <c r="V11">
        <f t="shared" ref="V11:V65" si="2">($U11*P11)</f>
        <v>58.918750000000003</v>
      </c>
      <c r="W11">
        <f t="shared" ref="W11:W65" si="3">($U11*Q11)</f>
        <v>50.297499999999999</v>
      </c>
      <c r="X11">
        <f t="shared" ref="X11:X65" si="4">($U11*R11)</f>
        <v>5.3267499999999997</v>
      </c>
      <c r="Y11" s="13">
        <f>SUM(V11:V15)</f>
        <v>1008.21825</v>
      </c>
      <c r="Z11" s="13">
        <f>SUM(W11:W15)</f>
        <v>861.09950000000015</v>
      </c>
      <c r="AA11" s="13">
        <f>SUM(X11:X15)</f>
        <v>89.690749999999994</v>
      </c>
      <c r="AB11">
        <v>5.5</v>
      </c>
      <c r="AC11">
        <f t="shared" ref="AC11:AE14" si="5">($AB11*P11)</f>
        <v>58.918750000000003</v>
      </c>
      <c r="AD11">
        <f t="shared" si="5"/>
        <v>50.297499999999999</v>
      </c>
      <c r="AE11">
        <f t="shared" si="5"/>
        <v>5.3267499999999997</v>
      </c>
      <c r="AF11" s="13">
        <f>SUM(AC11:AC14)</f>
        <v>522.38700000000006</v>
      </c>
      <c r="AG11" s="13">
        <f>SUM(AD11:AD14)</f>
        <v>450.50825000000003</v>
      </c>
      <c r="AH11" s="13">
        <f>SUM(AE11:AE14)</f>
        <v>46.805749999999996</v>
      </c>
      <c r="AJ11" s="10"/>
    </row>
    <row r="12" spans="1:36" x14ac:dyDescent="0.25">
      <c r="A12" s="36"/>
      <c r="C12" s="17"/>
      <c r="D12" s="22">
        <v>239744</v>
      </c>
      <c r="E12" s="9">
        <v>10</v>
      </c>
      <c r="F12" s="20">
        <v>0.34244819767441859</v>
      </c>
      <c r="G12" s="31">
        <v>0.17726730232558147</v>
      </c>
      <c r="I12" s="31"/>
      <c r="J12" s="31"/>
      <c r="P12" s="19">
        <v>10.2485</v>
      </c>
      <c r="Q12" s="19">
        <v>8.8760000000000012</v>
      </c>
      <c r="R12" s="19">
        <v>0.91949999999999998</v>
      </c>
      <c r="S12" s="19">
        <v>0.47199999999999998</v>
      </c>
      <c r="T12" s="19">
        <v>0.1195</v>
      </c>
      <c r="U12">
        <v>12</v>
      </c>
      <c r="V12">
        <f t="shared" si="2"/>
        <v>122.982</v>
      </c>
      <c r="W12">
        <f t="shared" si="3"/>
        <v>106.51200000000001</v>
      </c>
      <c r="X12">
        <f t="shared" si="4"/>
        <v>11.033999999999999</v>
      </c>
      <c r="Y12" s="13"/>
      <c r="Z12" s="13"/>
      <c r="AA12" s="13"/>
      <c r="AB12">
        <v>12</v>
      </c>
      <c r="AC12">
        <f t="shared" si="5"/>
        <v>122.982</v>
      </c>
      <c r="AD12">
        <f t="shared" si="5"/>
        <v>106.51200000000001</v>
      </c>
      <c r="AE12">
        <f t="shared" si="5"/>
        <v>11.033999999999999</v>
      </c>
      <c r="AF12" s="13"/>
      <c r="AG12" s="13"/>
      <c r="AH12" s="13"/>
      <c r="AJ12" s="10"/>
    </row>
    <row r="13" spans="1:36" x14ac:dyDescent="0.25">
      <c r="A13" s="36"/>
      <c r="C13" s="17"/>
      <c r="D13" s="22">
        <v>239743</v>
      </c>
      <c r="E13" s="9">
        <v>25</v>
      </c>
      <c r="F13" s="20">
        <v>0.34916286821705422</v>
      </c>
      <c r="G13" s="31">
        <v>0.17055263178294588</v>
      </c>
      <c r="J13" s="31"/>
      <c r="P13" s="19">
        <v>10.426500000000001</v>
      </c>
      <c r="Q13" s="19">
        <v>8.9965000000000011</v>
      </c>
      <c r="R13" s="19">
        <v>0.9335</v>
      </c>
      <c r="S13" s="19">
        <v>0.65200000000000002</v>
      </c>
      <c r="T13" s="19">
        <v>0.12</v>
      </c>
      <c r="U13">
        <v>20</v>
      </c>
      <c r="V13">
        <f t="shared" si="2"/>
        <v>208.53000000000003</v>
      </c>
      <c r="W13">
        <f t="shared" si="3"/>
        <v>179.93</v>
      </c>
      <c r="X13">
        <f t="shared" si="4"/>
        <v>18.670000000000002</v>
      </c>
      <c r="Y13" s="13"/>
      <c r="Z13" s="13"/>
      <c r="AA13" s="13"/>
      <c r="AB13">
        <v>20</v>
      </c>
      <c r="AC13">
        <f t="shared" si="5"/>
        <v>208.53000000000003</v>
      </c>
      <c r="AD13">
        <f t="shared" si="5"/>
        <v>179.93</v>
      </c>
      <c r="AE13">
        <f t="shared" si="5"/>
        <v>18.670000000000002</v>
      </c>
      <c r="AF13" s="13"/>
      <c r="AG13" s="13"/>
      <c r="AH13" s="13"/>
      <c r="AJ13" s="10"/>
    </row>
    <row r="14" spans="1:36" x14ac:dyDescent="0.25">
      <c r="A14" s="36"/>
      <c r="C14" s="17"/>
      <c r="D14" s="22">
        <v>239742</v>
      </c>
      <c r="E14" s="9">
        <v>50</v>
      </c>
      <c r="F14" s="20">
        <v>0.31558951550387593</v>
      </c>
      <c r="G14" s="31">
        <v>0.18680213449612398</v>
      </c>
      <c r="J14" s="31"/>
      <c r="O14" s="41"/>
      <c r="P14" s="19">
        <v>10.5565</v>
      </c>
      <c r="Q14" s="19">
        <v>9.1015000000000015</v>
      </c>
      <c r="R14" s="19">
        <v>0.94199999999999995</v>
      </c>
      <c r="S14" s="19">
        <v>0.30399999999999999</v>
      </c>
      <c r="T14" s="19">
        <v>0.11700000000000001</v>
      </c>
      <c r="U14">
        <v>35</v>
      </c>
      <c r="V14">
        <f t="shared" si="2"/>
        <v>369.47749999999996</v>
      </c>
      <c r="W14">
        <f t="shared" si="3"/>
        <v>318.55250000000007</v>
      </c>
      <c r="X14">
        <f t="shared" si="4"/>
        <v>32.97</v>
      </c>
      <c r="Y14" s="13"/>
      <c r="Z14" s="13"/>
      <c r="AA14" s="13"/>
      <c r="AB14">
        <v>12.5</v>
      </c>
      <c r="AC14">
        <f t="shared" si="5"/>
        <v>131.95625000000001</v>
      </c>
      <c r="AD14">
        <f t="shared" si="5"/>
        <v>113.76875000000001</v>
      </c>
      <c r="AE14">
        <f t="shared" si="5"/>
        <v>11.774999999999999</v>
      </c>
      <c r="AF14" s="13"/>
      <c r="AG14" s="13"/>
      <c r="AH14" s="13"/>
      <c r="AJ14" s="10"/>
    </row>
    <row r="15" spans="1:36" x14ac:dyDescent="0.25">
      <c r="A15" s="36"/>
      <c r="C15" s="17"/>
      <c r="D15" s="22">
        <v>239741</v>
      </c>
      <c r="E15" s="9">
        <v>95</v>
      </c>
      <c r="F15" s="20">
        <v>0.29544550387596902</v>
      </c>
      <c r="G15" s="31">
        <v>0.19828422112403099</v>
      </c>
      <c r="J15" s="31"/>
      <c r="O15" s="41"/>
      <c r="P15" s="19">
        <v>11.036000000000001</v>
      </c>
      <c r="Q15" s="19">
        <v>9.1469999999999985</v>
      </c>
      <c r="R15" s="19">
        <v>0.96399999999999997</v>
      </c>
      <c r="S15" s="19">
        <v>0.40800000000000003</v>
      </c>
      <c r="T15" s="19">
        <v>0.1255</v>
      </c>
      <c r="U15">
        <v>22.5</v>
      </c>
      <c r="V15">
        <f t="shared" si="2"/>
        <v>248.31000000000003</v>
      </c>
      <c r="W15">
        <f t="shared" si="3"/>
        <v>205.80749999999998</v>
      </c>
      <c r="X15">
        <f t="shared" si="4"/>
        <v>21.689999999999998</v>
      </c>
      <c r="Y15" s="13"/>
      <c r="Z15" s="13"/>
      <c r="AA15" s="13"/>
      <c r="AF15" s="13"/>
      <c r="AG15" s="13"/>
      <c r="AH15" s="13"/>
      <c r="AJ15" s="10"/>
    </row>
    <row r="16" spans="1:36" x14ac:dyDescent="0.25">
      <c r="A16" s="36">
        <v>39154</v>
      </c>
      <c r="B16" s="4">
        <v>153800</v>
      </c>
      <c r="C16" s="18" t="s">
        <v>21</v>
      </c>
      <c r="D16" s="22">
        <v>239750</v>
      </c>
      <c r="E16" s="9">
        <v>1</v>
      </c>
      <c r="F16" s="20">
        <v>0.37850955223880606</v>
      </c>
      <c r="G16" s="31">
        <v>0.18647572537313417</v>
      </c>
      <c r="H16" s="20">
        <v>31.647091343283591</v>
      </c>
      <c r="I16" s="31">
        <v>17.336957173880585</v>
      </c>
      <c r="J16" s="31">
        <v>17.729941343283585</v>
      </c>
      <c r="K16" s="31">
        <v>8.6203011738805877</v>
      </c>
      <c r="L16" s="32">
        <v>72</v>
      </c>
      <c r="M16" s="43">
        <v>92.607424373861036</v>
      </c>
      <c r="N16" s="4">
        <v>7.0789999999999997</v>
      </c>
      <c r="O16" s="4">
        <v>316</v>
      </c>
      <c r="P16" s="19">
        <v>9.2409999999999997</v>
      </c>
      <c r="Q16" s="19">
        <v>9.9405000000000001</v>
      </c>
      <c r="R16" s="19">
        <v>1.0059999999999998</v>
      </c>
      <c r="S16" s="19">
        <v>0.59299999999999997</v>
      </c>
      <c r="T16" s="19">
        <v>0.1865</v>
      </c>
      <c r="U16">
        <v>5.5</v>
      </c>
      <c r="V16">
        <f t="shared" si="2"/>
        <v>50.825499999999998</v>
      </c>
      <c r="W16">
        <f t="shared" si="3"/>
        <v>54.672750000000001</v>
      </c>
      <c r="X16">
        <f t="shared" si="4"/>
        <v>5.5329999999999986</v>
      </c>
      <c r="Y16" s="13">
        <f>SUM(V16:V20)</f>
        <v>854.96474999999998</v>
      </c>
      <c r="Z16" s="13">
        <f>SUM(W16:W20)</f>
        <v>926.1122499999999</v>
      </c>
      <c r="AA16" s="13">
        <f>SUM(X16:X20)</f>
        <v>95.92</v>
      </c>
      <c r="AB16">
        <v>5.5</v>
      </c>
      <c r="AC16">
        <f t="shared" ref="AC16:AE19" si="6">($AB16*P16)</f>
        <v>50.825499999999998</v>
      </c>
      <c r="AD16">
        <f t="shared" si="6"/>
        <v>54.672750000000001</v>
      </c>
      <c r="AE16">
        <f t="shared" si="6"/>
        <v>5.5329999999999986</v>
      </c>
      <c r="AF16" s="13">
        <f>SUM(AC16:AC19)</f>
        <v>458.95350000000002</v>
      </c>
      <c r="AG16" s="13">
        <f>SUM(AD16:AD19)</f>
        <v>497.70099999999996</v>
      </c>
      <c r="AH16" s="13">
        <f>SUM(AE16:AE19)</f>
        <v>51.403750000000002</v>
      </c>
      <c r="AJ16" s="10"/>
    </row>
    <row r="17" spans="1:36" x14ac:dyDescent="0.25">
      <c r="A17" s="36"/>
      <c r="D17" s="22">
        <v>239749</v>
      </c>
      <c r="E17" s="9">
        <v>10</v>
      </c>
      <c r="F17" s="20">
        <v>0.41543731343283591</v>
      </c>
      <c r="G17" s="31">
        <v>0.17454995223880576</v>
      </c>
      <c r="I17" s="31"/>
      <c r="J17" s="31"/>
      <c r="O17" s="41"/>
      <c r="P17" s="19">
        <v>9.2690000000000001</v>
      </c>
      <c r="Q17" s="19">
        <v>10.135999999999999</v>
      </c>
      <c r="R17" s="19">
        <v>1.0285</v>
      </c>
      <c r="S17" s="19">
        <v>0.41749999999999998</v>
      </c>
      <c r="T17" s="19">
        <v>0.17149999999999999</v>
      </c>
      <c r="U17">
        <v>12</v>
      </c>
      <c r="V17">
        <f t="shared" si="2"/>
        <v>111.22800000000001</v>
      </c>
      <c r="W17">
        <f t="shared" si="3"/>
        <v>121.63199999999999</v>
      </c>
      <c r="X17">
        <f t="shared" si="4"/>
        <v>12.341999999999999</v>
      </c>
      <c r="Y17" s="13"/>
      <c r="Z17" s="13"/>
      <c r="AA17" s="13"/>
      <c r="AB17">
        <v>12</v>
      </c>
      <c r="AC17">
        <f t="shared" si="6"/>
        <v>111.22800000000001</v>
      </c>
      <c r="AD17">
        <f t="shared" si="6"/>
        <v>121.63199999999999</v>
      </c>
      <c r="AE17">
        <f t="shared" si="6"/>
        <v>12.341999999999999</v>
      </c>
      <c r="AF17" s="13"/>
      <c r="AG17" s="13"/>
      <c r="AH17" s="13"/>
      <c r="AJ17" s="10"/>
    </row>
    <row r="18" spans="1:36" x14ac:dyDescent="0.25">
      <c r="A18" s="36"/>
      <c r="D18" s="22">
        <v>239748</v>
      </c>
      <c r="E18" s="9">
        <v>25</v>
      </c>
      <c r="F18" s="20">
        <v>0.33696582089552246</v>
      </c>
      <c r="G18" s="31">
        <v>0.16054620348258683</v>
      </c>
      <c r="J18" s="31"/>
      <c r="O18" s="41"/>
      <c r="P18" s="19">
        <v>8.9824999999999999</v>
      </c>
      <c r="Q18" s="19">
        <v>9.7594999999999992</v>
      </c>
      <c r="R18" s="19">
        <v>1.0255000000000001</v>
      </c>
      <c r="S18" s="19">
        <v>0.44350000000000001</v>
      </c>
      <c r="T18" s="19">
        <v>0.17549999999999999</v>
      </c>
      <c r="U18">
        <v>20</v>
      </c>
      <c r="V18">
        <f t="shared" si="2"/>
        <v>179.65</v>
      </c>
      <c r="W18">
        <f t="shared" si="3"/>
        <v>195.19</v>
      </c>
      <c r="X18">
        <f t="shared" si="4"/>
        <v>20.51</v>
      </c>
      <c r="Y18" s="13"/>
      <c r="Z18" s="13"/>
      <c r="AA18" s="13"/>
      <c r="AB18">
        <v>20</v>
      </c>
      <c r="AC18">
        <f t="shared" si="6"/>
        <v>179.65</v>
      </c>
      <c r="AD18">
        <f t="shared" si="6"/>
        <v>195.19</v>
      </c>
      <c r="AE18">
        <f t="shared" si="6"/>
        <v>20.51</v>
      </c>
      <c r="AF18" s="13"/>
      <c r="AG18" s="13"/>
      <c r="AH18" s="13"/>
      <c r="AJ18" s="10"/>
    </row>
    <row r="19" spans="1:36" x14ac:dyDescent="0.25">
      <c r="A19" s="36"/>
      <c r="D19" s="22">
        <v>239747</v>
      </c>
      <c r="E19" s="9">
        <v>50</v>
      </c>
      <c r="F19" s="20">
        <v>0.31388597014925385</v>
      </c>
      <c r="G19" s="31">
        <v>0.18313289502487551</v>
      </c>
      <c r="J19" s="31"/>
      <c r="O19" s="41"/>
      <c r="P19" s="19">
        <v>9.3800000000000008</v>
      </c>
      <c r="Q19" s="19">
        <v>10.096500000000001</v>
      </c>
      <c r="R19" s="19">
        <v>1.0415000000000001</v>
      </c>
      <c r="S19" s="19">
        <v>0.49850000000000005</v>
      </c>
      <c r="T19" s="19">
        <v>0.16850000000000001</v>
      </c>
      <c r="U19">
        <v>35</v>
      </c>
      <c r="V19">
        <f t="shared" si="2"/>
        <v>328.3</v>
      </c>
      <c r="W19">
        <f t="shared" si="3"/>
        <v>353.3775</v>
      </c>
      <c r="X19">
        <f t="shared" si="4"/>
        <v>36.452500000000001</v>
      </c>
      <c r="Y19" s="13"/>
      <c r="Z19" s="13"/>
      <c r="AA19" s="13"/>
      <c r="AB19">
        <v>12.5</v>
      </c>
      <c r="AC19">
        <f t="shared" si="6"/>
        <v>117.25000000000001</v>
      </c>
      <c r="AD19">
        <f t="shared" si="6"/>
        <v>126.20625000000001</v>
      </c>
      <c r="AE19">
        <f t="shared" si="6"/>
        <v>13.018750000000001</v>
      </c>
      <c r="AF19" s="13"/>
      <c r="AG19" s="13"/>
      <c r="AH19" s="13"/>
      <c r="AJ19" s="10"/>
    </row>
    <row r="20" spans="1:36" x14ac:dyDescent="0.25">
      <c r="A20" s="36"/>
      <c r="D20" s="22">
        <v>239746</v>
      </c>
      <c r="E20" s="9">
        <v>95</v>
      </c>
      <c r="F20" s="20">
        <v>0.30465402985074636</v>
      </c>
      <c r="G20" s="19">
        <v>0.20427403830845758</v>
      </c>
      <c r="J20" s="31"/>
      <c r="O20" s="41"/>
      <c r="P20" s="19">
        <v>8.2204999999999995</v>
      </c>
      <c r="Q20" s="19">
        <v>8.9439999999999991</v>
      </c>
      <c r="R20" s="19">
        <v>0.93699999999999994</v>
      </c>
      <c r="S20" s="19">
        <v>0.65650000000000008</v>
      </c>
      <c r="T20" s="19">
        <v>0.16800000000000001</v>
      </c>
      <c r="U20">
        <v>22.5</v>
      </c>
      <c r="V20">
        <f t="shared" si="2"/>
        <v>184.96124999999998</v>
      </c>
      <c r="W20">
        <f t="shared" si="3"/>
        <v>201.23999999999998</v>
      </c>
      <c r="X20">
        <f t="shared" si="4"/>
        <v>21.0825</v>
      </c>
      <c r="Y20" s="13"/>
      <c r="Z20" s="13"/>
      <c r="AA20" s="13"/>
      <c r="AF20" s="13"/>
      <c r="AG20" s="13"/>
      <c r="AH20" s="13"/>
      <c r="AJ20" s="10"/>
    </row>
    <row r="21" spans="1:36" x14ac:dyDescent="0.25">
      <c r="A21" s="36">
        <v>39175</v>
      </c>
      <c r="B21" s="4">
        <v>133217</v>
      </c>
      <c r="C21" s="18" t="s">
        <v>21</v>
      </c>
      <c r="D21" s="22">
        <v>239755</v>
      </c>
      <c r="E21" s="9">
        <v>1</v>
      </c>
      <c r="F21" s="20">
        <v>0.45698104477611939</v>
      </c>
      <c r="G21" s="31">
        <v>0.24890534079601967</v>
      </c>
      <c r="H21" s="20">
        <v>28.277433134328362</v>
      </c>
      <c r="I21" s="19">
        <v>19.581351539054708</v>
      </c>
      <c r="J21" s="31">
        <v>15.814313731343287</v>
      </c>
      <c r="K21" s="19">
        <v>9.9865249718905389</v>
      </c>
      <c r="L21" s="32">
        <v>93</v>
      </c>
      <c r="M21" s="45"/>
      <c r="N21" s="10"/>
      <c r="O21" s="40"/>
      <c r="P21" s="19">
        <v>8.6795000000000009</v>
      </c>
      <c r="Q21" s="19">
        <v>9.8774999999999995</v>
      </c>
      <c r="R21" s="19">
        <v>1.0065</v>
      </c>
      <c r="S21" s="19">
        <v>0.59899999999999998</v>
      </c>
      <c r="T21" s="19">
        <v>0.20549999999999999</v>
      </c>
      <c r="U21">
        <v>5.5</v>
      </c>
      <c r="V21">
        <f t="shared" si="2"/>
        <v>47.737250000000003</v>
      </c>
      <c r="W21">
        <f t="shared" si="3"/>
        <v>54.326249999999995</v>
      </c>
      <c r="X21">
        <f t="shared" si="4"/>
        <v>5.5357500000000002</v>
      </c>
      <c r="Y21" s="13">
        <f>SUM(V21:V25)</f>
        <v>701.16250000000002</v>
      </c>
      <c r="Z21" s="13">
        <f>SUM(W21:W25)</f>
        <v>779.07600000000002</v>
      </c>
      <c r="AA21" s="13">
        <f>SUM(X21:X25)</f>
        <v>84.456249999999997</v>
      </c>
      <c r="AB21">
        <v>5.5</v>
      </c>
      <c r="AC21">
        <f t="shared" ref="AC21:AE24" si="7">($AB21*P21)</f>
        <v>47.737250000000003</v>
      </c>
      <c r="AD21">
        <f t="shared" si="7"/>
        <v>54.326249999999995</v>
      </c>
      <c r="AE21">
        <f t="shared" si="7"/>
        <v>5.5357500000000002</v>
      </c>
      <c r="AF21" s="13">
        <f>SUM(AC21:AC24)</f>
        <v>383.95749999999998</v>
      </c>
      <c r="AG21" s="13">
        <f>SUM(AD21:AD24)</f>
        <v>435.096</v>
      </c>
      <c r="AH21" s="13">
        <f>SUM(AE21:AE24)</f>
        <v>45.16</v>
      </c>
      <c r="AJ21" s="10"/>
    </row>
    <row r="22" spans="1:36" x14ac:dyDescent="0.25">
      <c r="A22" s="36"/>
      <c r="C22"/>
      <c r="D22" s="22">
        <v>239754</v>
      </c>
      <c r="E22" s="9">
        <v>10</v>
      </c>
      <c r="F22" s="20">
        <v>0.33234985074626872</v>
      </c>
      <c r="G22" s="31">
        <v>0.20138294179104466</v>
      </c>
      <c r="J22" s="31"/>
      <c r="O22" s="40"/>
      <c r="P22" s="19">
        <v>7.1419999999999995</v>
      </c>
      <c r="Q22" s="19">
        <v>8.400500000000001</v>
      </c>
      <c r="R22" s="19">
        <v>0.89900000000000002</v>
      </c>
      <c r="S22" s="19">
        <v>0.76449999999999996</v>
      </c>
      <c r="T22" s="19">
        <v>0.18</v>
      </c>
      <c r="U22">
        <v>12</v>
      </c>
      <c r="V22">
        <f t="shared" si="2"/>
        <v>85.703999999999994</v>
      </c>
      <c r="W22">
        <f t="shared" si="3"/>
        <v>100.80600000000001</v>
      </c>
      <c r="X22">
        <f t="shared" si="4"/>
        <v>10.788</v>
      </c>
      <c r="Y22" s="13"/>
      <c r="Z22" s="13"/>
      <c r="AA22" s="13"/>
      <c r="AB22">
        <v>12</v>
      </c>
      <c r="AC22">
        <f t="shared" si="7"/>
        <v>85.703999999999994</v>
      </c>
      <c r="AD22">
        <f t="shared" si="7"/>
        <v>100.80600000000001</v>
      </c>
      <c r="AE22">
        <f t="shared" si="7"/>
        <v>10.788</v>
      </c>
      <c r="AF22" s="13"/>
      <c r="AG22" s="13"/>
      <c r="AH22" s="13"/>
      <c r="AJ22" s="10"/>
    </row>
    <row r="23" spans="1:36" x14ac:dyDescent="0.25">
      <c r="A23" s="36"/>
      <c r="C23"/>
      <c r="D23" s="22">
        <v>239753</v>
      </c>
      <c r="E23" s="9">
        <v>25</v>
      </c>
      <c r="F23" s="20">
        <v>0.29542208955223886</v>
      </c>
      <c r="G23" s="31">
        <v>0.18909578159203963</v>
      </c>
      <c r="J23" s="31"/>
      <c r="O23" s="40"/>
      <c r="P23" s="19">
        <v>8.4804999999999993</v>
      </c>
      <c r="Q23" s="19">
        <v>9.4984999999999999</v>
      </c>
      <c r="R23" s="19">
        <v>0.92149999999999999</v>
      </c>
      <c r="S23" s="19">
        <v>0.90900000000000003</v>
      </c>
      <c r="T23" s="19">
        <v>0.189</v>
      </c>
      <c r="U23">
        <v>20</v>
      </c>
      <c r="V23">
        <f t="shared" si="2"/>
        <v>169.60999999999999</v>
      </c>
      <c r="W23">
        <f t="shared" si="3"/>
        <v>189.97</v>
      </c>
      <c r="X23">
        <f t="shared" si="4"/>
        <v>18.43</v>
      </c>
      <c r="Y23" s="13"/>
      <c r="Z23" s="13"/>
      <c r="AA23" s="13"/>
      <c r="AB23">
        <v>20</v>
      </c>
      <c r="AC23">
        <f t="shared" si="7"/>
        <v>169.60999999999999</v>
      </c>
      <c r="AD23">
        <f t="shared" si="7"/>
        <v>189.97</v>
      </c>
      <c r="AE23">
        <f t="shared" si="7"/>
        <v>18.43</v>
      </c>
      <c r="AF23" s="13"/>
      <c r="AG23" s="13"/>
      <c r="AH23" s="13"/>
      <c r="AJ23" s="10"/>
    </row>
    <row r="24" spans="1:36" x14ac:dyDescent="0.25">
      <c r="A24" s="36"/>
      <c r="C24"/>
      <c r="D24" s="22">
        <v>239752</v>
      </c>
      <c r="E24" s="9">
        <v>50</v>
      </c>
      <c r="F24" s="20">
        <v>0.27234223880597025</v>
      </c>
      <c r="G24" s="31">
        <v>0.19352277313432811</v>
      </c>
      <c r="J24" s="31"/>
      <c r="O24" s="40"/>
      <c r="P24" s="19">
        <v>6.4725000000000001</v>
      </c>
      <c r="Q24" s="19">
        <v>7.1994999999999996</v>
      </c>
      <c r="R24" s="19">
        <v>0.83250000000000002</v>
      </c>
      <c r="S24" s="19">
        <v>0.51600000000000001</v>
      </c>
      <c r="T24" s="19">
        <v>0.157</v>
      </c>
      <c r="U24">
        <v>35</v>
      </c>
      <c r="V24">
        <f t="shared" si="2"/>
        <v>226.53749999999999</v>
      </c>
      <c r="W24">
        <f t="shared" si="3"/>
        <v>251.98249999999999</v>
      </c>
      <c r="X24">
        <f t="shared" si="4"/>
        <v>29.137499999999999</v>
      </c>
      <c r="Y24" s="13"/>
      <c r="Z24" s="13"/>
      <c r="AA24" s="13"/>
      <c r="AB24">
        <v>12.5</v>
      </c>
      <c r="AC24">
        <f t="shared" si="7"/>
        <v>80.90625</v>
      </c>
      <c r="AD24">
        <f t="shared" si="7"/>
        <v>89.993749999999991</v>
      </c>
      <c r="AE24">
        <f t="shared" si="7"/>
        <v>10.40625</v>
      </c>
      <c r="AF24" s="13"/>
      <c r="AG24" s="13"/>
      <c r="AH24" s="13"/>
      <c r="AJ24" s="10"/>
    </row>
    <row r="25" spans="1:36" x14ac:dyDescent="0.25">
      <c r="C25"/>
      <c r="D25" s="22">
        <v>239751</v>
      </c>
      <c r="E25" s="9">
        <v>95</v>
      </c>
      <c r="F25" s="20">
        <v>0.28157417910447763</v>
      </c>
      <c r="G25" s="31">
        <v>0.23291396318407939</v>
      </c>
      <c r="J25" s="31"/>
      <c r="O25" s="40"/>
      <c r="P25" s="19">
        <v>7.6255000000000006</v>
      </c>
      <c r="Q25" s="19">
        <v>8.0884999999999998</v>
      </c>
      <c r="R25" s="19">
        <v>0.91399999999999992</v>
      </c>
      <c r="S25" s="19">
        <v>0.80800000000000005</v>
      </c>
      <c r="T25" s="19">
        <v>0.20200000000000001</v>
      </c>
      <c r="U25">
        <v>22.5</v>
      </c>
      <c r="V25">
        <f t="shared" si="2"/>
        <v>171.57375000000002</v>
      </c>
      <c r="W25">
        <f t="shared" si="3"/>
        <v>181.99125000000001</v>
      </c>
      <c r="X25">
        <f t="shared" si="4"/>
        <v>20.564999999999998</v>
      </c>
      <c r="Y25" s="13"/>
      <c r="Z25" s="13"/>
      <c r="AA25" s="13"/>
      <c r="AF25" s="13"/>
      <c r="AG25" s="13"/>
      <c r="AH25" s="13"/>
      <c r="AJ25" s="10"/>
    </row>
    <row r="26" spans="1:36" x14ac:dyDescent="0.25">
      <c r="A26" s="8">
        <v>39219</v>
      </c>
      <c r="B26" s="32">
        <v>145601</v>
      </c>
      <c r="C26" s="18" t="s">
        <v>21</v>
      </c>
      <c r="D26" s="22">
        <v>239760</v>
      </c>
      <c r="E26" s="9">
        <v>1</v>
      </c>
      <c r="F26" s="20">
        <v>1.7370924999999999</v>
      </c>
      <c r="G26" s="19">
        <v>0.43652224000000023</v>
      </c>
      <c r="H26" s="20">
        <v>94.653724916666675</v>
      </c>
      <c r="I26" s="19">
        <v>48.611219066666663</v>
      </c>
      <c r="J26" s="31">
        <v>56.370878666666677</v>
      </c>
      <c r="K26" s="19">
        <v>22.976132666666654</v>
      </c>
      <c r="L26" s="32">
        <v>137</v>
      </c>
      <c r="M26" s="45"/>
      <c r="N26" s="10"/>
      <c r="O26" s="40"/>
      <c r="P26" s="19">
        <v>7.4824999999999999</v>
      </c>
      <c r="Q26" s="19">
        <v>8.8729999999999993</v>
      </c>
      <c r="R26" s="19">
        <v>0.86050000000000004</v>
      </c>
      <c r="S26" s="19">
        <v>0.72850000000000004</v>
      </c>
      <c r="T26" s="19">
        <v>0.24349999999999999</v>
      </c>
      <c r="U26">
        <v>5.5</v>
      </c>
      <c r="V26">
        <f t="shared" si="2"/>
        <v>41.153750000000002</v>
      </c>
      <c r="W26">
        <f t="shared" si="3"/>
        <v>48.801499999999997</v>
      </c>
      <c r="X26">
        <f t="shared" si="4"/>
        <v>4.7327500000000002</v>
      </c>
      <c r="Y26" s="13">
        <f>SUM(V26:V30)</f>
        <v>712.99350000000004</v>
      </c>
      <c r="Z26" s="13">
        <f>SUM(W26:W30)</f>
        <v>794.97724999999991</v>
      </c>
      <c r="AA26" s="13">
        <f>SUM(X26:X30)</f>
        <v>88.782250000000005</v>
      </c>
      <c r="AB26">
        <v>5.5</v>
      </c>
      <c r="AC26">
        <f t="shared" ref="AC26:AE29" si="8">($AB26*P26)</f>
        <v>41.153750000000002</v>
      </c>
      <c r="AD26">
        <f t="shared" si="8"/>
        <v>48.801499999999997</v>
      </c>
      <c r="AE26">
        <f t="shared" si="8"/>
        <v>4.7327500000000002</v>
      </c>
      <c r="AF26" s="13">
        <f>SUM(AC26:AC29)</f>
        <v>375.08850000000007</v>
      </c>
      <c r="AG26" s="13">
        <f>SUM(AD26:AD29)</f>
        <v>425.66224999999997</v>
      </c>
      <c r="AH26" s="13">
        <f>SUM(AE26:AE29)</f>
        <v>46.122250000000001</v>
      </c>
      <c r="AJ26" s="10"/>
    </row>
    <row r="27" spans="1:36" x14ac:dyDescent="0.25">
      <c r="D27" s="22">
        <v>239759</v>
      </c>
      <c r="E27" s="9">
        <v>10</v>
      </c>
      <c r="F27" s="20">
        <v>1.1046126666666669</v>
      </c>
      <c r="G27" s="19">
        <v>0.45153210666666627</v>
      </c>
      <c r="J27" s="31"/>
      <c r="N27" s="41"/>
      <c r="O27" s="41"/>
      <c r="P27" s="19">
        <v>7.4979999999999993</v>
      </c>
      <c r="Q27" s="19">
        <v>8.5510000000000002</v>
      </c>
      <c r="R27" s="19">
        <v>0.92349999999999999</v>
      </c>
      <c r="S27" s="19">
        <v>0.624</v>
      </c>
      <c r="T27" s="19">
        <v>0.2535</v>
      </c>
      <c r="U27">
        <v>12</v>
      </c>
      <c r="V27">
        <f t="shared" si="2"/>
        <v>89.975999999999999</v>
      </c>
      <c r="W27">
        <f t="shared" si="3"/>
        <v>102.61199999999999</v>
      </c>
      <c r="X27">
        <f t="shared" si="4"/>
        <v>11.082000000000001</v>
      </c>
      <c r="Y27" s="13"/>
      <c r="Z27" s="13"/>
      <c r="AA27" s="13"/>
      <c r="AB27">
        <v>12</v>
      </c>
      <c r="AC27">
        <f t="shared" si="8"/>
        <v>89.975999999999999</v>
      </c>
      <c r="AD27">
        <f t="shared" si="8"/>
        <v>102.61199999999999</v>
      </c>
      <c r="AE27">
        <f t="shared" si="8"/>
        <v>11.082000000000001</v>
      </c>
      <c r="AF27" s="13"/>
      <c r="AG27" s="13"/>
      <c r="AH27" s="13"/>
      <c r="AJ27" s="10"/>
    </row>
    <row r="28" spans="1:36" x14ac:dyDescent="0.25">
      <c r="C28"/>
      <c r="D28" s="22">
        <v>239758</v>
      </c>
      <c r="E28" s="9">
        <v>25</v>
      </c>
      <c r="F28" s="20">
        <v>1.1046126666666669</v>
      </c>
      <c r="G28" s="19">
        <v>0.42928218666666629</v>
      </c>
      <c r="J28" s="31"/>
      <c r="N28" s="41"/>
      <c r="O28" s="41"/>
      <c r="P28" s="19">
        <v>7.4945000000000004</v>
      </c>
      <c r="Q28" s="19">
        <v>8.5039999999999996</v>
      </c>
      <c r="R28" s="19">
        <v>0.92349999999999999</v>
      </c>
      <c r="S28" s="19">
        <v>0.85399999999999998</v>
      </c>
      <c r="T28" s="19">
        <v>0.25800000000000001</v>
      </c>
      <c r="U28">
        <v>20</v>
      </c>
      <c r="V28">
        <f t="shared" si="2"/>
        <v>149.89000000000001</v>
      </c>
      <c r="W28">
        <f t="shared" si="3"/>
        <v>170.07999999999998</v>
      </c>
      <c r="X28">
        <f t="shared" si="4"/>
        <v>18.47</v>
      </c>
      <c r="Y28" s="13"/>
      <c r="Z28" s="13"/>
      <c r="AA28" s="13"/>
      <c r="AB28">
        <v>20</v>
      </c>
      <c r="AC28">
        <f t="shared" si="8"/>
        <v>149.89000000000001</v>
      </c>
      <c r="AD28">
        <f t="shared" si="8"/>
        <v>170.07999999999998</v>
      </c>
      <c r="AE28">
        <f t="shared" si="8"/>
        <v>18.47</v>
      </c>
      <c r="AF28" s="13"/>
      <c r="AG28" s="13"/>
      <c r="AH28" s="13"/>
      <c r="AJ28" s="10"/>
    </row>
    <row r="29" spans="1:36" x14ac:dyDescent="0.25">
      <c r="C29"/>
      <c r="D29" s="22">
        <v>239757</v>
      </c>
      <c r="E29" s="9">
        <v>50</v>
      </c>
      <c r="F29" s="20">
        <v>0.91754116666666674</v>
      </c>
      <c r="G29" s="19">
        <v>0.52569850666666673</v>
      </c>
      <c r="J29" s="31"/>
      <c r="N29" s="41"/>
      <c r="O29" s="41"/>
      <c r="P29" s="19">
        <v>7.5255000000000001</v>
      </c>
      <c r="Q29" s="19">
        <v>8.3335000000000008</v>
      </c>
      <c r="R29" s="19">
        <v>0.94699999999999995</v>
      </c>
      <c r="S29" s="19">
        <v>0.64599999999999991</v>
      </c>
      <c r="T29" s="19">
        <v>0.26050000000000001</v>
      </c>
      <c r="U29">
        <v>35</v>
      </c>
      <c r="V29">
        <f t="shared" si="2"/>
        <v>263.39249999999998</v>
      </c>
      <c r="W29">
        <f t="shared" si="3"/>
        <v>291.67250000000001</v>
      </c>
      <c r="X29">
        <f t="shared" si="4"/>
        <v>33.144999999999996</v>
      </c>
      <c r="Y29" s="13"/>
      <c r="Z29" s="13"/>
      <c r="AA29" s="13"/>
      <c r="AB29">
        <v>12.5</v>
      </c>
      <c r="AC29">
        <f t="shared" si="8"/>
        <v>94.068749999999994</v>
      </c>
      <c r="AD29">
        <f t="shared" si="8"/>
        <v>104.16875000000002</v>
      </c>
      <c r="AE29">
        <f t="shared" si="8"/>
        <v>11.837499999999999</v>
      </c>
      <c r="AF29" s="13"/>
      <c r="AG29" s="13"/>
      <c r="AH29" s="13"/>
      <c r="AJ29" s="10"/>
    </row>
    <row r="30" spans="1:36" x14ac:dyDescent="0.25">
      <c r="C30"/>
      <c r="D30" s="22">
        <v>239756</v>
      </c>
      <c r="E30" s="9">
        <v>95</v>
      </c>
      <c r="F30" s="20">
        <v>0.78391866666666665</v>
      </c>
      <c r="G30" s="19">
        <v>0.61363866666666667</v>
      </c>
      <c r="J30" s="31"/>
      <c r="N30" s="41"/>
      <c r="O30" s="41"/>
      <c r="P30" s="19">
        <v>7.4924999999999997</v>
      </c>
      <c r="Q30" s="19">
        <v>8.0805000000000007</v>
      </c>
      <c r="R30" s="19">
        <v>0.94900000000000007</v>
      </c>
      <c r="S30" s="19">
        <v>0.74199999999999999</v>
      </c>
      <c r="T30" s="19">
        <v>0.26350000000000001</v>
      </c>
      <c r="U30">
        <v>22.5</v>
      </c>
      <c r="V30">
        <f t="shared" si="2"/>
        <v>168.58124999999998</v>
      </c>
      <c r="W30">
        <f t="shared" si="3"/>
        <v>181.81125000000003</v>
      </c>
      <c r="X30">
        <f t="shared" si="4"/>
        <v>21.352500000000003</v>
      </c>
      <c r="Y30" s="13"/>
      <c r="Z30" s="13"/>
      <c r="AA30" s="13"/>
      <c r="AF30" s="13"/>
      <c r="AG30" s="13"/>
      <c r="AH30" s="13"/>
      <c r="AJ30" s="10"/>
    </row>
    <row r="31" spans="1:36" x14ac:dyDescent="0.25">
      <c r="A31" s="8">
        <v>39246</v>
      </c>
      <c r="B31" s="32">
        <v>141530</v>
      </c>
      <c r="C31" s="18" t="s">
        <v>21</v>
      </c>
      <c r="D31" s="22">
        <v>239765</v>
      </c>
      <c r="E31" s="9">
        <v>1</v>
      </c>
      <c r="F31" s="20">
        <v>11.077598063492061</v>
      </c>
      <c r="G31" s="19">
        <v>2.2877096177777769</v>
      </c>
      <c r="H31" s="20">
        <v>599.8377224285714</v>
      </c>
      <c r="I31" s="19">
        <v>150.79496839999996</v>
      </c>
      <c r="J31" s="19">
        <v>411.05152814285714</v>
      </c>
      <c r="K31" s="19">
        <v>86.423585599999981</v>
      </c>
      <c r="L31" s="32">
        <v>164</v>
      </c>
      <c r="M31" s="45"/>
      <c r="N31" s="10"/>
      <c r="O31" s="40"/>
      <c r="P31" s="19">
        <v>1.087</v>
      </c>
      <c r="Q31" s="19">
        <v>1.409</v>
      </c>
      <c r="R31" s="19">
        <v>0.51800000000000002</v>
      </c>
      <c r="S31" s="19">
        <v>0.86349999999999993</v>
      </c>
      <c r="T31" s="19">
        <v>0.20050000000000001</v>
      </c>
      <c r="U31">
        <v>5.5</v>
      </c>
      <c r="V31">
        <f t="shared" si="2"/>
        <v>5.9784999999999995</v>
      </c>
      <c r="W31">
        <f t="shared" si="3"/>
        <v>7.7495000000000003</v>
      </c>
      <c r="X31">
        <f t="shared" si="4"/>
        <v>2.8490000000000002</v>
      </c>
      <c r="Y31" s="13">
        <f>SUM(V31:V35)</f>
        <v>279.21999999999997</v>
      </c>
      <c r="Z31" s="13">
        <f>SUM(W31:W35)</f>
        <v>234.83774999999997</v>
      </c>
      <c r="AA31" s="13">
        <f>SUM(X31:X35)</f>
        <v>64.396500000000003</v>
      </c>
      <c r="AB31">
        <v>5.5</v>
      </c>
      <c r="AC31">
        <f t="shared" ref="AC31:AE34" si="9">($AB31*P31)</f>
        <v>5.9784999999999995</v>
      </c>
      <c r="AD31">
        <f t="shared" si="9"/>
        <v>7.7495000000000003</v>
      </c>
      <c r="AE31">
        <f t="shared" si="9"/>
        <v>2.8490000000000002</v>
      </c>
      <c r="AF31" s="13">
        <f>SUM(AC31:AC34)</f>
        <v>104.10250000000001</v>
      </c>
      <c r="AG31" s="13">
        <f>SUM(AD31:AD34)</f>
        <v>88.272749999999988</v>
      </c>
      <c r="AH31" s="13">
        <f>SUM(AE31:AE34)</f>
        <v>29.937750000000001</v>
      </c>
      <c r="AJ31" s="10"/>
    </row>
    <row r="32" spans="1:36" x14ac:dyDescent="0.25">
      <c r="C32"/>
      <c r="D32" s="22">
        <v>239764</v>
      </c>
      <c r="E32" s="9">
        <v>10</v>
      </c>
      <c r="F32" s="20">
        <v>11.168398047619045</v>
      </c>
      <c r="G32" s="19">
        <v>2.1977131733333337</v>
      </c>
      <c r="J32" s="31"/>
      <c r="N32" s="41"/>
      <c r="O32" s="41"/>
      <c r="P32" s="19">
        <v>1.2595000000000001</v>
      </c>
      <c r="Q32" s="19">
        <v>1.3534999999999999</v>
      </c>
      <c r="R32" s="19">
        <v>0.51500000000000001</v>
      </c>
      <c r="S32" s="19">
        <v>0.496</v>
      </c>
      <c r="T32" s="19">
        <v>0.191</v>
      </c>
      <c r="U32">
        <v>12</v>
      </c>
      <c r="V32">
        <f t="shared" si="2"/>
        <v>15.114000000000001</v>
      </c>
      <c r="W32">
        <f t="shared" si="3"/>
        <v>16.241999999999997</v>
      </c>
      <c r="X32">
        <f t="shared" si="4"/>
        <v>6.18</v>
      </c>
      <c r="Y32" s="13"/>
      <c r="Z32" s="13"/>
      <c r="AA32" s="13"/>
      <c r="AB32">
        <v>12</v>
      </c>
      <c r="AC32">
        <f t="shared" si="9"/>
        <v>15.114000000000001</v>
      </c>
      <c r="AD32">
        <f t="shared" si="9"/>
        <v>16.241999999999997</v>
      </c>
      <c r="AE32">
        <f t="shared" si="9"/>
        <v>6.18</v>
      </c>
      <c r="AF32" s="13"/>
      <c r="AG32" s="13"/>
      <c r="AH32" s="13"/>
      <c r="AJ32" s="10"/>
    </row>
    <row r="33" spans="1:36" x14ac:dyDescent="0.25">
      <c r="C33"/>
      <c r="D33" s="22">
        <v>239763</v>
      </c>
      <c r="E33" s="9">
        <v>25</v>
      </c>
      <c r="F33" s="20">
        <v>6.719198825396826</v>
      </c>
      <c r="G33" s="19">
        <v>1.3913450311111113</v>
      </c>
      <c r="J33" s="31"/>
      <c r="N33" s="41"/>
      <c r="O33" s="41"/>
      <c r="P33" s="19">
        <v>2.3855000000000004</v>
      </c>
      <c r="Q33" s="19">
        <v>1.8174999999999999</v>
      </c>
      <c r="R33" s="19">
        <v>0.63200000000000001</v>
      </c>
      <c r="S33" s="19">
        <v>0.91249999999999998</v>
      </c>
      <c r="T33" s="19">
        <v>0.22600000000000001</v>
      </c>
      <c r="U33">
        <v>20</v>
      </c>
      <c r="V33">
        <f t="shared" si="2"/>
        <v>47.710000000000008</v>
      </c>
      <c r="W33">
        <f t="shared" si="3"/>
        <v>36.349999999999994</v>
      </c>
      <c r="X33">
        <f t="shared" si="4"/>
        <v>12.64</v>
      </c>
      <c r="Y33" s="13"/>
      <c r="Z33" s="13"/>
      <c r="AA33" s="13"/>
      <c r="AB33">
        <v>20</v>
      </c>
      <c r="AC33">
        <f t="shared" si="9"/>
        <v>47.710000000000008</v>
      </c>
      <c r="AD33">
        <f t="shared" si="9"/>
        <v>36.349999999999994</v>
      </c>
      <c r="AE33">
        <f t="shared" si="9"/>
        <v>12.64</v>
      </c>
      <c r="AF33" s="13"/>
      <c r="AG33" s="13"/>
      <c r="AH33" s="13"/>
      <c r="AJ33" s="10"/>
    </row>
    <row r="34" spans="1:36" x14ac:dyDescent="0.25">
      <c r="C34"/>
      <c r="D34" s="22">
        <v>239762</v>
      </c>
      <c r="E34" s="9">
        <v>50</v>
      </c>
      <c r="F34" s="20">
        <v>6.5375988571428572</v>
      </c>
      <c r="G34" s="19">
        <v>1.5713379199999988</v>
      </c>
      <c r="J34" s="31"/>
      <c r="N34" s="41"/>
      <c r="O34" s="41"/>
      <c r="P34" s="19">
        <v>2.8239999999999998</v>
      </c>
      <c r="Q34" s="19">
        <v>2.2344999999999997</v>
      </c>
      <c r="R34" s="19">
        <v>0.66149999999999998</v>
      </c>
      <c r="S34" s="19">
        <v>0.95250000000000001</v>
      </c>
      <c r="T34" s="19">
        <v>0.23749999999999999</v>
      </c>
      <c r="U34">
        <v>35</v>
      </c>
      <c r="V34">
        <f t="shared" si="2"/>
        <v>98.839999999999989</v>
      </c>
      <c r="W34">
        <f t="shared" si="3"/>
        <v>78.207499999999996</v>
      </c>
      <c r="X34">
        <f t="shared" si="4"/>
        <v>23.1525</v>
      </c>
      <c r="Y34" s="13"/>
      <c r="Z34" s="13"/>
      <c r="AA34" s="13"/>
      <c r="AB34">
        <v>12.5</v>
      </c>
      <c r="AC34">
        <f t="shared" si="9"/>
        <v>35.299999999999997</v>
      </c>
      <c r="AD34">
        <f t="shared" si="9"/>
        <v>27.931249999999995</v>
      </c>
      <c r="AE34">
        <f t="shared" si="9"/>
        <v>8.2687499999999989</v>
      </c>
      <c r="AF34" s="13"/>
      <c r="AG34" s="13"/>
      <c r="AH34" s="13"/>
      <c r="AJ34" s="10"/>
    </row>
    <row r="35" spans="1:36" x14ac:dyDescent="0.25">
      <c r="C35"/>
      <c r="D35" s="22">
        <v>239761</v>
      </c>
      <c r="E35" s="9">
        <v>95</v>
      </c>
      <c r="F35" s="20">
        <v>1.8528986666666667</v>
      </c>
      <c r="G35" s="19">
        <v>1.2896124266666666</v>
      </c>
      <c r="J35" s="31"/>
      <c r="N35" s="41"/>
      <c r="O35" s="41"/>
      <c r="P35" s="19">
        <v>4.9589999999999996</v>
      </c>
      <c r="Q35" s="19">
        <v>4.2795000000000005</v>
      </c>
      <c r="R35" s="19">
        <v>0.87</v>
      </c>
      <c r="S35" s="19">
        <v>1.4990000000000001</v>
      </c>
      <c r="T35" s="19">
        <v>0.33100000000000002</v>
      </c>
      <c r="U35">
        <v>22.5</v>
      </c>
      <c r="V35">
        <f t="shared" si="2"/>
        <v>111.57749999999999</v>
      </c>
      <c r="W35">
        <f t="shared" si="3"/>
        <v>96.288750000000007</v>
      </c>
      <c r="X35">
        <f t="shared" si="4"/>
        <v>19.574999999999999</v>
      </c>
      <c r="Y35" s="13"/>
      <c r="Z35" s="13"/>
      <c r="AA35" s="13"/>
      <c r="AF35" s="13"/>
      <c r="AG35" s="13"/>
      <c r="AH35" s="13"/>
      <c r="AJ35" s="10"/>
    </row>
    <row r="36" spans="1:36" x14ac:dyDescent="0.25">
      <c r="A36" s="8">
        <v>39279</v>
      </c>
      <c r="B36" s="32">
        <v>133155</v>
      </c>
      <c r="C36" s="18" t="s">
        <v>21</v>
      </c>
      <c r="D36" s="22">
        <v>239770</v>
      </c>
      <c r="E36" s="9">
        <v>1</v>
      </c>
      <c r="F36" s="20">
        <v>1.7103680000000001</v>
      </c>
      <c r="G36" s="19">
        <v>0.49638512000000007</v>
      </c>
      <c r="H36" s="20">
        <v>92.546943500000012</v>
      </c>
      <c r="I36" s="19">
        <v>57.162958159999988</v>
      </c>
      <c r="J36" s="31">
        <v>67.893592250000012</v>
      </c>
      <c r="K36" s="19">
        <v>25.778651359999998</v>
      </c>
      <c r="L36" s="32">
        <v>197</v>
      </c>
      <c r="M36" s="45"/>
      <c r="N36" s="10"/>
      <c r="O36" s="40"/>
      <c r="P36" s="19">
        <v>2.5754999999999999</v>
      </c>
      <c r="Q36" s="19">
        <v>3.0874999999999999</v>
      </c>
      <c r="R36" s="19">
        <v>0.75550000000000006</v>
      </c>
      <c r="S36" s="19">
        <v>1.1375</v>
      </c>
      <c r="T36" s="19">
        <v>0.19</v>
      </c>
      <c r="U36">
        <v>5.5</v>
      </c>
      <c r="V36">
        <f t="shared" si="2"/>
        <v>14.16525</v>
      </c>
      <c r="W36">
        <f t="shared" si="3"/>
        <v>16.981249999999999</v>
      </c>
      <c r="X36">
        <f t="shared" si="4"/>
        <v>4.1552500000000006</v>
      </c>
      <c r="Y36" s="13">
        <f>SUM(V36:V40)</f>
        <v>351.471</v>
      </c>
      <c r="Z36" s="13">
        <f>SUM(W36:W40)</f>
        <v>354.43150000000003</v>
      </c>
      <c r="AA36" s="13">
        <f>SUM(X36:X40)</f>
        <v>78.727249999999998</v>
      </c>
      <c r="AB36">
        <v>5.5</v>
      </c>
      <c r="AC36">
        <f t="shared" ref="AC36:AE39" si="10">($AB36*P36)</f>
        <v>14.16525</v>
      </c>
      <c r="AD36">
        <f t="shared" si="10"/>
        <v>16.981249999999999</v>
      </c>
      <c r="AE36">
        <f t="shared" si="10"/>
        <v>4.1552500000000006</v>
      </c>
      <c r="AF36" s="13">
        <f>SUM(AC36:AC39)</f>
        <v>143.48099999999999</v>
      </c>
      <c r="AG36" s="13">
        <f>SUM(AD36:AD39)</f>
        <v>161.85399999999998</v>
      </c>
      <c r="AH36" s="13">
        <f>SUM(AE36:AE39)</f>
        <v>38.249749999999999</v>
      </c>
      <c r="AJ36" s="10"/>
    </row>
    <row r="37" spans="1:36" x14ac:dyDescent="0.25">
      <c r="C37"/>
      <c r="D37" s="22">
        <v>239769</v>
      </c>
      <c r="E37" s="9">
        <v>10</v>
      </c>
      <c r="F37" s="20">
        <v>1.6836435000000003</v>
      </c>
      <c r="G37" s="19">
        <v>0.50062320000000027</v>
      </c>
      <c r="J37" s="31"/>
      <c r="O37" s="40"/>
      <c r="P37" s="19">
        <v>2.5710000000000002</v>
      </c>
      <c r="Q37" s="19">
        <v>3.0994999999999999</v>
      </c>
      <c r="R37" s="19">
        <v>0.746</v>
      </c>
      <c r="S37" s="19">
        <v>1.3075000000000001</v>
      </c>
      <c r="T37" s="19">
        <v>0.1925</v>
      </c>
      <c r="U37">
        <v>12</v>
      </c>
      <c r="V37">
        <f t="shared" si="2"/>
        <v>30.852000000000004</v>
      </c>
      <c r="W37">
        <f t="shared" si="3"/>
        <v>37.194000000000003</v>
      </c>
      <c r="X37">
        <f t="shared" si="4"/>
        <v>8.952</v>
      </c>
      <c r="Y37" s="13"/>
      <c r="Z37" s="13"/>
      <c r="AA37" s="13"/>
      <c r="AB37">
        <v>12</v>
      </c>
      <c r="AC37">
        <f t="shared" si="10"/>
        <v>30.852000000000004</v>
      </c>
      <c r="AD37">
        <f t="shared" si="10"/>
        <v>37.194000000000003</v>
      </c>
      <c r="AE37">
        <f t="shared" si="10"/>
        <v>8.952</v>
      </c>
      <c r="AF37" s="13"/>
      <c r="AG37" s="13"/>
      <c r="AH37" s="13"/>
      <c r="AJ37" s="10"/>
    </row>
    <row r="38" spans="1:36" x14ac:dyDescent="0.25">
      <c r="C38"/>
      <c r="D38" s="22">
        <v>239768</v>
      </c>
      <c r="E38" s="9">
        <v>25</v>
      </c>
      <c r="F38" s="20">
        <v>1.4074903333333335</v>
      </c>
      <c r="G38" s="19">
        <v>0.54070837333333321</v>
      </c>
      <c r="J38" s="31"/>
      <c r="O38" s="40"/>
      <c r="P38" s="19">
        <v>2.8185000000000002</v>
      </c>
      <c r="Q38" s="19">
        <v>3.2454999999999998</v>
      </c>
      <c r="R38" s="19">
        <v>0.754</v>
      </c>
      <c r="S38" s="19">
        <v>1.2989999999999999</v>
      </c>
      <c r="T38" s="19">
        <v>0.19550000000000001</v>
      </c>
      <c r="U38">
        <v>20</v>
      </c>
      <c r="V38">
        <f t="shared" si="2"/>
        <v>56.370000000000005</v>
      </c>
      <c r="W38">
        <f t="shared" si="3"/>
        <v>64.91</v>
      </c>
      <c r="X38">
        <f t="shared" si="4"/>
        <v>15.08</v>
      </c>
      <c r="Y38" s="13"/>
      <c r="Z38" s="13"/>
      <c r="AA38" s="13"/>
      <c r="AB38">
        <v>20</v>
      </c>
      <c r="AC38">
        <f t="shared" si="10"/>
        <v>56.370000000000005</v>
      </c>
      <c r="AD38">
        <f t="shared" si="10"/>
        <v>64.91</v>
      </c>
      <c r="AE38">
        <f t="shared" si="10"/>
        <v>15.08</v>
      </c>
      <c r="AF38" s="13"/>
      <c r="AG38" s="13"/>
      <c r="AH38" s="13"/>
      <c r="AJ38" s="10"/>
    </row>
    <row r="39" spans="1:36" x14ac:dyDescent="0.25">
      <c r="C39"/>
      <c r="D39" s="22">
        <v>239767</v>
      </c>
      <c r="E39" s="9">
        <v>50</v>
      </c>
      <c r="F39" s="20">
        <v>0.8106431666666668</v>
      </c>
      <c r="G39" s="19">
        <v>0.49815098666666652</v>
      </c>
      <c r="J39" s="31"/>
      <c r="O39" s="40"/>
      <c r="P39" s="19">
        <v>3.3675000000000002</v>
      </c>
      <c r="Q39" s="19">
        <v>3.4215</v>
      </c>
      <c r="R39" s="19">
        <v>0.80500000000000005</v>
      </c>
      <c r="S39" s="19">
        <v>1.4025000000000001</v>
      </c>
      <c r="T39" s="19">
        <v>0.19900000000000001</v>
      </c>
      <c r="U39">
        <v>35</v>
      </c>
      <c r="V39">
        <f t="shared" si="2"/>
        <v>117.86250000000001</v>
      </c>
      <c r="W39">
        <f t="shared" si="3"/>
        <v>119.7525</v>
      </c>
      <c r="X39">
        <f t="shared" si="4"/>
        <v>28.175000000000001</v>
      </c>
      <c r="Y39" s="13"/>
      <c r="Z39" s="13"/>
      <c r="AA39" s="13"/>
      <c r="AB39">
        <v>12.5</v>
      </c>
      <c r="AC39">
        <f t="shared" si="10"/>
        <v>42.09375</v>
      </c>
      <c r="AD39">
        <f t="shared" si="10"/>
        <v>42.768749999999997</v>
      </c>
      <c r="AE39">
        <f t="shared" si="10"/>
        <v>10.0625</v>
      </c>
      <c r="AF39" s="13"/>
      <c r="AG39" s="13"/>
      <c r="AH39" s="13"/>
      <c r="AJ39" s="10"/>
    </row>
    <row r="40" spans="1:36" x14ac:dyDescent="0.25">
      <c r="C40"/>
      <c r="D40" s="22">
        <v>239766</v>
      </c>
      <c r="E40" s="9">
        <v>95</v>
      </c>
      <c r="F40" s="20">
        <v>0.28506133333333333</v>
      </c>
      <c r="G40" s="19">
        <v>0.89670709333333332</v>
      </c>
      <c r="J40" s="31"/>
      <c r="O40" s="40"/>
      <c r="P40" s="19">
        <v>5.8765000000000001</v>
      </c>
      <c r="Q40" s="19">
        <v>5.1375000000000002</v>
      </c>
      <c r="R40" s="19">
        <v>0.99399999999999999</v>
      </c>
      <c r="S40" s="19">
        <v>1.0935000000000001</v>
      </c>
      <c r="T40" s="19">
        <v>0.2185</v>
      </c>
      <c r="U40">
        <v>22.5</v>
      </c>
      <c r="V40">
        <f t="shared" si="2"/>
        <v>132.22125</v>
      </c>
      <c r="W40">
        <f t="shared" si="3"/>
        <v>115.59375</v>
      </c>
      <c r="X40">
        <f t="shared" si="4"/>
        <v>22.364999999999998</v>
      </c>
      <c r="Y40" s="13"/>
      <c r="Z40" s="13"/>
      <c r="AA40" s="13"/>
      <c r="AF40" s="13"/>
      <c r="AG40" s="13"/>
      <c r="AH40" s="13"/>
      <c r="AJ40" s="10"/>
    </row>
    <row r="41" spans="1:36" x14ac:dyDescent="0.25">
      <c r="A41" s="8">
        <v>39309</v>
      </c>
      <c r="B41" s="32">
        <v>131438</v>
      </c>
      <c r="C41" s="11" t="s">
        <v>21</v>
      </c>
      <c r="D41" s="22">
        <v>239775</v>
      </c>
      <c r="E41" s="9">
        <v>1</v>
      </c>
      <c r="F41" s="20">
        <v>2.6537607566137567</v>
      </c>
      <c r="G41" s="19">
        <v>0.71513734518518424</v>
      </c>
      <c r="H41" s="20">
        <v>162.55806472222221</v>
      </c>
      <c r="I41" s="19">
        <v>67.286068328888874</v>
      </c>
      <c r="J41" s="31">
        <v>111.04659097222222</v>
      </c>
      <c r="K41" s="19">
        <v>34.48730232888888</v>
      </c>
      <c r="L41" s="32">
        <v>227</v>
      </c>
      <c r="M41" s="45"/>
      <c r="N41" s="10"/>
      <c r="O41" s="40"/>
      <c r="P41" s="19">
        <v>3.6175000000000002</v>
      </c>
      <c r="Q41" s="19">
        <v>4.758</v>
      </c>
      <c r="R41" s="19">
        <v>0.8155</v>
      </c>
      <c r="S41" s="19">
        <v>0.83200000000000007</v>
      </c>
      <c r="T41" s="19">
        <v>0.21099999999999999</v>
      </c>
      <c r="U41">
        <v>5.5</v>
      </c>
      <c r="V41">
        <f t="shared" si="2"/>
        <v>19.896250000000002</v>
      </c>
      <c r="W41">
        <f t="shared" si="3"/>
        <v>26.169</v>
      </c>
      <c r="X41">
        <f t="shared" si="4"/>
        <v>4.4852499999999997</v>
      </c>
      <c r="Y41" s="13">
        <f>SUM(V41:V45)</f>
        <v>484.202</v>
      </c>
      <c r="Z41" s="13">
        <f>SUM(W41:W45)</f>
        <v>535.08524999999997</v>
      </c>
      <c r="AA41" s="13">
        <f>SUM(X41:X45)</f>
        <v>86.470749999999995</v>
      </c>
      <c r="AB41">
        <v>5.5</v>
      </c>
      <c r="AC41">
        <f t="shared" ref="AC41:AE44" si="11">($AB41*P41)</f>
        <v>19.896250000000002</v>
      </c>
      <c r="AD41">
        <f t="shared" si="11"/>
        <v>26.169</v>
      </c>
      <c r="AE41">
        <f t="shared" si="11"/>
        <v>4.4852499999999997</v>
      </c>
      <c r="AF41" s="13">
        <f>SUM(AC41:AC44)</f>
        <v>207.18199999999999</v>
      </c>
      <c r="AG41" s="13">
        <f>SUM(AD41:AD44)</f>
        <v>254.85899999999998</v>
      </c>
      <c r="AH41" s="13">
        <f>SUM(AE41:AE44)</f>
        <v>42.235749999999996</v>
      </c>
      <c r="AJ41" s="10"/>
    </row>
    <row r="42" spans="1:36" x14ac:dyDescent="0.25">
      <c r="C42"/>
      <c r="D42" s="22">
        <v>239774</v>
      </c>
      <c r="E42" s="9">
        <v>10</v>
      </c>
      <c r="F42" s="20">
        <v>3.1544703333333337</v>
      </c>
      <c r="G42" s="19">
        <v>0.81290421333333318</v>
      </c>
      <c r="J42" s="31"/>
      <c r="O42" s="40"/>
      <c r="P42" s="19">
        <v>3.1360000000000001</v>
      </c>
      <c r="Q42" s="19">
        <v>4.3075000000000001</v>
      </c>
      <c r="R42" s="19">
        <v>0.75649999999999995</v>
      </c>
      <c r="S42" s="19">
        <v>0.84850000000000003</v>
      </c>
      <c r="T42" s="19">
        <v>0.20650000000000002</v>
      </c>
      <c r="U42">
        <v>12</v>
      </c>
      <c r="V42">
        <f t="shared" si="2"/>
        <v>37.632000000000005</v>
      </c>
      <c r="W42">
        <f t="shared" si="3"/>
        <v>51.69</v>
      </c>
      <c r="X42">
        <f t="shared" si="4"/>
        <v>9.0779999999999994</v>
      </c>
      <c r="Y42" s="13"/>
      <c r="Z42" s="13"/>
      <c r="AA42" s="13"/>
      <c r="AB42">
        <v>12</v>
      </c>
      <c r="AC42">
        <f t="shared" si="11"/>
        <v>37.632000000000005</v>
      </c>
      <c r="AD42">
        <f t="shared" si="11"/>
        <v>51.69</v>
      </c>
      <c r="AE42">
        <f t="shared" si="11"/>
        <v>9.0779999999999994</v>
      </c>
      <c r="AF42" s="13"/>
      <c r="AG42" s="13"/>
      <c r="AH42" s="13"/>
      <c r="AJ42" s="10"/>
    </row>
    <row r="43" spans="1:36" x14ac:dyDescent="0.25">
      <c r="C43"/>
      <c r="D43" s="22">
        <v>239773</v>
      </c>
      <c r="E43" s="9">
        <v>25</v>
      </c>
      <c r="F43" s="20">
        <v>1.9778028280423279</v>
      </c>
      <c r="G43" s="19">
        <v>0.69727131851851842</v>
      </c>
      <c r="J43" s="31"/>
      <c r="O43" s="40"/>
      <c r="P43" s="19">
        <v>4.2654999999999994</v>
      </c>
      <c r="Q43" s="19">
        <v>5.3150000000000004</v>
      </c>
      <c r="R43" s="19">
        <v>0.86299999999999999</v>
      </c>
      <c r="S43" s="19">
        <v>0.97599999999999998</v>
      </c>
      <c r="T43" s="19">
        <v>0.2175</v>
      </c>
      <c r="U43">
        <v>20</v>
      </c>
      <c r="V43">
        <f t="shared" si="2"/>
        <v>85.309999999999988</v>
      </c>
      <c r="W43">
        <f t="shared" si="3"/>
        <v>106.30000000000001</v>
      </c>
      <c r="X43">
        <f t="shared" si="4"/>
        <v>17.259999999999998</v>
      </c>
      <c r="Y43" s="13"/>
      <c r="Z43" s="13"/>
      <c r="AA43" s="13"/>
      <c r="AB43">
        <v>20</v>
      </c>
      <c r="AC43">
        <f t="shared" si="11"/>
        <v>85.309999999999988</v>
      </c>
      <c r="AD43">
        <f t="shared" si="11"/>
        <v>106.30000000000001</v>
      </c>
      <c r="AE43">
        <f t="shared" si="11"/>
        <v>17.259999999999998</v>
      </c>
      <c r="AF43" s="13"/>
      <c r="AG43" s="13"/>
      <c r="AH43" s="13"/>
      <c r="AJ43" s="10"/>
    </row>
    <row r="44" spans="1:36" x14ac:dyDescent="0.25">
      <c r="C44"/>
      <c r="D44" s="22">
        <v>239772</v>
      </c>
      <c r="E44" s="9">
        <v>50</v>
      </c>
      <c r="F44" s="20">
        <v>1.5232965000000001</v>
      </c>
      <c r="G44" s="19">
        <v>0.54830160000000017</v>
      </c>
      <c r="J44" s="31"/>
      <c r="O44" s="40"/>
      <c r="P44" s="19">
        <v>5.1475</v>
      </c>
      <c r="Q44" s="19">
        <v>5.6559999999999997</v>
      </c>
      <c r="R44" s="19">
        <v>0.91300000000000003</v>
      </c>
      <c r="S44" s="19">
        <v>0.81400000000000006</v>
      </c>
      <c r="T44" s="19">
        <v>0.20949999999999999</v>
      </c>
      <c r="U44">
        <v>35</v>
      </c>
      <c r="V44">
        <f t="shared" si="2"/>
        <v>180.16249999999999</v>
      </c>
      <c r="W44">
        <f t="shared" si="3"/>
        <v>197.95999999999998</v>
      </c>
      <c r="X44">
        <f t="shared" si="4"/>
        <v>31.955000000000002</v>
      </c>
      <c r="Y44" s="13"/>
      <c r="Z44" s="13"/>
      <c r="AA44" s="13"/>
      <c r="AB44">
        <v>12.5</v>
      </c>
      <c r="AC44">
        <f t="shared" si="11"/>
        <v>64.34375</v>
      </c>
      <c r="AD44">
        <f t="shared" si="11"/>
        <v>70.7</v>
      </c>
      <c r="AE44">
        <f t="shared" si="11"/>
        <v>11.4125</v>
      </c>
      <c r="AF44" s="13"/>
      <c r="AG44" s="13"/>
      <c r="AH44" s="13"/>
      <c r="AJ44" s="10"/>
    </row>
    <row r="45" spans="1:36" x14ac:dyDescent="0.25">
      <c r="C45"/>
      <c r="D45" s="22">
        <v>239771</v>
      </c>
      <c r="E45" s="9">
        <v>95</v>
      </c>
      <c r="F45" s="20">
        <v>0.76610233333333344</v>
      </c>
      <c r="G45" s="19">
        <v>0.90942133333333308</v>
      </c>
      <c r="I45" s="38"/>
      <c r="J45" s="31"/>
      <c r="O45" s="40"/>
      <c r="P45" s="19">
        <v>7.1645000000000003</v>
      </c>
      <c r="Q45" s="19">
        <v>6.7984999999999998</v>
      </c>
      <c r="R45" s="19">
        <v>1.0529999999999999</v>
      </c>
      <c r="S45" s="19">
        <v>0.55699999999999994</v>
      </c>
      <c r="T45" s="19">
        <v>0.19450000000000001</v>
      </c>
      <c r="U45">
        <v>22.5</v>
      </c>
      <c r="V45">
        <f t="shared" si="2"/>
        <v>161.20125000000002</v>
      </c>
      <c r="W45">
        <f t="shared" si="3"/>
        <v>152.96625</v>
      </c>
      <c r="X45">
        <f t="shared" si="4"/>
        <v>23.692499999999999</v>
      </c>
      <c r="Y45" s="13"/>
      <c r="Z45" s="13"/>
      <c r="AA45" s="13"/>
      <c r="AF45" s="13"/>
      <c r="AG45" s="13"/>
      <c r="AH45" s="13"/>
      <c r="AJ45" s="10"/>
    </row>
    <row r="46" spans="1:36" x14ac:dyDescent="0.25">
      <c r="A46" s="8">
        <v>39339</v>
      </c>
      <c r="B46" s="32">
        <v>140605</v>
      </c>
      <c r="C46" s="11" t="s">
        <v>21</v>
      </c>
      <c r="D46" s="22">
        <v>239780</v>
      </c>
      <c r="E46" s="9">
        <v>1</v>
      </c>
      <c r="F46" s="20">
        <v>1.800100298507463</v>
      </c>
      <c r="G46" s="31">
        <v>0.56411090149253684</v>
      </c>
      <c r="H46" s="20">
        <v>83.072840597014945</v>
      </c>
      <c r="I46" s="19">
        <v>48.045034602985062</v>
      </c>
      <c r="J46" s="31">
        <v>56.250154029850748</v>
      </c>
      <c r="K46" s="19">
        <v>24.548361170149242</v>
      </c>
      <c r="L46" s="32">
        <v>257</v>
      </c>
      <c r="M46" s="45"/>
      <c r="N46" s="10"/>
      <c r="O46" s="40"/>
      <c r="P46" s="19">
        <v>4.1215000000000002</v>
      </c>
      <c r="Q46" s="19">
        <v>4.3029999999999999</v>
      </c>
      <c r="R46" s="19">
        <v>0.88300000000000001</v>
      </c>
      <c r="S46" s="19">
        <v>0.97199999999999998</v>
      </c>
      <c r="T46" s="19">
        <v>0.26800000000000002</v>
      </c>
      <c r="U46">
        <v>5.5</v>
      </c>
      <c r="V46">
        <f t="shared" si="2"/>
        <v>22.66825</v>
      </c>
      <c r="W46">
        <f t="shared" si="3"/>
        <v>23.666499999999999</v>
      </c>
      <c r="X46">
        <f t="shared" si="4"/>
        <v>4.8565000000000005</v>
      </c>
      <c r="Y46" s="13">
        <f>SUM(V46:V50)</f>
        <v>565.65975000000003</v>
      </c>
      <c r="Z46" s="13">
        <f>SUM(W46:W50)</f>
        <v>543.30100000000004</v>
      </c>
      <c r="AA46" s="13">
        <f>SUM(X46:X50)</f>
        <v>93.72775</v>
      </c>
      <c r="AB46">
        <v>5.5</v>
      </c>
      <c r="AC46">
        <f t="shared" ref="AC46:AE49" si="12">($AB46*P46)</f>
        <v>22.66825</v>
      </c>
      <c r="AD46">
        <f t="shared" si="12"/>
        <v>23.666499999999999</v>
      </c>
      <c r="AE46">
        <f t="shared" si="12"/>
        <v>4.8565000000000005</v>
      </c>
      <c r="AF46" s="13">
        <f>SUM(AC46:AC49)</f>
        <v>252.30225000000002</v>
      </c>
      <c r="AG46" s="13">
        <f>SUM(AD46:AD49)</f>
        <v>248.76474999999999</v>
      </c>
      <c r="AH46" s="13">
        <f>SUM(AE46:AE49)</f>
        <v>46.308999999999997</v>
      </c>
      <c r="AJ46" s="10"/>
    </row>
    <row r="47" spans="1:36" x14ac:dyDescent="0.25">
      <c r="C47"/>
      <c r="D47" s="22">
        <v>239779</v>
      </c>
      <c r="E47" s="9">
        <v>10</v>
      </c>
      <c r="F47" s="20">
        <v>1.4782280597014925</v>
      </c>
      <c r="G47" s="31">
        <v>0.63039274029850723</v>
      </c>
      <c r="H47" s="23"/>
      <c r="J47" s="31"/>
      <c r="P47" s="19">
        <v>4.5220000000000002</v>
      </c>
      <c r="Q47" s="19">
        <v>4.5984999999999996</v>
      </c>
      <c r="R47" s="19">
        <v>0.9</v>
      </c>
      <c r="S47" s="19">
        <v>1.083</v>
      </c>
      <c r="T47" s="19">
        <v>0.27500000000000002</v>
      </c>
      <c r="U47">
        <v>12</v>
      </c>
      <c r="V47">
        <f t="shared" si="2"/>
        <v>54.264000000000003</v>
      </c>
      <c r="W47">
        <f t="shared" si="3"/>
        <v>55.181999999999995</v>
      </c>
      <c r="X47">
        <f t="shared" si="4"/>
        <v>10.8</v>
      </c>
      <c r="Y47" s="13"/>
      <c r="Z47" s="13"/>
      <c r="AA47" s="13"/>
      <c r="AB47">
        <v>12</v>
      </c>
      <c r="AC47">
        <f t="shared" si="12"/>
        <v>54.264000000000003</v>
      </c>
      <c r="AD47">
        <f t="shared" si="12"/>
        <v>55.181999999999995</v>
      </c>
      <c r="AE47">
        <f t="shared" si="12"/>
        <v>10.8</v>
      </c>
      <c r="AF47" s="13"/>
      <c r="AG47" s="13"/>
      <c r="AH47" s="13"/>
      <c r="AJ47" s="10"/>
    </row>
    <row r="48" spans="1:36" x14ac:dyDescent="0.25">
      <c r="C48"/>
      <c r="D48" s="22">
        <v>239778</v>
      </c>
      <c r="E48" s="9">
        <v>25</v>
      </c>
      <c r="F48" s="20">
        <v>0.95369552238805977</v>
      </c>
      <c r="G48" s="31">
        <v>0.45205167761194015</v>
      </c>
      <c r="J48" s="31"/>
      <c r="O48" s="40"/>
      <c r="P48" s="19">
        <v>5.2835000000000001</v>
      </c>
      <c r="Q48" s="19">
        <v>5.1029999999999998</v>
      </c>
      <c r="R48" s="19">
        <v>0.92949999999999999</v>
      </c>
      <c r="S48" s="19">
        <v>0.98850000000000005</v>
      </c>
      <c r="T48" s="19">
        <v>0.27250000000000002</v>
      </c>
      <c r="U48">
        <v>20</v>
      </c>
      <c r="V48">
        <f t="shared" si="2"/>
        <v>105.67</v>
      </c>
      <c r="W48">
        <f t="shared" si="3"/>
        <v>102.06</v>
      </c>
      <c r="X48">
        <f t="shared" si="4"/>
        <v>18.59</v>
      </c>
      <c r="Y48" s="13"/>
      <c r="Z48" s="13"/>
      <c r="AA48" s="13"/>
      <c r="AB48">
        <v>20</v>
      </c>
      <c r="AC48">
        <f t="shared" si="12"/>
        <v>105.67</v>
      </c>
      <c r="AD48">
        <f t="shared" si="12"/>
        <v>102.06</v>
      </c>
      <c r="AE48">
        <f t="shared" si="12"/>
        <v>18.59</v>
      </c>
      <c r="AF48" s="13"/>
      <c r="AG48" s="13"/>
      <c r="AH48" s="13"/>
      <c r="AJ48" s="10"/>
    </row>
    <row r="49" spans="1:36" x14ac:dyDescent="0.25">
      <c r="C49"/>
      <c r="D49" s="22">
        <v>239777</v>
      </c>
      <c r="E49" s="9">
        <v>50</v>
      </c>
      <c r="F49" s="20">
        <v>0.76295641791044788</v>
      </c>
      <c r="G49" s="31">
        <v>0.38720038208955215</v>
      </c>
      <c r="J49" s="31"/>
      <c r="O49" s="40"/>
      <c r="P49" s="19">
        <v>5.5759999999999996</v>
      </c>
      <c r="Q49" s="19">
        <v>5.4284999999999997</v>
      </c>
      <c r="R49" s="19">
        <v>0.96499999999999997</v>
      </c>
      <c r="S49" s="19">
        <v>1.0005000000000002</v>
      </c>
      <c r="T49" s="19">
        <v>0.27600000000000002</v>
      </c>
      <c r="U49">
        <v>35</v>
      </c>
      <c r="V49">
        <f t="shared" si="2"/>
        <v>195.16</v>
      </c>
      <c r="W49">
        <f t="shared" si="3"/>
        <v>189.9975</v>
      </c>
      <c r="X49">
        <f t="shared" si="4"/>
        <v>33.774999999999999</v>
      </c>
      <c r="Y49" s="13"/>
      <c r="Z49" s="13"/>
      <c r="AA49" s="13"/>
      <c r="AB49">
        <v>12.5</v>
      </c>
      <c r="AC49">
        <f t="shared" si="12"/>
        <v>69.699999999999989</v>
      </c>
      <c r="AD49">
        <f t="shared" si="12"/>
        <v>67.856249999999989</v>
      </c>
      <c r="AE49">
        <f t="shared" si="12"/>
        <v>12.0625</v>
      </c>
      <c r="AF49" s="13"/>
      <c r="AG49" s="13"/>
      <c r="AH49" s="13"/>
      <c r="AJ49" s="10"/>
    </row>
    <row r="50" spans="1:36" x14ac:dyDescent="0.25">
      <c r="C50"/>
      <c r="D50" s="22">
        <v>239776</v>
      </c>
      <c r="E50" s="9">
        <v>95</v>
      </c>
      <c r="F50" s="20">
        <v>0.42916298507462686</v>
      </c>
      <c r="G50" s="31">
        <v>0.65709621492537318</v>
      </c>
      <c r="I50" s="38"/>
      <c r="J50" s="37"/>
      <c r="O50" s="40"/>
      <c r="P50" s="19">
        <v>8.3509999999999991</v>
      </c>
      <c r="Q50" s="19">
        <v>7.6620000000000008</v>
      </c>
      <c r="R50" s="19">
        <v>1.1425000000000001</v>
      </c>
      <c r="S50" s="19">
        <v>0.65</v>
      </c>
      <c r="T50" s="19">
        <v>0.2185</v>
      </c>
      <c r="U50">
        <v>22.5</v>
      </c>
      <c r="V50">
        <f t="shared" si="2"/>
        <v>187.89749999999998</v>
      </c>
      <c r="W50">
        <f t="shared" si="3"/>
        <v>172.39500000000001</v>
      </c>
      <c r="X50">
        <f t="shared" si="4"/>
        <v>25.706250000000001</v>
      </c>
      <c r="Y50" s="13"/>
      <c r="Z50" s="13"/>
      <c r="AA50" s="13"/>
      <c r="AF50" s="13"/>
      <c r="AG50" s="13"/>
      <c r="AH50" s="13"/>
      <c r="AJ50" s="10"/>
    </row>
    <row r="51" spans="1:36" x14ac:dyDescent="0.25">
      <c r="A51" s="8">
        <v>39370</v>
      </c>
      <c r="B51" s="32">
        <v>140316</v>
      </c>
      <c r="C51" s="11" t="s">
        <v>21</v>
      </c>
      <c r="D51" s="22">
        <v>239785</v>
      </c>
      <c r="E51" s="9">
        <v>1</v>
      </c>
      <c r="F51" s="20">
        <v>1.8597062686567167</v>
      </c>
      <c r="G51" s="31">
        <v>0.63230013134328267</v>
      </c>
      <c r="H51" s="20">
        <v>120.71997134328359</v>
      </c>
      <c r="I51" s="19">
        <v>57.234844656716383</v>
      </c>
      <c r="J51" s="31">
        <v>79.681260895522399</v>
      </c>
      <c r="K51" s="19">
        <v>31.780115104477595</v>
      </c>
      <c r="L51" s="32">
        <v>288</v>
      </c>
      <c r="M51" s="45"/>
      <c r="N51" s="10"/>
      <c r="O51" s="40"/>
      <c r="P51" s="19">
        <v>4.585</v>
      </c>
      <c r="Q51" s="19">
        <v>3.3559999999999999</v>
      </c>
      <c r="R51" s="19">
        <v>0.86099999999999999</v>
      </c>
      <c r="S51" s="19">
        <v>0.69299999999999995</v>
      </c>
      <c r="T51" s="19">
        <v>0.38800000000000001</v>
      </c>
      <c r="U51">
        <v>5.5</v>
      </c>
      <c r="V51">
        <f t="shared" si="2"/>
        <v>25.217500000000001</v>
      </c>
      <c r="W51">
        <f t="shared" si="3"/>
        <v>18.457999999999998</v>
      </c>
      <c r="X51">
        <f t="shared" si="4"/>
        <v>4.7355</v>
      </c>
      <c r="Y51" s="13">
        <f>SUM(V51:V55)</f>
        <v>575.14699999999993</v>
      </c>
      <c r="Z51" s="13">
        <f>SUM(W51:W55)</f>
        <v>459.95925</v>
      </c>
      <c r="AA51" s="13">
        <f>SUM(X51:X55)</f>
        <v>90.829999999999984</v>
      </c>
      <c r="AB51">
        <v>5.5</v>
      </c>
      <c r="AC51">
        <f t="shared" ref="AC51:AE54" si="13">($AB51*P51)</f>
        <v>25.217500000000001</v>
      </c>
      <c r="AD51">
        <f t="shared" si="13"/>
        <v>18.457999999999998</v>
      </c>
      <c r="AE51">
        <f t="shared" si="13"/>
        <v>4.7355</v>
      </c>
      <c r="AF51" s="13">
        <f>SUM(AC51:AC54)</f>
        <v>263.93824999999998</v>
      </c>
      <c r="AG51" s="13">
        <f>SUM(AD51:AD54)</f>
        <v>199.16175000000001</v>
      </c>
      <c r="AH51" s="13">
        <f>SUM(AE51:AE54)</f>
        <v>45.784999999999997</v>
      </c>
      <c r="AJ51" s="10"/>
    </row>
    <row r="52" spans="1:36" x14ac:dyDescent="0.25">
      <c r="C52"/>
      <c r="D52" s="22">
        <v>239784</v>
      </c>
      <c r="E52" s="9">
        <v>10</v>
      </c>
      <c r="F52" s="20">
        <v>1.7643367164179107</v>
      </c>
      <c r="G52" s="31">
        <v>0.56792568358208917</v>
      </c>
      <c r="J52" s="31"/>
      <c r="O52" s="40"/>
      <c r="P52" s="19">
        <v>4.6434999999999995</v>
      </c>
      <c r="Q52" s="19">
        <v>3.4049999999999998</v>
      </c>
      <c r="R52" s="19">
        <v>0.86099999999999999</v>
      </c>
      <c r="S52" s="19">
        <v>0.50550000000000006</v>
      </c>
      <c r="T52" s="19">
        <v>0.38300000000000001</v>
      </c>
      <c r="U52">
        <v>12</v>
      </c>
      <c r="V52">
        <f t="shared" si="2"/>
        <v>55.721999999999994</v>
      </c>
      <c r="W52">
        <f t="shared" si="3"/>
        <v>40.86</v>
      </c>
      <c r="X52">
        <f t="shared" si="4"/>
        <v>10.332000000000001</v>
      </c>
      <c r="Y52" s="13"/>
      <c r="Z52" s="13"/>
      <c r="AA52" s="13"/>
      <c r="AB52">
        <v>12</v>
      </c>
      <c r="AC52">
        <f t="shared" si="13"/>
        <v>55.721999999999994</v>
      </c>
      <c r="AD52">
        <f t="shared" si="13"/>
        <v>40.86</v>
      </c>
      <c r="AE52">
        <f t="shared" si="13"/>
        <v>10.332000000000001</v>
      </c>
      <c r="AF52" s="13"/>
      <c r="AG52" s="13"/>
      <c r="AH52" s="13"/>
      <c r="AJ52" s="10"/>
    </row>
    <row r="53" spans="1:36" x14ac:dyDescent="0.25">
      <c r="C53"/>
      <c r="D53" s="22">
        <v>239783</v>
      </c>
      <c r="E53" s="9">
        <v>25</v>
      </c>
      <c r="F53" s="20">
        <v>1.5497552238805969</v>
      </c>
      <c r="G53" s="31">
        <v>0.67068637611940274</v>
      </c>
      <c r="J53" s="31"/>
      <c r="O53" s="40"/>
      <c r="P53" s="19">
        <v>5.3514999999999997</v>
      </c>
      <c r="Q53" s="19">
        <v>3.9975000000000001</v>
      </c>
      <c r="R53" s="19">
        <v>0.93149999999999999</v>
      </c>
      <c r="S53" s="19">
        <v>0.54300000000000004</v>
      </c>
      <c r="T53" s="19">
        <v>0.38100000000000001</v>
      </c>
      <c r="U53">
        <v>20</v>
      </c>
      <c r="V53">
        <f t="shared" si="2"/>
        <v>107.03</v>
      </c>
      <c r="W53">
        <f t="shared" si="3"/>
        <v>79.95</v>
      </c>
      <c r="X53">
        <f t="shared" si="4"/>
        <v>18.63</v>
      </c>
      <c r="Y53" s="13"/>
      <c r="Z53" s="13"/>
      <c r="AA53" s="13"/>
      <c r="AB53">
        <v>20</v>
      </c>
      <c r="AC53">
        <f t="shared" si="13"/>
        <v>107.03</v>
      </c>
      <c r="AD53">
        <f t="shared" si="13"/>
        <v>79.95</v>
      </c>
      <c r="AE53">
        <f t="shared" si="13"/>
        <v>18.63</v>
      </c>
      <c r="AF53" s="13"/>
      <c r="AG53" s="13"/>
      <c r="AH53" s="13"/>
      <c r="AJ53" s="10"/>
    </row>
    <row r="54" spans="1:36" x14ac:dyDescent="0.25">
      <c r="C54"/>
      <c r="D54" s="22">
        <v>239782</v>
      </c>
      <c r="E54" s="9">
        <v>50</v>
      </c>
      <c r="F54" s="20">
        <v>1.3828585074626869</v>
      </c>
      <c r="G54" s="31">
        <v>0.64589029253731312</v>
      </c>
      <c r="I54" s="38"/>
      <c r="J54" s="37"/>
      <c r="O54" s="40"/>
      <c r="P54" s="19">
        <v>6.0774999999999997</v>
      </c>
      <c r="Q54" s="19">
        <v>4.7915000000000001</v>
      </c>
      <c r="R54" s="19">
        <v>0.96699999999999997</v>
      </c>
      <c r="S54" s="19">
        <v>0.69599999999999995</v>
      </c>
      <c r="T54" s="19">
        <v>0.35599999999999998</v>
      </c>
      <c r="U54">
        <v>35</v>
      </c>
      <c r="V54">
        <f t="shared" si="2"/>
        <v>212.71249999999998</v>
      </c>
      <c r="W54">
        <f t="shared" si="3"/>
        <v>167.70250000000001</v>
      </c>
      <c r="X54">
        <f t="shared" si="4"/>
        <v>33.844999999999999</v>
      </c>
      <c r="Y54" s="13"/>
      <c r="Z54" s="13"/>
      <c r="AA54" s="13"/>
      <c r="AB54">
        <v>12.5</v>
      </c>
      <c r="AC54">
        <f t="shared" si="13"/>
        <v>75.96875</v>
      </c>
      <c r="AD54">
        <f t="shared" si="13"/>
        <v>59.893750000000004</v>
      </c>
      <c r="AE54">
        <f t="shared" si="13"/>
        <v>12.0875</v>
      </c>
      <c r="AF54" s="13"/>
      <c r="AG54" s="13"/>
      <c r="AH54" s="13"/>
      <c r="AJ54" s="10"/>
    </row>
    <row r="55" spans="1:36" x14ac:dyDescent="0.25">
      <c r="C55"/>
      <c r="D55" s="22">
        <v>239781</v>
      </c>
      <c r="E55" s="9">
        <v>95</v>
      </c>
      <c r="F55" s="20">
        <v>0.44108417910447772</v>
      </c>
      <c r="G55" s="31">
        <v>0.4854310208955222</v>
      </c>
      <c r="J55" s="31"/>
      <c r="O55" s="40"/>
      <c r="P55" s="19">
        <v>7.7540000000000004</v>
      </c>
      <c r="Q55" s="19">
        <v>6.7995000000000001</v>
      </c>
      <c r="R55" s="19">
        <v>1.0349999999999999</v>
      </c>
      <c r="S55" s="19">
        <v>0.52649999999999997</v>
      </c>
      <c r="T55" s="19">
        <v>0.23299999999999998</v>
      </c>
      <c r="U55">
        <v>22.5</v>
      </c>
      <c r="V55">
        <f t="shared" si="2"/>
        <v>174.465</v>
      </c>
      <c r="W55">
        <f t="shared" si="3"/>
        <v>152.98875000000001</v>
      </c>
      <c r="X55">
        <f t="shared" si="4"/>
        <v>23.287499999999998</v>
      </c>
      <c r="Y55" s="13"/>
      <c r="Z55" s="13"/>
      <c r="AA55" s="13"/>
      <c r="AF55" s="13"/>
      <c r="AG55" s="13"/>
      <c r="AH55" s="13"/>
      <c r="AJ55" s="10"/>
    </row>
    <row r="56" spans="1:36" x14ac:dyDescent="0.25">
      <c r="A56" s="8">
        <v>39401</v>
      </c>
      <c r="B56" s="32">
        <v>144934</v>
      </c>
      <c r="C56" s="11" t="s">
        <v>21</v>
      </c>
      <c r="D56" s="22">
        <v>239790</v>
      </c>
      <c r="E56" s="9">
        <v>1</v>
      </c>
      <c r="F56" s="20">
        <v>0.53083656716417915</v>
      </c>
      <c r="G56" s="31">
        <v>0.35986103283582072</v>
      </c>
      <c r="H56" s="20">
        <v>27.227299925373142</v>
      </c>
      <c r="I56" s="31">
        <v>31.008241074626845</v>
      </c>
      <c r="J56" s="19">
        <v>16.737507761194035</v>
      </c>
      <c r="K56" s="19">
        <v>16.44716323880596</v>
      </c>
      <c r="L56" s="32">
        <v>319</v>
      </c>
      <c r="M56" s="45"/>
      <c r="N56" s="10"/>
      <c r="O56" s="40"/>
      <c r="P56" s="19">
        <v>7.8665000000000003</v>
      </c>
      <c r="Q56" s="19">
        <v>7.3019999999999996</v>
      </c>
      <c r="R56" s="19">
        <v>0.99099999999999999</v>
      </c>
      <c r="S56" s="19">
        <v>0.626</v>
      </c>
      <c r="T56" s="19">
        <v>0.249</v>
      </c>
      <c r="U56">
        <v>5.5</v>
      </c>
      <c r="V56">
        <f t="shared" si="2"/>
        <v>43.265750000000004</v>
      </c>
      <c r="W56">
        <f t="shared" si="3"/>
        <v>40.161000000000001</v>
      </c>
      <c r="X56">
        <f t="shared" si="4"/>
        <v>5.4504999999999999</v>
      </c>
      <c r="Y56" s="13">
        <f>SUM(V56:V60)</f>
        <v>770.56925000000001</v>
      </c>
      <c r="Z56" s="13">
        <f>SUM(W56:W60)</f>
        <v>709.75475000000006</v>
      </c>
      <c r="AA56" s="13">
        <f>SUM(X56:X60)</f>
        <v>100.35849999999999</v>
      </c>
      <c r="AB56">
        <v>5.5</v>
      </c>
      <c r="AC56">
        <f t="shared" ref="AC56:AE59" si="14">($AB56*P56)</f>
        <v>43.265750000000004</v>
      </c>
      <c r="AD56">
        <f t="shared" si="14"/>
        <v>40.161000000000001</v>
      </c>
      <c r="AE56">
        <f t="shared" si="14"/>
        <v>5.4504999999999999</v>
      </c>
      <c r="AF56" s="13">
        <f>SUM(AC56:AC59)</f>
        <v>389.85799999999995</v>
      </c>
      <c r="AG56" s="13">
        <f>SUM(AD56:AD59)</f>
        <v>361.09474999999998</v>
      </c>
      <c r="AH56" s="13">
        <f>SUM(AE56:AE59)</f>
        <v>51.780999999999999</v>
      </c>
      <c r="AJ56" s="10"/>
    </row>
    <row r="57" spans="1:36" x14ac:dyDescent="0.25">
      <c r="C57"/>
      <c r="D57" s="22">
        <v>239789</v>
      </c>
      <c r="E57" s="9">
        <v>10</v>
      </c>
      <c r="F57" s="20">
        <v>0.36004567164179119</v>
      </c>
      <c r="G57" s="31">
        <v>0.31416292835820869</v>
      </c>
      <c r="J57" s="31"/>
      <c r="O57" s="40"/>
      <c r="P57" s="19">
        <v>7.8879999999999999</v>
      </c>
      <c r="Q57" s="19">
        <v>7.2649999999999997</v>
      </c>
      <c r="R57" s="19">
        <v>1.0265</v>
      </c>
      <c r="S57" s="19">
        <v>0.3095</v>
      </c>
      <c r="T57" s="19">
        <v>0.185</v>
      </c>
      <c r="U57">
        <v>12</v>
      </c>
      <c r="V57">
        <f t="shared" si="2"/>
        <v>94.656000000000006</v>
      </c>
      <c r="W57">
        <f t="shared" si="3"/>
        <v>87.179999999999993</v>
      </c>
      <c r="X57">
        <f t="shared" si="4"/>
        <v>12.318</v>
      </c>
      <c r="Y57" s="13"/>
      <c r="Z57" s="13"/>
      <c r="AA57" s="13"/>
      <c r="AB57">
        <v>12</v>
      </c>
      <c r="AC57">
        <f t="shared" si="14"/>
        <v>94.656000000000006</v>
      </c>
      <c r="AD57">
        <f t="shared" si="14"/>
        <v>87.179999999999993</v>
      </c>
      <c r="AE57">
        <f t="shared" si="14"/>
        <v>12.318</v>
      </c>
      <c r="AF57" s="13"/>
      <c r="AG57" s="13"/>
      <c r="AH57" s="13"/>
      <c r="AJ57" s="10"/>
    </row>
    <row r="58" spans="1:36" x14ac:dyDescent="0.25">
      <c r="C58"/>
      <c r="D58" s="22">
        <v>239788</v>
      </c>
      <c r="E58" s="9">
        <v>25</v>
      </c>
      <c r="F58" s="20">
        <v>0.3046540298507463</v>
      </c>
      <c r="G58" s="31">
        <v>0.32625677014925353</v>
      </c>
      <c r="J58" s="31"/>
      <c r="O58" s="40"/>
      <c r="P58" s="19">
        <v>7.5939999999999994</v>
      </c>
      <c r="Q58" s="19">
        <v>7.0754999999999999</v>
      </c>
      <c r="R58" s="19">
        <v>1.0425</v>
      </c>
      <c r="S58" s="19">
        <v>0.43400000000000005</v>
      </c>
      <c r="T58" s="19">
        <v>0.16550000000000001</v>
      </c>
      <c r="U58">
        <v>20</v>
      </c>
      <c r="V58">
        <f t="shared" si="2"/>
        <v>151.88</v>
      </c>
      <c r="W58">
        <f t="shared" si="3"/>
        <v>141.51</v>
      </c>
      <c r="X58">
        <f t="shared" si="4"/>
        <v>20.85</v>
      </c>
      <c r="Y58" s="13"/>
      <c r="Z58" s="13"/>
      <c r="AA58" s="13"/>
      <c r="AB58">
        <v>20</v>
      </c>
      <c r="AC58">
        <f t="shared" si="14"/>
        <v>151.88</v>
      </c>
      <c r="AD58">
        <f t="shared" si="14"/>
        <v>141.51</v>
      </c>
      <c r="AE58">
        <f t="shared" si="14"/>
        <v>20.85</v>
      </c>
      <c r="AF58" s="13"/>
      <c r="AG58" s="13"/>
      <c r="AH58" s="13"/>
      <c r="AJ58" s="10"/>
    </row>
    <row r="59" spans="1:36" x14ac:dyDescent="0.25">
      <c r="C59"/>
      <c r="D59" s="22">
        <v>239787</v>
      </c>
      <c r="E59" s="9">
        <v>50</v>
      </c>
      <c r="F59" s="20">
        <v>0.27234223880597019</v>
      </c>
      <c r="G59" s="31">
        <v>0.33382696119402966</v>
      </c>
      <c r="J59" s="31"/>
      <c r="O59" s="40"/>
      <c r="P59" s="19">
        <v>8.0045000000000002</v>
      </c>
      <c r="Q59" s="19">
        <v>7.3795000000000002</v>
      </c>
      <c r="R59" s="19">
        <v>1.0529999999999999</v>
      </c>
      <c r="S59" s="19">
        <v>0.22649999999999998</v>
      </c>
      <c r="T59" s="19">
        <v>0.1615</v>
      </c>
      <c r="U59">
        <v>35</v>
      </c>
      <c r="V59">
        <f t="shared" si="2"/>
        <v>280.15750000000003</v>
      </c>
      <c r="W59">
        <f t="shared" si="3"/>
        <v>258.28250000000003</v>
      </c>
      <c r="X59">
        <f t="shared" si="4"/>
        <v>36.854999999999997</v>
      </c>
      <c r="Y59" s="13"/>
      <c r="Z59" s="13"/>
      <c r="AA59" s="13"/>
      <c r="AB59">
        <v>12.5</v>
      </c>
      <c r="AC59">
        <f t="shared" si="14"/>
        <v>100.05625000000001</v>
      </c>
      <c r="AD59">
        <f t="shared" si="14"/>
        <v>92.243750000000006</v>
      </c>
      <c r="AE59">
        <f t="shared" si="14"/>
        <v>13.1625</v>
      </c>
      <c r="AF59" s="13"/>
      <c r="AG59" s="13"/>
      <c r="AH59" s="13"/>
      <c r="AJ59" s="10"/>
    </row>
    <row r="60" spans="1:36" x14ac:dyDescent="0.25">
      <c r="C60"/>
      <c r="D60" s="22">
        <v>239786</v>
      </c>
      <c r="E60" s="9">
        <v>95</v>
      </c>
      <c r="F60" s="20">
        <v>0.19387074626865683</v>
      </c>
      <c r="G60" s="31">
        <v>0.3133320537313431</v>
      </c>
      <c r="J60" s="31"/>
      <c r="O60" s="40"/>
      <c r="P60" s="19">
        <v>8.9160000000000004</v>
      </c>
      <c r="Q60" s="19">
        <v>8.1165000000000003</v>
      </c>
      <c r="R60" s="19">
        <v>1.1059999999999999</v>
      </c>
      <c r="S60" s="19">
        <v>0.35599999999999998</v>
      </c>
      <c r="T60" s="19">
        <v>0.1565</v>
      </c>
      <c r="U60">
        <v>22.5</v>
      </c>
      <c r="V60">
        <f t="shared" si="2"/>
        <v>200.61</v>
      </c>
      <c r="W60">
        <f t="shared" si="3"/>
        <v>182.62125</v>
      </c>
      <c r="X60">
        <f t="shared" si="4"/>
        <v>24.884999999999998</v>
      </c>
      <c r="Y60" s="13"/>
      <c r="Z60" s="13"/>
      <c r="AA60" s="13"/>
      <c r="AF60" s="13"/>
      <c r="AG60" s="13"/>
      <c r="AH60" s="13"/>
      <c r="AJ60" s="10"/>
    </row>
    <row r="61" spans="1:36" x14ac:dyDescent="0.25">
      <c r="A61" s="8">
        <v>39430</v>
      </c>
      <c r="B61" s="32">
        <v>143727</v>
      </c>
      <c r="C61" t="s">
        <v>21</v>
      </c>
      <c r="D61" s="22">
        <v>239795</v>
      </c>
      <c r="E61" s="9">
        <v>1</v>
      </c>
      <c r="F61" s="20">
        <v>0.50775671641791054</v>
      </c>
      <c r="G61" s="31">
        <v>0.29634528358208945</v>
      </c>
      <c r="H61" s="20">
        <v>27.778455419776122</v>
      </c>
      <c r="I61" s="19">
        <v>20.153642430223869</v>
      </c>
      <c r="J61" s="31">
        <v>16.735199776119405</v>
      </c>
      <c r="K61" s="19">
        <v>11.247549823880586</v>
      </c>
      <c r="L61" s="32">
        <v>348</v>
      </c>
      <c r="N61" s="10"/>
      <c r="O61" s="40"/>
      <c r="P61" s="19">
        <v>9.0020000000000007</v>
      </c>
      <c r="Q61" s="19">
        <v>9.15</v>
      </c>
      <c r="R61" s="19">
        <v>1.1320000000000001</v>
      </c>
      <c r="S61" s="19">
        <v>1.278</v>
      </c>
      <c r="T61" s="19">
        <v>0.20650000000000002</v>
      </c>
      <c r="U61">
        <v>5.5</v>
      </c>
      <c r="V61">
        <f t="shared" si="2"/>
        <v>49.511000000000003</v>
      </c>
      <c r="W61">
        <f t="shared" si="3"/>
        <v>50.325000000000003</v>
      </c>
      <c r="X61">
        <f t="shared" si="4"/>
        <v>6.2260000000000009</v>
      </c>
      <c r="Y61" s="13">
        <f>SUM(V61:V65)</f>
        <v>873.50900000000001</v>
      </c>
      <c r="Z61" s="13">
        <f>SUM(W61:W65)</f>
        <v>858.25024999999994</v>
      </c>
      <c r="AA61" s="13">
        <f>SUM(X61:X65)</f>
        <v>106.15875</v>
      </c>
      <c r="AB61">
        <v>5.5</v>
      </c>
      <c r="AC61">
        <f t="shared" ref="AC61:AE64" si="15">($AB61*P61)</f>
        <v>49.511000000000003</v>
      </c>
      <c r="AD61">
        <f t="shared" si="15"/>
        <v>50.325000000000003</v>
      </c>
      <c r="AE61">
        <f t="shared" si="15"/>
        <v>6.2260000000000009</v>
      </c>
      <c r="AF61" s="13">
        <f>SUM(AC61:AC64)</f>
        <v>453.65899999999999</v>
      </c>
      <c r="AG61" s="13">
        <f>SUM(AD61:AD64)</f>
        <v>454.07149999999996</v>
      </c>
      <c r="AH61" s="13">
        <f>SUM(AE61:AE64)</f>
        <v>55.792499999999997</v>
      </c>
      <c r="AJ61" s="10"/>
    </row>
    <row r="62" spans="1:36" x14ac:dyDescent="0.25">
      <c r="C62"/>
      <c r="D62" s="22">
        <v>239794</v>
      </c>
      <c r="E62" s="9">
        <v>10</v>
      </c>
      <c r="F62" s="20">
        <v>0.36466164179104488</v>
      </c>
      <c r="G62" s="31">
        <v>0.235322158208955</v>
      </c>
      <c r="O62" s="40"/>
      <c r="P62" s="19">
        <v>9.2590000000000003</v>
      </c>
      <c r="Q62" s="19">
        <v>9.4244999999999983</v>
      </c>
      <c r="R62" s="19">
        <v>1.127</v>
      </c>
      <c r="S62" s="19">
        <v>0.754</v>
      </c>
      <c r="T62" s="19">
        <v>0.19550000000000001</v>
      </c>
      <c r="U62">
        <v>12</v>
      </c>
      <c r="V62">
        <f t="shared" si="2"/>
        <v>111.108</v>
      </c>
      <c r="W62">
        <f t="shared" si="3"/>
        <v>113.09399999999998</v>
      </c>
      <c r="X62">
        <f t="shared" si="4"/>
        <v>13.524000000000001</v>
      </c>
      <c r="Y62" s="13"/>
      <c r="Z62" s="13"/>
      <c r="AA62" s="13"/>
      <c r="AB62">
        <v>12</v>
      </c>
      <c r="AC62">
        <f t="shared" si="15"/>
        <v>111.108</v>
      </c>
      <c r="AD62">
        <f t="shared" si="15"/>
        <v>113.09399999999998</v>
      </c>
      <c r="AE62">
        <f t="shared" si="15"/>
        <v>13.524000000000001</v>
      </c>
      <c r="AF62" s="13"/>
      <c r="AG62" s="13"/>
      <c r="AH62" s="13"/>
      <c r="AJ62" s="10"/>
    </row>
    <row r="63" spans="1:36" x14ac:dyDescent="0.25">
      <c r="C63"/>
      <c r="D63" s="22">
        <v>239793</v>
      </c>
      <c r="E63" s="9">
        <v>25</v>
      </c>
      <c r="F63" s="20">
        <v>0.29080611940298523</v>
      </c>
      <c r="G63" s="31">
        <v>0.21021128059701455</v>
      </c>
      <c r="O63" s="40"/>
      <c r="P63" s="19">
        <v>8.9420000000000002</v>
      </c>
      <c r="Q63" s="19">
        <v>8.8320000000000007</v>
      </c>
      <c r="R63" s="19">
        <v>1.1040000000000001</v>
      </c>
      <c r="S63" s="19">
        <v>0.39950000000000002</v>
      </c>
      <c r="T63" s="19">
        <v>0.16949999999999998</v>
      </c>
      <c r="U63">
        <v>20</v>
      </c>
      <c r="V63">
        <f t="shared" si="2"/>
        <v>178.84</v>
      </c>
      <c r="W63">
        <f t="shared" si="3"/>
        <v>176.64000000000001</v>
      </c>
      <c r="X63">
        <f t="shared" si="4"/>
        <v>22.080000000000002</v>
      </c>
      <c r="Y63" s="13"/>
      <c r="Z63" s="13"/>
      <c r="AA63" s="13"/>
      <c r="AB63">
        <v>20</v>
      </c>
      <c r="AC63">
        <f t="shared" si="15"/>
        <v>178.84</v>
      </c>
      <c r="AD63">
        <f t="shared" si="15"/>
        <v>176.64000000000001</v>
      </c>
      <c r="AE63">
        <f t="shared" si="15"/>
        <v>22.080000000000002</v>
      </c>
      <c r="AF63" s="13"/>
      <c r="AG63" s="13"/>
      <c r="AH63" s="13"/>
      <c r="AJ63" s="10"/>
    </row>
    <row r="64" spans="1:36" x14ac:dyDescent="0.25">
      <c r="C64"/>
      <c r="D64" s="22">
        <v>239792</v>
      </c>
      <c r="E64" s="9">
        <v>50</v>
      </c>
      <c r="F64" s="20">
        <v>0.3000380597014925</v>
      </c>
      <c r="G64" s="31">
        <v>0.2071647402985074</v>
      </c>
      <c r="O64" s="40"/>
      <c r="P64" s="19">
        <v>9.1359999999999992</v>
      </c>
      <c r="Q64" s="19">
        <v>9.1210000000000004</v>
      </c>
      <c r="R64" s="19">
        <v>1.117</v>
      </c>
      <c r="S64" s="19">
        <v>0.59750000000000003</v>
      </c>
      <c r="T64" s="19">
        <v>0.17299999999999999</v>
      </c>
      <c r="U64">
        <v>35</v>
      </c>
      <c r="V64">
        <f t="shared" si="2"/>
        <v>319.76</v>
      </c>
      <c r="W64">
        <f t="shared" si="3"/>
        <v>319.23500000000001</v>
      </c>
      <c r="X64">
        <f t="shared" si="4"/>
        <v>39.094999999999999</v>
      </c>
      <c r="Y64" s="13"/>
      <c r="Z64" s="13"/>
      <c r="AA64" s="13"/>
      <c r="AB64">
        <v>12.5</v>
      </c>
      <c r="AC64">
        <f t="shared" si="15"/>
        <v>114.19999999999999</v>
      </c>
      <c r="AD64">
        <f t="shared" si="15"/>
        <v>114.0125</v>
      </c>
      <c r="AE64">
        <f t="shared" si="15"/>
        <v>13.9625</v>
      </c>
      <c r="AF64" s="13"/>
      <c r="AG64" s="13"/>
      <c r="AH64" s="13"/>
      <c r="AJ64" s="10"/>
    </row>
    <row r="65" spans="3:36" x14ac:dyDescent="0.25">
      <c r="C65"/>
      <c r="D65" s="22">
        <v>239791</v>
      </c>
      <c r="E65" s="9">
        <v>95</v>
      </c>
      <c r="F65" s="20">
        <v>0.19077330223880598</v>
      </c>
      <c r="G65" s="31">
        <v>0.18866159776119398</v>
      </c>
      <c r="O65" s="40"/>
      <c r="P65" s="19">
        <v>9.5240000000000009</v>
      </c>
      <c r="Q65" s="19">
        <v>8.8424999999999994</v>
      </c>
      <c r="R65" s="19">
        <v>1.1215000000000002</v>
      </c>
      <c r="S65" s="19">
        <v>0.313</v>
      </c>
      <c r="T65" s="19">
        <v>0.14899999999999999</v>
      </c>
      <c r="U65">
        <v>22.5</v>
      </c>
      <c r="V65">
        <f t="shared" si="2"/>
        <v>214.29000000000002</v>
      </c>
      <c r="W65">
        <f t="shared" si="3"/>
        <v>198.95624999999998</v>
      </c>
      <c r="X65">
        <f t="shared" si="4"/>
        <v>25.233750000000004</v>
      </c>
      <c r="Y65" s="13"/>
      <c r="Z65" s="13"/>
      <c r="AA65" s="13"/>
      <c r="AF65" s="13"/>
      <c r="AG65" s="13"/>
      <c r="AH65" s="13"/>
      <c r="AJ65" s="10"/>
    </row>
    <row r="66" spans="3:36" x14ac:dyDescent="0.25">
      <c r="C66"/>
      <c r="E66" s="9"/>
      <c r="G66" s="20"/>
      <c r="H66" s="23"/>
      <c r="O66" s="40"/>
      <c r="Y66" s="13"/>
      <c r="Z66" s="13"/>
      <c r="AA66" s="13"/>
      <c r="AF66" s="13"/>
      <c r="AG66" s="13"/>
      <c r="AH66" s="13"/>
    </row>
    <row r="67" spans="3:36" x14ac:dyDescent="0.25">
      <c r="C67"/>
      <c r="E67" s="9"/>
      <c r="G67" s="20"/>
      <c r="O67" s="40"/>
      <c r="Y67" s="13"/>
      <c r="Z67" s="13"/>
      <c r="AA67" s="13"/>
      <c r="AF67" s="13"/>
      <c r="AG67" s="13"/>
      <c r="AH67" s="13"/>
    </row>
    <row r="68" spans="3:36" x14ac:dyDescent="0.25">
      <c r="C68"/>
      <c r="E68" s="9"/>
      <c r="G68" s="20"/>
      <c r="O68" s="40"/>
      <c r="Y68" s="13"/>
      <c r="Z68" s="13"/>
      <c r="AA68" s="13"/>
      <c r="AF68" s="13"/>
      <c r="AG68" s="13"/>
      <c r="AH68" s="13"/>
    </row>
    <row r="69" spans="3:36" x14ac:dyDescent="0.25">
      <c r="C69"/>
      <c r="E69" s="9"/>
      <c r="G69" s="20"/>
      <c r="O69" s="40"/>
      <c r="Y69" s="13"/>
      <c r="Z69" s="13"/>
      <c r="AA69" s="13"/>
      <c r="AF69" s="13"/>
      <c r="AG69" s="13"/>
      <c r="AH69" s="13"/>
    </row>
    <row r="70" spans="3:36" x14ac:dyDescent="0.25">
      <c r="C70"/>
      <c r="E70" s="9"/>
      <c r="G70" s="20"/>
      <c r="O70" s="40"/>
      <c r="Y70" s="13"/>
      <c r="Z70" s="13"/>
      <c r="AA70" s="13"/>
      <c r="AF70" s="13"/>
      <c r="AG70" s="13"/>
      <c r="AH70" s="13"/>
    </row>
    <row r="71" spans="3:36" x14ac:dyDescent="0.25">
      <c r="C71" s="11"/>
      <c r="D71" s="21"/>
      <c r="E71" s="9"/>
      <c r="G71" s="20"/>
      <c r="I71" s="38"/>
      <c r="O71" s="40"/>
      <c r="Y71" s="13"/>
      <c r="Z71" s="13"/>
      <c r="AA71" s="13"/>
      <c r="AF71" s="13"/>
      <c r="AG71" s="13"/>
      <c r="AH71" s="13"/>
    </row>
    <row r="72" spans="3:36" x14ac:dyDescent="0.25">
      <c r="C72"/>
      <c r="D72" s="21"/>
      <c r="E72" s="9"/>
      <c r="G72" s="20"/>
      <c r="I72" s="38"/>
      <c r="Y72" s="13"/>
      <c r="Z72" s="13"/>
      <c r="AA72" s="13"/>
      <c r="AF72" s="13"/>
      <c r="AG72" s="13"/>
      <c r="AH72" s="13"/>
    </row>
    <row r="73" spans="3:36" x14ac:dyDescent="0.25">
      <c r="C73"/>
      <c r="E73" s="9"/>
      <c r="G73" s="20"/>
      <c r="Y73" s="13"/>
      <c r="Z73" s="13"/>
      <c r="AA73" s="13"/>
      <c r="AF73" s="13"/>
      <c r="AG73" s="13"/>
      <c r="AH73" s="13"/>
    </row>
    <row r="74" spans="3:36" x14ac:dyDescent="0.25">
      <c r="C74"/>
      <c r="E74" s="9"/>
      <c r="G74" s="20"/>
      <c r="I74" s="38"/>
      <c r="J74" s="23"/>
      <c r="Y74" s="13"/>
      <c r="Z74" s="13"/>
      <c r="AA74" s="13"/>
      <c r="AF74" s="13"/>
      <c r="AG74" s="13"/>
      <c r="AH74" s="13"/>
    </row>
    <row r="75" spans="3:36" x14ac:dyDescent="0.25">
      <c r="C75"/>
      <c r="E75" s="9"/>
      <c r="G75" s="20"/>
      <c r="Y75" s="13"/>
      <c r="Z75" s="13"/>
      <c r="AA75" s="13"/>
      <c r="AF75" s="13"/>
      <c r="AG75" s="13"/>
      <c r="AH75" s="13"/>
    </row>
    <row r="76" spans="3:36" x14ac:dyDescent="0.25">
      <c r="C76" s="11"/>
      <c r="E76" s="9"/>
      <c r="G76" s="20"/>
      <c r="K76" s="38"/>
      <c r="O76" s="40"/>
      <c r="Y76" s="13"/>
      <c r="Z76" s="13"/>
      <c r="AA76" s="13"/>
      <c r="AF76" s="13"/>
      <c r="AG76" s="13"/>
      <c r="AH76" s="13"/>
    </row>
    <row r="77" spans="3:36" x14ac:dyDescent="0.25">
      <c r="C77"/>
      <c r="E77" s="9"/>
      <c r="G77" s="20"/>
      <c r="I77" s="38"/>
      <c r="K77" s="38"/>
      <c r="Y77" s="13"/>
      <c r="Z77" s="13"/>
      <c r="AA77" s="13"/>
      <c r="AF77" s="13"/>
      <c r="AG77" s="13"/>
      <c r="AH77" s="13"/>
    </row>
    <row r="78" spans="3:36" x14ac:dyDescent="0.25">
      <c r="C78"/>
      <c r="E78" s="9"/>
      <c r="G78" s="20"/>
      <c r="Y78" s="13"/>
      <c r="Z78" s="13"/>
      <c r="AA78" s="13"/>
      <c r="AF78" s="13"/>
      <c r="AG78" s="13"/>
      <c r="AH78" s="13"/>
    </row>
    <row r="79" spans="3:36" x14ac:dyDescent="0.25">
      <c r="C79"/>
      <c r="E79" s="9"/>
      <c r="G79" s="20"/>
      <c r="Y79" s="13"/>
      <c r="Z79" s="13"/>
      <c r="AA79" s="13"/>
      <c r="AF79" s="13"/>
      <c r="AG79" s="13"/>
      <c r="AH79" s="13"/>
    </row>
    <row r="80" spans="3:36" x14ac:dyDescent="0.25">
      <c r="C80"/>
      <c r="E80" s="9"/>
      <c r="G80" s="20"/>
      <c r="Y80" s="13"/>
      <c r="Z80" s="13"/>
      <c r="AA80" s="13"/>
      <c r="AF80" s="13"/>
      <c r="AG80" s="13"/>
      <c r="AH80" s="13"/>
    </row>
    <row r="81" spans="3:34" x14ac:dyDescent="0.25">
      <c r="C81" s="11"/>
      <c r="E81" s="9"/>
      <c r="G81" s="20"/>
      <c r="Y81" s="13"/>
      <c r="Z81" s="13"/>
      <c r="AA81" s="13"/>
      <c r="AF81" s="13"/>
      <c r="AG81" s="13"/>
      <c r="AH81" s="13"/>
    </row>
    <row r="82" spans="3:34" x14ac:dyDescent="0.25">
      <c r="C82"/>
      <c r="E82" s="9"/>
      <c r="G82" s="20"/>
      <c r="J82" s="23"/>
      <c r="Y82" s="13"/>
      <c r="Z82" s="13"/>
      <c r="AA82" s="13"/>
      <c r="AF82" s="13"/>
      <c r="AG82" s="13"/>
      <c r="AH82" s="13"/>
    </row>
    <row r="83" spans="3:34" x14ac:dyDescent="0.25">
      <c r="C83"/>
      <c r="E83" s="9"/>
      <c r="G83" s="20"/>
      <c r="J83" s="23"/>
      <c r="Y83" s="13"/>
      <c r="Z83" s="13"/>
      <c r="AA83" s="13"/>
      <c r="AF83" s="13"/>
      <c r="AG83" s="13"/>
      <c r="AH83" s="13"/>
    </row>
    <row r="84" spans="3:34" x14ac:dyDescent="0.25">
      <c r="C84"/>
      <c r="E84" s="9"/>
      <c r="G84" s="20"/>
      <c r="I84" s="38"/>
      <c r="J84" s="23"/>
      <c r="Y84" s="13"/>
      <c r="Z84" s="13"/>
      <c r="AA84" s="13"/>
      <c r="AF84" s="13"/>
      <c r="AG84" s="13"/>
      <c r="AH84" s="13"/>
    </row>
    <row r="85" spans="3:34" x14ac:dyDescent="0.25">
      <c r="C85"/>
      <c r="E85" s="9"/>
      <c r="G85" s="20"/>
      <c r="I85" s="38"/>
      <c r="Y85" s="13"/>
      <c r="Z85" s="13"/>
      <c r="AA85" s="13"/>
      <c r="AF85" s="13"/>
      <c r="AG85" s="13"/>
      <c r="AH85" s="13"/>
    </row>
    <row r="86" spans="3:34" x14ac:dyDescent="0.25">
      <c r="C86" s="11"/>
      <c r="E86" s="9"/>
      <c r="G86" s="20"/>
      <c r="Y86" s="13"/>
      <c r="Z86" s="13"/>
      <c r="AA86" s="13"/>
      <c r="AF86" s="13"/>
      <c r="AG86" s="13"/>
      <c r="AH86" s="13"/>
    </row>
    <row r="87" spans="3:34" x14ac:dyDescent="0.25">
      <c r="C87"/>
      <c r="E87" s="9"/>
      <c r="G87" s="20"/>
      <c r="Y87" s="13"/>
      <c r="Z87" s="13"/>
      <c r="AA87" s="13"/>
      <c r="AF87" s="13"/>
      <c r="AG87" s="13"/>
      <c r="AH87" s="13"/>
    </row>
    <row r="88" spans="3:34" x14ac:dyDescent="0.25">
      <c r="C88"/>
      <c r="E88" s="9"/>
      <c r="G88" s="20"/>
      <c r="Y88" s="13"/>
      <c r="Z88" s="13"/>
      <c r="AA88" s="13"/>
      <c r="AF88" s="13"/>
      <c r="AG88" s="13"/>
      <c r="AH88" s="13"/>
    </row>
    <row r="89" spans="3:34" x14ac:dyDescent="0.25">
      <c r="C89"/>
      <c r="E89" s="9"/>
      <c r="G89" s="20"/>
      <c r="I89" s="38"/>
      <c r="Y89" s="13"/>
      <c r="Z89" s="13"/>
      <c r="AA89" s="13"/>
      <c r="AF89" s="13"/>
      <c r="AG89" s="13"/>
      <c r="AH89" s="13"/>
    </row>
    <row r="90" spans="3:34" x14ac:dyDescent="0.25">
      <c r="C90"/>
      <c r="E90" s="9"/>
      <c r="G90" s="20"/>
      <c r="Y90" s="13"/>
      <c r="Z90" s="13"/>
      <c r="AA90" s="13"/>
      <c r="AF90" s="13"/>
      <c r="AG90" s="13"/>
      <c r="AH90" s="13"/>
    </row>
    <row r="91" spans="3:34" x14ac:dyDescent="0.25">
      <c r="C91" s="11"/>
      <c r="E91" s="9"/>
      <c r="G91" s="20"/>
      <c r="Y91" s="13"/>
      <c r="Z91" s="13"/>
      <c r="AA91" s="13"/>
    </row>
    <row r="92" spans="3:34" x14ac:dyDescent="0.25">
      <c r="C92"/>
      <c r="E92" s="9"/>
      <c r="G92" s="20"/>
      <c r="J92" s="23"/>
      <c r="Y92" s="13"/>
      <c r="Z92" s="13"/>
      <c r="AA92" s="13"/>
    </row>
    <row r="93" spans="3:34" x14ac:dyDescent="0.25">
      <c r="C93"/>
      <c r="E93" s="9"/>
      <c r="G93" s="20"/>
      <c r="Y93" s="13"/>
      <c r="Z93" s="13"/>
      <c r="AA93" s="13"/>
    </row>
    <row r="94" spans="3:34" x14ac:dyDescent="0.25">
      <c r="C94"/>
      <c r="E94" s="9"/>
      <c r="G94" s="20"/>
      <c r="Y94" s="13"/>
      <c r="Z94" s="13"/>
      <c r="AA94" s="13"/>
    </row>
    <row r="95" spans="3:34" x14ac:dyDescent="0.25">
      <c r="C95"/>
      <c r="E95" s="9"/>
      <c r="G95" s="20"/>
      <c r="I95" s="38"/>
    </row>
    <row r="96" spans="3:34" x14ac:dyDescent="0.25">
      <c r="C96" s="11"/>
      <c r="E96" s="9"/>
      <c r="G96" s="20"/>
    </row>
    <row r="97" spans="3:10" x14ac:dyDescent="0.25">
      <c r="C97"/>
      <c r="E97" s="9"/>
      <c r="G97" s="20"/>
    </row>
    <row r="98" spans="3:10" x14ac:dyDescent="0.25">
      <c r="C98"/>
      <c r="E98" s="9"/>
      <c r="G98" s="20"/>
      <c r="J98" s="23"/>
    </row>
    <row r="99" spans="3:10" x14ac:dyDescent="0.25">
      <c r="C99"/>
      <c r="E99" s="9"/>
      <c r="G99" s="20"/>
    </row>
    <row r="100" spans="3:10" x14ac:dyDescent="0.25">
      <c r="C100"/>
      <c r="E100" s="9"/>
      <c r="G100" s="20"/>
    </row>
    <row r="101" spans="3:10" x14ac:dyDescent="0.25">
      <c r="C101" s="11"/>
      <c r="E101" s="9"/>
    </row>
    <row r="102" spans="3:10" x14ac:dyDescent="0.25">
      <c r="C102"/>
      <c r="E102" s="9"/>
    </row>
    <row r="103" spans="3:10" x14ac:dyDescent="0.25">
      <c r="C103"/>
      <c r="E103" s="9"/>
    </row>
    <row r="104" spans="3:10" x14ac:dyDescent="0.25">
      <c r="C104"/>
      <c r="E104" s="9"/>
    </row>
    <row r="105" spans="3:10" x14ac:dyDescent="0.25">
      <c r="C105"/>
      <c r="E105" s="9"/>
    </row>
    <row r="106" spans="3:10" x14ac:dyDescent="0.25">
      <c r="C106" s="11"/>
      <c r="E106" s="9"/>
    </row>
    <row r="107" spans="3:10" x14ac:dyDescent="0.25">
      <c r="C107" s="11"/>
      <c r="E107" s="9"/>
    </row>
    <row r="108" spans="3:10" x14ac:dyDescent="0.25">
      <c r="C108"/>
      <c r="E108" s="9"/>
    </row>
    <row r="109" spans="3:10" x14ac:dyDescent="0.25">
      <c r="C109"/>
      <c r="E109" s="9"/>
    </row>
    <row r="110" spans="3:10" x14ac:dyDescent="0.25">
      <c r="C110"/>
      <c r="E110" s="9"/>
    </row>
    <row r="111" spans="3:10" x14ac:dyDescent="0.25">
      <c r="C111"/>
      <c r="E111" s="9"/>
    </row>
    <row r="112" spans="3:10" x14ac:dyDescent="0.25">
      <c r="C112" s="11"/>
      <c r="E112" s="9"/>
    </row>
    <row r="113" spans="3:5" x14ac:dyDescent="0.25">
      <c r="C113"/>
      <c r="E113" s="9"/>
    </row>
    <row r="114" spans="3:5" x14ac:dyDescent="0.25">
      <c r="C114"/>
      <c r="E114" s="9">
        <v>50</v>
      </c>
    </row>
    <row r="115" spans="3:5" x14ac:dyDescent="0.25">
      <c r="C115"/>
      <c r="E115" s="9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32" t="s">
        <v>48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75" workbookViewId="0">
      <selection activeCell="I17" sqref="I17"/>
    </sheetView>
  </sheetViews>
  <sheetFormatPr defaultRowHeight="13.2" x14ac:dyDescent="0.25"/>
  <cols>
    <col min="2" max="2" width="9.6640625" style="1" bestFit="1" customWidth="1"/>
    <col min="3" max="3" width="14.5546875" style="3" bestFit="1" customWidth="1"/>
    <col min="4" max="4" width="9.33203125" style="6" bestFit="1" customWidth="1"/>
    <col min="5" max="5" width="15.88671875" style="3" customWidth="1"/>
    <col min="6" max="6" width="10.109375" customWidth="1"/>
    <col min="7" max="7" width="12.109375" style="3" customWidth="1"/>
    <col min="8" max="8" width="14.33203125" style="4" customWidth="1"/>
  </cols>
  <sheetData>
    <row r="1" spans="1:8" x14ac:dyDescent="0.25">
      <c r="A1" t="s">
        <v>14</v>
      </c>
    </row>
    <row r="2" spans="1:8" s="4" customFormat="1" x14ac:dyDescent="0.25">
      <c r="A2" s="4" t="s">
        <v>15</v>
      </c>
      <c r="B2" s="5" t="s">
        <v>9</v>
      </c>
      <c r="C2" s="3" t="s">
        <v>10</v>
      </c>
      <c r="D2" s="6" t="s">
        <v>22</v>
      </c>
      <c r="E2" s="3" t="s">
        <v>11</v>
      </c>
      <c r="F2" s="4" t="s">
        <v>12</v>
      </c>
      <c r="G2" s="3" t="s">
        <v>13</v>
      </c>
      <c r="H2" s="4" t="s">
        <v>13</v>
      </c>
    </row>
    <row r="3" spans="1:8" x14ac:dyDescent="0.25">
      <c r="A3">
        <v>1</v>
      </c>
      <c r="B3" s="35">
        <v>39100</v>
      </c>
      <c r="C3" s="3">
        <v>104936</v>
      </c>
      <c r="D3" s="32">
        <v>144936</v>
      </c>
      <c r="E3" s="3" t="s">
        <v>58</v>
      </c>
      <c r="F3" t="s">
        <v>21</v>
      </c>
      <c r="H3" s="3" t="s">
        <v>59</v>
      </c>
    </row>
    <row r="4" spans="1:8" x14ac:dyDescent="0.25">
      <c r="A4">
        <v>2</v>
      </c>
      <c r="B4" s="35">
        <v>38762</v>
      </c>
      <c r="C4" s="3" t="s">
        <v>61</v>
      </c>
      <c r="D4" s="4">
        <v>130641</v>
      </c>
      <c r="E4" s="3" t="s">
        <v>58</v>
      </c>
      <c r="F4" t="s">
        <v>21</v>
      </c>
      <c r="H4" s="3" t="s">
        <v>60</v>
      </c>
    </row>
    <row r="5" spans="1:8" x14ac:dyDescent="0.25">
      <c r="A5">
        <v>3</v>
      </c>
      <c r="B5" s="36">
        <v>39154</v>
      </c>
      <c r="D5" s="4">
        <v>153800</v>
      </c>
      <c r="E5" s="3" t="s">
        <v>58</v>
      </c>
      <c r="F5" t="s">
        <v>21</v>
      </c>
      <c r="H5" s="3" t="s">
        <v>63</v>
      </c>
    </row>
    <row r="6" spans="1:8" x14ac:dyDescent="0.25">
      <c r="A6">
        <v>4</v>
      </c>
      <c r="B6" s="36">
        <v>39175</v>
      </c>
      <c r="D6" s="4">
        <v>133217</v>
      </c>
      <c r="E6" s="3" t="s">
        <v>58</v>
      </c>
      <c r="F6" t="s">
        <v>21</v>
      </c>
      <c r="H6" s="3" t="s">
        <v>64</v>
      </c>
    </row>
    <row r="7" spans="1:8" x14ac:dyDescent="0.25">
      <c r="A7">
        <v>5</v>
      </c>
      <c r="B7" s="8">
        <v>39219</v>
      </c>
      <c r="D7" s="32">
        <v>145601</v>
      </c>
      <c r="E7" s="3" t="s">
        <v>58</v>
      </c>
      <c r="F7" t="s">
        <v>21</v>
      </c>
      <c r="H7" s="3" t="s">
        <v>65</v>
      </c>
    </row>
    <row r="8" spans="1:8" x14ac:dyDescent="0.25">
      <c r="A8">
        <v>6</v>
      </c>
      <c r="B8" s="8">
        <v>39246</v>
      </c>
      <c r="D8" s="32">
        <v>141530</v>
      </c>
      <c r="E8" s="3" t="s">
        <v>58</v>
      </c>
      <c r="F8" t="s">
        <v>21</v>
      </c>
      <c r="H8" s="3" t="s">
        <v>66</v>
      </c>
    </row>
    <row r="9" spans="1:8" x14ac:dyDescent="0.25">
      <c r="A9">
        <v>7</v>
      </c>
      <c r="B9" s="8">
        <v>39279</v>
      </c>
      <c r="D9" s="32">
        <v>133155</v>
      </c>
      <c r="E9" s="3" t="s">
        <v>58</v>
      </c>
      <c r="F9" t="s">
        <v>21</v>
      </c>
      <c r="H9" s="3" t="s">
        <v>67</v>
      </c>
    </row>
    <row r="10" spans="1:8" x14ac:dyDescent="0.25">
      <c r="A10">
        <v>8</v>
      </c>
      <c r="B10" s="8">
        <v>39309</v>
      </c>
      <c r="D10" s="32">
        <v>131438</v>
      </c>
      <c r="E10" s="3" t="s">
        <v>58</v>
      </c>
      <c r="F10" t="s">
        <v>21</v>
      </c>
      <c r="H10" s="3" t="s">
        <v>68</v>
      </c>
    </row>
    <row r="11" spans="1:8" x14ac:dyDescent="0.25">
      <c r="A11">
        <v>9</v>
      </c>
      <c r="B11" s="8">
        <v>39339</v>
      </c>
      <c r="D11" s="32">
        <v>140605</v>
      </c>
      <c r="E11" s="3" t="s">
        <v>58</v>
      </c>
      <c r="F11" t="s">
        <v>21</v>
      </c>
      <c r="H11" s="3" t="s">
        <v>70</v>
      </c>
    </row>
    <row r="12" spans="1:8" x14ac:dyDescent="0.25">
      <c r="A12">
        <v>10</v>
      </c>
      <c r="B12" s="8">
        <v>39370</v>
      </c>
      <c r="D12" s="32">
        <v>140316</v>
      </c>
      <c r="E12" s="3" t="s">
        <v>58</v>
      </c>
      <c r="F12" t="s">
        <v>21</v>
      </c>
      <c r="H12" s="3" t="s">
        <v>71</v>
      </c>
    </row>
    <row r="13" spans="1:8" x14ac:dyDescent="0.25">
      <c r="A13">
        <v>11</v>
      </c>
      <c r="B13" s="8">
        <v>39401</v>
      </c>
      <c r="D13" s="32">
        <v>144934</v>
      </c>
      <c r="E13" s="3" t="s">
        <v>58</v>
      </c>
      <c r="F13" t="s">
        <v>21</v>
      </c>
      <c r="H13" s="3" t="s">
        <v>72</v>
      </c>
    </row>
    <row r="14" spans="1:8" x14ac:dyDescent="0.25">
      <c r="A14">
        <v>12</v>
      </c>
      <c r="B14" s="8">
        <v>39430</v>
      </c>
      <c r="D14" s="3" t="s">
        <v>73</v>
      </c>
      <c r="E14" s="3" t="s">
        <v>58</v>
      </c>
      <c r="F14" t="s">
        <v>21</v>
      </c>
      <c r="H14" s="32" t="s">
        <v>56</v>
      </c>
    </row>
    <row r="15" spans="1:8" x14ac:dyDescent="0.25">
      <c r="B15" s="8"/>
      <c r="D15" s="32"/>
      <c r="H15" s="32"/>
    </row>
    <row r="16" spans="1:8" x14ac:dyDescent="0.25">
      <c r="D16" s="32"/>
    </row>
    <row r="17" spans="2:8" x14ac:dyDescent="0.25">
      <c r="D17" s="32"/>
    </row>
    <row r="18" spans="2:8" x14ac:dyDescent="0.25">
      <c r="B18" s="8"/>
      <c r="D18" s="32"/>
    </row>
    <row r="19" spans="2:8" x14ac:dyDescent="0.25">
      <c r="B19" s="8"/>
    </row>
    <row r="20" spans="2:8" x14ac:dyDescent="0.25">
      <c r="B20" s="8"/>
    </row>
    <row r="21" spans="2:8" x14ac:dyDescent="0.25">
      <c r="B21" s="8"/>
    </row>
    <row r="24" spans="2:8" x14ac:dyDescent="0.25">
      <c r="B24" s="8"/>
      <c r="H24"/>
    </row>
    <row r="25" spans="2:8" x14ac:dyDescent="0.25">
      <c r="B25" s="8"/>
    </row>
    <row r="26" spans="2:8" x14ac:dyDescent="0.25">
      <c r="B26" s="8"/>
    </row>
    <row r="29" spans="2:8" x14ac:dyDescent="0.25">
      <c r="B29" s="8"/>
    </row>
    <row r="30" spans="2:8" x14ac:dyDescent="0.25">
      <c r="B30" s="8"/>
    </row>
    <row r="31" spans="2:8" x14ac:dyDescent="0.25">
      <c r="B31" s="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opLeftCell="A33" zoomScale="75" workbookViewId="0">
      <selection activeCell="N18" sqref="N18"/>
    </sheetView>
  </sheetViews>
  <sheetFormatPr defaultRowHeight="13.2" x14ac:dyDescent="0.25"/>
  <cols>
    <col min="1" max="1" width="12.5546875" customWidth="1"/>
    <col min="4" max="4" width="9.109375" style="10"/>
    <col min="14" max="14" width="12.5546875" customWidth="1"/>
  </cols>
  <sheetData>
    <row r="1" spans="1:16" x14ac:dyDescent="0.25">
      <c r="A1" s="12" t="s">
        <v>62</v>
      </c>
      <c r="B1" s="2"/>
      <c r="C1" s="8"/>
      <c r="D1" s="22"/>
      <c r="F1" s="25"/>
      <c r="G1" s="26"/>
      <c r="H1" s="14"/>
      <c r="I1" s="7"/>
      <c r="J1" s="14">
        <v>1</v>
      </c>
      <c r="K1" s="7"/>
      <c r="N1" s="13"/>
    </row>
    <row r="2" spans="1:16" x14ac:dyDescent="0.25">
      <c r="A2" s="8" t="s">
        <v>49</v>
      </c>
      <c r="B2" s="2"/>
      <c r="C2" s="8"/>
      <c r="D2" s="22"/>
      <c r="F2" s="25"/>
      <c r="G2" s="26"/>
      <c r="H2" s="14"/>
      <c r="I2" s="7"/>
      <c r="J2" s="14"/>
      <c r="K2" s="7"/>
      <c r="M2" s="13"/>
      <c r="N2" s="13"/>
    </row>
    <row r="3" spans="1:16" x14ac:dyDescent="0.25">
      <c r="A3" s="8"/>
      <c r="B3" s="2"/>
      <c r="C3" s="8"/>
      <c r="D3" s="22"/>
      <c r="E3" s="20"/>
      <c r="F3" s="20" t="s">
        <v>26</v>
      </c>
      <c r="G3" s="20"/>
      <c r="H3" s="20"/>
      <c r="I3" s="20"/>
      <c r="J3" s="14"/>
      <c r="K3" s="7"/>
      <c r="N3" s="13"/>
    </row>
    <row r="4" spans="1:16" x14ac:dyDescent="0.25">
      <c r="A4" s="12" t="s">
        <v>4</v>
      </c>
      <c r="B4" s="21" t="s">
        <v>47</v>
      </c>
      <c r="D4" s="30"/>
      <c r="E4" s="20"/>
      <c r="F4" s="20" t="s">
        <v>30</v>
      </c>
      <c r="G4" s="20"/>
      <c r="H4" s="20"/>
      <c r="I4" s="20"/>
      <c r="J4" s="14" t="s">
        <v>51</v>
      </c>
      <c r="K4" s="7"/>
      <c r="M4" s="13"/>
      <c r="N4" s="13"/>
    </row>
    <row r="5" spans="1:16" x14ac:dyDescent="0.25">
      <c r="A5" s="12"/>
      <c r="B5" s="21" t="s">
        <v>5</v>
      </c>
      <c r="C5" s="13" t="s">
        <v>0</v>
      </c>
      <c r="D5" s="25" t="s">
        <v>6</v>
      </c>
      <c r="E5" s="20" t="s">
        <v>43</v>
      </c>
      <c r="F5" s="20" t="s">
        <v>34</v>
      </c>
      <c r="G5" s="20" t="s">
        <v>35</v>
      </c>
      <c r="H5" s="20" t="s">
        <v>42</v>
      </c>
      <c r="I5" s="20" t="s">
        <v>44</v>
      </c>
      <c r="J5" s="14" t="s">
        <v>43</v>
      </c>
      <c r="K5" s="14" t="s">
        <v>50</v>
      </c>
      <c r="L5" s="13"/>
      <c r="M5" s="13"/>
      <c r="N5" s="13"/>
    </row>
    <row r="6" spans="1:16" x14ac:dyDescent="0.25">
      <c r="A6" s="35">
        <v>39100</v>
      </c>
      <c r="B6" s="22">
        <v>239740</v>
      </c>
      <c r="C6" s="9">
        <v>1</v>
      </c>
      <c r="D6" s="20">
        <v>0.31558951550387593</v>
      </c>
      <c r="E6" s="19">
        <v>11.5245</v>
      </c>
      <c r="F6" s="19">
        <v>10.977</v>
      </c>
      <c r="G6" s="19">
        <v>1.0069999999999999</v>
      </c>
      <c r="H6" s="19">
        <v>0.60899999999999999</v>
      </c>
      <c r="I6" s="19">
        <v>0.13250000000000001</v>
      </c>
      <c r="J6" s="14">
        <v>0</v>
      </c>
      <c r="K6" s="16">
        <v>0</v>
      </c>
      <c r="L6" s="10"/>
      <c r="M6" s="10"/>
      <c r="N6" s="35">
        <v>39100</v>
      </c>
      <c r="O6" s="20">
        <v>0</v>
      </c>
      <c r="P6" s="31">
        <v>0</v>
      </c>
    </row>
    <row r="7" spans="1:16" x14ac:dyDescent="0.25">
      <c r="A7" s="22"/>
      <c r="B7" s="22">
        <v>239739</v>
      </c>
      <c r="C7" s="9">
        <v>10</v>
      </c>
      <c r="D7" s="20">
        <v>0.32230418604651162</v>
      </c>
      <c r="E7" s="19">
        <v>11.4985</v>
      </c>
      <c r="F7" s="19">
        <v>11.023</v>
      </c>
      <c r="G7" s="19">
        <v>0.997</v>
      </c>
      <c r="H7" s="19">
        <v>0.253</v>
      </c>
      <c r="I7" s="19">
        <v>0.1225</v>
      </c>
      <c r="J7" s="10"/>
      <c r="K7" s="10"/>
      <c r="L7" s="10"/>
      <c r="M7" s="10"/>
      <c r="N7" s="35">
        <v>39127</v>
      </c>
      <c r="O7" s="20">
        <v>0</v>
      </c>
      <c r="P7" s="31">
        <v>0</v>
      </c>
    </row>
    <row r="8" spans="1:16" x14ac:dyDescent="0.25">
      <c r="A8" s="22"/>
      <c r="B8" s="22">
        <v>239738</v>
      </c>
      <c r="C8" s="9">
        <v>25</v>
      </c>
      <c r="D8" s="20">
        <v>0.30216017441860465</v>
      </c>
      <c r="E8" s="19">
        <v>12.263999999999999</v>
      </c>
      <c r="F8" s="19">
        <v>11.624500000000001</v>
      </c>
      <c r="G8" s="19">
        <v>1.0720000000000001</v>
      </c>
      <c r="H8" s="19">
        <v>0.51300000000000001</v>
      </c>
      <c r="I8" s="19">
        <v>0.13150000000000001</v>
      </c>
      <c r="J8" s="27">
        <f>(C8*(E9-$J$1)+C9*($J$1-E8))/(E9-E8)</f>
        <v>369.25427872860723</v>
      </c>
      <c r="K8" s="27">
        <f>(C8*(F9-$J$1)+C9*($J$1-F8))/(F9-F8)</f>
        <v>405.80645161290244</v>
      </c>
      <c r="L8" s="10"/>
      <c r="M8" s="10"/>
      <c r="N8" s="36">
        <v>39154</v>
      </c>
      <c r="O8" s="20">
        <v>0</v>
      </c>
      <c r="P8" s="31">
        <v>0</v>
      </c>
    </row>
    <row r="9" spans="1:16" x14ac:dyDescent="0.25">
      <c r="A9" s="22"/>
      <c r="B9" s="22">
        <v>239737</v>
      </c>
      <c r="C9" s="9">
        <v>50</v>
      </c>
      <c r="D9" s="20">
        <v>0.26858682170542636</v>
      </c>
      <c r="E9" s="19">
        <v>11.446000000000002</v>
      </c>
      <c r="F9" s="19">
        <v>10.927</v>
      </c>
      <c r="G9" s="19">
        <v>0.99049999999999994</v>
      </c>
      <c r="H9" s="19">
        <v>0.32700000000000001</v>
      </c>
      <c r="I9" s="19">
        <v>0.121</v>
      </c>
      <c r="J9" s="14"/>
      <c r="K9" s="16"/>
      <c r="L9" s="10"/>
      <c r="M9" s="10"/>
      <c r="N9" s="36">
        <v>39175</v>
      </c>
      <c r="O9" s="20">
        <v>0</v>
      </c>
      <c r="P9" s="31">
        <v>0</v>
      </c>
    </row>
    <row r="10" spans="1:16" x14ac:dyDescent="0.25">
      <c r="A10" s="22"/>
      <c r="B10" s="22">
        <v>239736</v>
      </c>
      <c r="C10" s="9">
        <v>95</v>
      </c>
      <c r="D10" s="20">
        <v>0.26187215116279072</v>
      </c>
      <c r="E10" s="19">
        <v>11.5215</v>
      </c>
      <c r="F10" s="19">
        <v>10.8605</v>
      </c>
      <c r="G10" s="19">
        <v>0.99649999999999994</v>
      </c>
      <c r="H10" s="19">
        <v>0.3115</v>
      </c>
      <c r="I10" s="19">
        <v>0.11549999999999999</v>
      </c>
      <c r="J10" s="14"/>
      <c r="K10" s="16"/>
      <c r="L10" s="10"/>
      <c r="M10" s="10"/>
      <c r="N10" s="36">
        <v>39219</v>
      </c>
      <c r="O10" s="20">
        <v>0</v>
      </c>
      <c r="P10" s="31">
        <v>0</v>
      </c>
    </row>
    <row r="11" spans="1:16" x14ac:dyDescent="0.25">
      <c r="A11" s="35">
        <v>39127</v>
      </c>
      <c r="B11" s="22">
        <v>239745</v>
      </c>
      <c r="C11" s="9">
        <v>1</v>
      </c>
      <c r="D11" s="20">
        <v>0.34916286821705422</v>
      </c>
      <c r="E11" s="19">
        <v>10.7125</v>
      </c>
      <c r="F11" s="19">
        <v>9.1449999999999996</v>
      </c>
      <c r="G11" s="19">
        <v>0.96849999999999992</v>
      </c>
      <c r="H11" s="19">
        <v>0.502</v>
      </c>
      <c r="I11" s="19">
        <v>0.123</v>
      </c>
      <c r="J11" s="14">
        <v>0</v>
      </c>
      <c r="K11" s="16">
        <v>0</v>
      </c>
      <c r="N11" s="36">
        <v>39246</v>
      </c>
      <c r="O11" s="20">
        <v>0</v>
      </c>
      <c r="P11" s="31">
        <v>0</v>
      </c>
    </row>
    <row r="12" spans="1:16" x14ac:dyDescent="0.25">
      <c r="A12" s="36"/>
      <c r="B12" s="22">
        <v>239744</v>
      </c>
      <c r="C12" s="9">
        <v>10</v>
      </c>
      <c r="D12" s="20">
        <v>0.34244819767441859</v>
      </c>
      <c r="E12" s="19">
        <v>10.2485</v>
      </c>
      <c r="F12" s="19">
        <v>8.8760000000000012</v>
      </c>
      <c r="G12" s="19">
        <v>0.91949999999999998</v>
      </c>
      <c r="H12" s="19">
        <v>0.47199999999999998</v>
      </c>
      <c r="I12" s="19">
        <v>0.1195</v>
      </c>
      <c r="J12" s="14"/>
      <c r="K12" s="7"/>
      <c r="N12" s="36">
        <v>39279</v>
      </c>
      <c r="O12" s="20">
        <v>0</v>
      </c>
      <c r="P12" s="31">
        <v>0</v>
      </c>
    </row>
    <row r="13" spans="1:16" x14ac:dyDescent="0.25">
      <c r="A13" s="36"/>
      <c r="B13" s="22">
        <v>239743</v>
      </c>
      <c r="C13" s="9">
        <v>25</v>
      </c>
      <c r="D13" s="20">
        <v>0.34916286821705422</v>
      </c>
      <c r="E13" s="19">
        <v>10.426500000000001</v>
      </c>
      <c r="F13" s="19">
        <v>8.9965000000000011</v>
      </c>
      <c r="G13" s="19">
        <v>0.9335</v>
      </c>
      <c r="H13" s="19">
        <v>0.65200000000000002</v>
      </c>
      <c r="I13" s="19">
        <v>0.12</v>
      </c>
      <c r="J13" s="14"/>
      <c r="K13" s="7"/>
      <c r="N13" s="36">
        <v>39309</v>
      </c>
      <c r="O13" s="20">
        <v>0</v>
      </c>
      <c r="P13" s="31">
        <v>0</v>
      </c>
    </row>
    <row r="14" spans="1:16" x14ac:dyDescent="0.25">
      <c r="A14" s="36"/>
      <c r="B14" s="22">
        <v>239742</v>
      </c>
      <c r="C14" s="9">
        <v>50</v>
      </c>
      <c r="D14" s="20">
        <v>0.31558951550387593</v>
      </c>
      <c r="E14" s="19">
        <v>10.5565</v>
      </c>
      <c r="F14" s="19">
        <v>9.1015000000000015</v>
      </c>
      <c r="G14" s="19">
        <v>0.94199999999999995</v>
      </c>
      <c r="H14" s="19">
        <v>0.30399999999999999</v>
      </c>
      <c r="I14" s="19">
        <v>0.11700000000000001</v>
      </c>
      <c r="J14" s="14"/>
      <c r="K14" s="7"/>
      <c r="N14" s="36">
        <v>39339</v>
      </c>
      <c r="O14" s="20">
        <v>0</v>
      </c>
      <c r="P14" s="31">
        <v>0</v>
      </c>
    </row>
    <row r="15" spans="1:16" x14ac:dyDescent="0.25">
      <c r="A15" s="36"/>
      <c r="B15" s="22">
        <v>239741</v>
      </c>
      <c r="C15" s="9">
        <v>95</v>
      </c>
      <c r="D15" s="20">
        <v>0.29544550387596902</v>
      </c>
      <c r="E15" s="19">
        <v>11.036000000000001</v>
      </c>
      <c r="F15" s="19">
        <v>9.1469999999999985</v>
      </c>
      <c r="G15" s="19">
        <v>0.96399999999999997</v>
      </c>
      <c r="H15" s="19">
        <v>0.40800000000000003</v>
      </c>
      <c r="I15" s="19">
        <v>0.1255</v>
      </c>
      <c r="J15" s="14"/>
      <c r="K15" s="7"/>
      <c r="N15" s="36">
        <v>39370</v>
      </c>
      <c r="O15" s="20">
        <v>0</v>
      </c>
      <c r="P15" s="31">
        <v>0</v>
      </c>
    </row>
    <row r="16" spans="1:16" x14ac:dyDescent="0.25">
      <c r="A16" s="36">
        <v>39154</v>
      </c>
      <c r="B16" s="22">
        <v>239750</v>
      </c>
      <c r="C16" s="9">
        <v>1</v>
      </c>
      <c r="D16" s="20">
        <v>0.37850955223880606</v>
      </c>
      <c r="E16" s="19">
        <v>9.2409999999999997</v>
      </c>
      <c r="F16" s="19">
        <v>9.9405000000000001</v>
      </c>
      <c r="G16" s="19">
        <v>1.0059999999999998</v>
      </c>
      <c r="H16" s="19">
        <v>0.59299999999999997</v>
      </c>
      <c r="I16" s="19">
        <v>0.1865</v>
      </c>
      <c r="J16" s="14">
        <v>0</v>
      </c>
      <c r="K16" s="16">
        <v>0</v>
      </c>
      <c r="N16" s="36">
        <v>39401</v>
      </c>
      <c r="O16" s="20">
        <v>0</v>
      </c>
      <c r="P16" s="31">
        <v>0</v>
      </c>
    </row>
    <row r="17" spans="1:16" x14ac:dyDescent="0.25">
      <c r="A17" s="36"/>
      <c r="B17" s="22">
        <v>239749</v>
      </c>
      <c r="C17" s="9">
        <v>10</v>
      </c>
      <c r="D17" s="20">
        <v>0.41543731343283591</v>
      </c>
      <c r="E17" s="19">
        <v>9.2690000000000001</v>
      </c>
      <c r="F17" s="19">
        <v>10.135999999999999</v>
      </c>
      <c r="G17" s="19">
        <v>1.0285</v>
      </c>
      <c r="H17" s="19">
        <v>0.41749999999999998</v>
      </c>
      <c r="I17" s="19">
        <v>0.17149999999999999</v>
      </c>
      <c r="J17" s="14"/>
      <c r="K17" s="7"/>
      <c r="N17" s="36">
        <v>39430</v>
      </c>
      <c r="O17" s="20">
        <v>0</v>
      </c>
      <c r="P17" s="31">
        <v>0</v>
      </c>
    </row>
    <row r="18" spans="1:16" x14ac:dyDescent="0.25">
      <c r="A18" s="36"/>
      <c r="B18" s="22">
        <v>239748</v>
      </c>
      <c r="C18" s="9">
        <v>25</v>
      </c>
      <c r="D18" s="20">
        <v>0.33696582089552246</v>
      </c>
      <c r="E18" s="19">
        <v>8.9824999999999999</v>
      </c>
      <c r="F18" s="19">
        <v>9.7594999999999992</v>
      </c>
      <c r="G18" s="19">
        <v>1.0255000000000001</v>
      </c>
      <c r="H18" s="19">
        <v>0.44350000000000001</v>
      </c>
      <c r="I18" s="19">
        <v>0.17549999999999999</v>
      </c>
      <c r="J18" s="14"/>
      <c r="K18" s="7"/>
      <c r="N18" s="22"/>
      <c r="O18" s="22"/>
      <c r="P18" s="22"/>
    </row>
    <row r="19" spans="1:16" x14ac:dyDescent="0.25">
      <c r="A19" s="36"/>
      <c r="B19" s="22">
        <v>239747</v>
      </c>
      <c r="C19" s="9">
        <v>50</v>
      </c>
      <c r="D19" s="20">
        <v>0.31388597014925385</v>
      </c>
      <c r="E19" s="19">
        <v>9.3800000000000008</v>
      </c>
      <c r="F19" s="19">
        <v>10.096500000000001</v>
      </c>
      <c r="G19" s="19">
        <v>1.0415000000000001</v>
      </c>
      <c r="H19" s="19">
        <v>0.49850000000000005</v>
      </c>
      <c r="I19" s="19">
        <v>0.16850000000000001</v>
      </c>
      <c r="J19" s="14"/>
      <c r="K19" s="7"/>
      <c r="N19" s="22"/>
      <c r="O19" s="27"/>
      <c r="P19" s="27"/>
    </row>
    <row r="20" spans="1:16" x14ac:dyDescent="0.25">
      <c r="A20" s="36"/>
      <c r="B20" s="22">
        <v>239746</v>
      </c>
      <c r="C20" s="9">
        <v>95</v>
      </c>
      <c r="D20" s="20">
        <v>0.30465402985074636</v>
      </c>
      <c r="E20" s="19">
        <v>8.2204999999999995</v>
      </c>
      <c r="F20" s="19">
        <v>8.9439999999999991</v>
      </c>
      <c r="G20" s="19">
        <v>0.93699999999999994</v>
      </c>
      <c r="H20" s="19">
        <v>0.65650000000000008</v>
      </c>
      <c r="I20" s="19">
        <v>0.16800000000000001</v>
      </c>
      <c r="J20" s="14"/>
      <c r="K20" s="7"/>
      <c r="N20" s="22"/>
      <c r="O20" s="20"/>
      <c r="P20" s="31"/>
    </row>
    <row r="21" spans="1:16" x14ac:dyDescent="0.25">
      <c r="A21" s="36">
        <v>39175</v>
      </c>
      <c r="B21" s="22">
        <v>239755</v>
      </c>
      <c r="C21" s="9">
        <v>1</v>
      </c>
      <c r="D21" s="20">
        <v>0.45698104477611939</v>
      </c>
      <c r="E21" s="19">
        <v>8.6795000000000009</v>
      </c>
      <c r="F21" s="19">
        <v>9.8774999999999995</v>
      </c>
      <c r="G21" s="19">
        <v>1.0065</v>
      </c>
      <c r="H21" s="19">
        <v>0.59899999999999998</v>
      </c>
      <c r="I21" s="19">
        <v>0.20549999999999999</v>
      </c>
      <c r="J21" s="14">
        <v>0</v>
      </c>
      <c r="K21" s="16">
        <v>0</v>
      </c>
      <c r="N21" s="36"/>
      <c r="O21" s="20"/>
      <c r="P21" s="31"/>
    </row>
    <row r="22" spans="1:16" x14ac:dyDescent="0.25">
      <c r="A22" s="36"/>
      <c r="B22" s="22">
        <v>239754</v>
      </c>
      <c r="C22" s="9">
        <v>10</v>
      </c>
      <c r="D22" s="20">
        <v>0.33234985074626872</v>
      </c>
      <c r="E22" s="19">
        <v>7.1419999999999995</v>
      </c>
      <c r="F22" s="19">
        <v>8.400500000000001</v>
      </c>
      <c r="G22" s="19">
        <v>0.89900000000000002</v>
      </c>
      <c r="H22" s="19">
        <v>0.76449999999999996</v>
      </c>
      <c r="I22" s="19">
        <v>0.18</v>
      </c>
      <c r="J22" s="14"/>
      <c r="K22" s="7"/>
      <c r="N22" s="36"/>
      <c r="O22" s="20"/>
      <c r="P22" s="19"/>
    </row>
    <row r="23" spans="1:16" x14ac:dyDescent="0.25">
      <c r="A23" s="36"/>
      <c r="B23" s="22">
        <v>239753</v>
      </c>
      <c r="C23" s="9">
        <v>25</v>
      </c>
      <c r="D23" s="20">
        <v>0.29542208955223886</v>
      </c>
      <c r="E23" s="19">
        <v>8.4804999999999993</v>
      </c>
      <c r="F23" s="19">
        <v>9.4984999999999999</v>
      </c>
      <c r="G23" s="19">
        <v>0.92149999999999999</v>
      </c>
      <c r="H23" s="19">
        <v>0.90900000000000003</v>
      </c>
      <c r="I23" s="19">
        <v>0.189</v>
      </c>
      <c r="J23" s="14"/>
      <c r="K23" s="7"/>
      <c r="N23" s="36"/>
      <c r="O23" s="20"/>
      <c r="P23" s="19"/>
    </row>
    <row r="24" spans="1:16" x14ac:dyDescent="0.25">
      <c r="A24" s="36"/>
      <c r="B24" s="22">
        <v>239752</v>
      </c>
      <c r="C24" s="9">
        <v>50</v>
      </c>
      <c r="D24" s="20">
        <v>0.27234223880597025</v>
      </c>
      <c r="E24" s="19">
        <v>6.4725000000000001</v>
      </c>
      <c r="F24" s="19">
        <v>7.1994999999999996</v>
      </c>
      <c r="G24" s="19">
        <v>0.83250000000000002</v>
      </c>
      <c r="H24" s="19">
        <v>0.51600000000000001</v>
      </c>
      <c r="I24" s="19">
        <v>0.157</v>
      </c>
      <c r="J24" s="14"/>
      <c r="K24" s="7"/>
      <c r="N24" s="36"/>
      <c r="O24" s="20"/>
      <c r="P24" s="19"/>
    </row>
    <row r="25" spans="1:16" x14ac:dyDescent="0.25">
      <c r="A25" s="8"/>
      <c r="B25" s="22">
        <v>239751</v>
      </c>
      <c r="C25" s="9">
        <v>95</v>
      </c>
      <c r="D25" s="20">
        <v>0.28157417910447763</v>
      </c>
      <c r="E25" s="19">
        <v>7.6255000000000006</v>
      </c>
      <c r="F25" s="19">
        <v>8.0884999999999998</v>
      </c>
      <c r="G25" s="19">
        <v>0.91399999999999992</v>
      </c>
      <c r="H25" s="19">
        <v>0.80800000000000005</v>
      </c>
      <c r="I25" s="19">
        <v>0.20200000000000001</v>
      </c>
      <c r="J25" s="14"/>
      <c r="K25" s="7"/>
      <c r="N25" s="36"/>
      <c r="O25" s="20"/>
      <c r="P25" s="19"/>
    </row>
    <row r="26" spans="1:16" x14ac:dyDescent="0.25">
      <c r="A26" s="8">
        <v>39219</v>
      </c>
      <c r="B26" s="22">
        <v>239760</v>
      </c>
      <c r="C26" s="9">
        <v>1</v>
      </c>
      <c r="D26" s="20">
        <v>1.7370924999999999</v>
      </c>
      <c r="E26" s="19">
        <v>7.4824999999999999</v>
      </c>
      <c r="F26" s="19">
        <v>8.8729999999999993</v>
      </c>
      <c r="G26" s="19">
        <v>0.86050000000000004</v>
      </c>
      <c r="H26" s="19">
        <v>0.72850000000000004</v>
      </c>
      <c r="I26" s="19">
        <v>0.24349999999999999</v>
      </c>
      <c r="J26" s="14">
        <v>0</v>
      </c>
      <c r="K26" s="16">
        <v>0</v>
      </c>
      <c r="N26" s="36"/>
      <c r="O26" s="20"/>
      <c r="P26" s="19"/>
    </row>
    <row r="27" spans="1:16" x14ac:dyDescent="0.25">
      <c r="A27" s="8"/>
      <c r="B27" s="22">
        <v>239759</v>
      </c>
      <c r="C27" s="9">
        <v>10</v>
      </c>
      <c r="D27" s="20">
        <v>1.1046126666666669</v>
      </c>
      <c r="E27" s="19">
        <v>7.4979999999999993</v>
      </c>
      <c r="F27" s="19">
        <v>8.5510000000000002</v>
      </c>
      <c r="G27" s="19">
        <v>0.92349999999999999</v>
      </c>
      <c r="H27" s="19">
        <v>0.624</v>
      </c>
      <c r="I27" s="19">
        <v>0.2535</v>
      </c>
      <c r="J27" s="14"/>
      <c r="K27" s="7"/>
      <c r="N27" s="36"/>
      <c r="O27" s="20"/>
      <c r="P27" s="19"/>
    </row>
    <row r="28" spans="1:16" x14ac:dyDescent="0.25">
      <c r="A28" s="8"/>
      <c r="B28" s="22">
        <v>239758</v>
      </c>
      <c r="C28" s="9">
        <v>25</v>
      </c>
      <c r="D28" s="20">
        <v>1.1046126666666669</v>
      </c>
      <c r="E28" s="19">
        <v>7.4945000000000004</v>
      </c>
      <c r="F28" s="19">
        <v>8.5039999999999996</v>
      </c>
      <c r="G28" s="19">
        <v>0.92349999999999999</v>
      </c>
      <c r="H28" s="19">
        <v>0.85399999999999998</v>
      </c>
      <c r="I28" s="19">
        <v>0.25800000000000001</v>
      </c>
      <c r="J28" s="14"/>
      <c r="K28" s="7"/>
      <c r="N28" s="36"/>
      <c r="O28" s="20"/>
      <c r="P28" s="19"/>
    </row>
    <row r="29" spans="1:16" x14ac:dyDescent="0.25">
      <c r="A29" s="8"/>
      <c r="B29" s="22">
        <v>239757</v>
      </c>
      <c r="C29" s="9">
        <v>50</v>
      </c>
      <c r="D29" s="20">
        <v>0.91754116666666674</v>
      </c>
      <c r="E29" s="19">
        <v>7.5255000000000001</v>
      </c>
      <c r="F29" s="19">
        <v>8.3335000000000008</v>
      </c>
      <c r="G29" s="19">
        <v>0.94699999999999995</v>
      </c>
      <c r="H29" s="19">
        <v>0.64599999999999991</v>
      </c>
      <c r="I29" s="19">
        <v>0.26050000000000001</v>
      </c>
      <c r="J29" s="14"/>
      <c r="K29" s="7"/>
      <c r="N29" s="36"/>
      <c r="O29" s="20"/>
      <c r="P29" s="19"/>
    </row>
    <row r="30" spans="1:16" x14ac:dyDescent="0.25">
      <c r="A30" s="8"/>
      <c r="B30" s="22">
        <v>239756</v>
      </c>
      <c r="C30" s="9">
        <v>95</v>
      </c>
      <c r="D30" s="20">
        <v>0.78391866666666665</v>
      </c>
      <c r="E30" s="19">
        <v>7.4924999999999997</v>
      </c>
      <c r="F30" s="19">
        <v>8.0805000000000007</v>
      </c>
      <c r="G30" s="19">
        <v>0.94900000000000007</v>
      </c>
      <c r="H30" s="19">
        <v>0.74199999999999999</v>
      </c>
      <c r="I30" s="19">
        <v>0.26350000000000001</v>
      </c>
      <c r="J30" s="14"/>
      <c r="K30" s="7"/>
      <c r="N30" s="36"/>
      <c r="O30" s="20"/>
      <c r="P30" s="19"/>
    </row>
    <row r="31" spans="1:16" x14ac:dyDescent="0.25">
      <c r="A31" s="8">
        <v>39246</v>
      </c>
      <c r="B31" s="22">
        <v>239765</v>
      </c>
      <c r="C31" s="9">
        <v>1</v>
      </c>
      <c r="D31" s="20">
        <v>11.077598063492061</v>
      </c>
      <c r="E31" s="19">
        <v>1.087</v>
      </c>
      <c r="F31" s="19">
        <v>1.409</v>
      </c>
      <c r="G31" s="19">
        <v>0.51800000000000002</v>
      </c>
      <c r="H31" s="19">
        <v>0.86349999999999993</v>
      </c>
      <c r="I31" s="19">
        <v>0.20050000000000001</v>
      </c>
      <c r="J31" s="14">
        <v>0</v>
      </c>
      <c r="K31" s="16">
        <v>0</v>
      </c>
      <c r="N31" s="36"/>
      <c r="O31" s="20"/>
      <c r="P31" s="19"/>
    </row>
    <row r="32" spans="1:16" x14ac:dyDescent="0.25">
      <c r="A32" s="8"/>
      <c r="B32" s="22">
        <v>239764</v>
      </c>
      <c r="C32" s="9">
        <v>10</v>
      </c>
      <c r="D32" s="20">
        <v>11.168398047619045</v>
      </c>
      <c r="E32" s="19">
        <v>1.2595000000000001</v>
      </c>
      <c r="F32" s="19">
        <v>1.3534999999999999</v>
      </c>
      <c r="G32" s="19">
        <v>0.51500000000000001</v>
      </c>
      <c r="H32" s="19">
        <v>0.496</v>
      </c>
      <c r="I32" s="19">
        <v>0.191</v>
      </c>
      <c r="J32" s="14"/>
      <c r="K32" s="7"/>
      <c r="N32" s="36"/>
      <c r="O32" s="20"/>
      <c r="P32" s="19"/>
    </row>
    <row r="33" spans="1:16" x14ac:dyDescent="0.25">
      <c r="A33" s="8"/>
      <c r="B33" s="22">
        <v>239763</v>
      </c>
      <c r="C33" s="9">
        <v>25</v>
      </c>
      <c r="D33" s="20">
        <v>6.719198825396826</v>
      </c>
      <c r="E33" s="19">
        <v>2.3855000000000004</v>
      </c>
      <c r="F33" s="19">
        <v>1.8174999999999999</v>
      </c>
      <c r="G33" s="19">
        <v>0.63200000000000001</v>
      </c>
      <c r="H33" s="19">
        <v>0.91249999999999998</v>
      </c>
      <c r="I33" s="19">
        <v>0.22600000000000001</v>
      </c>
      <c r="J33" s="14"/>
      <c r="K33" s="7"/>
      <c r="N33" s="36"/>
      <c r="O33" s="20"/>
      <c r="P33" s="19"/>
    </row>
    <row r="34" spans="1:16" x14ac:dyDescent="0.25">
      <c r="A34" s="8"/>
      <c r="B34" s="22">
        <v>239762</v>
      </c>
      <c r="C34" s="9">
        <v>50</v>
      </c>
      <c r="D34" s="20">
        <v>6.5375988571428572</v>
      </c>
      <c r="E34" s="19">
        <v>2.8239999999999998</v>
      </c>
      <c r="F34" s="19">
        <v>2.2344999999999997</v>
      </c>
      <c r="G34" s="19">
        <v>0.66149999999999998</v>
      </c>
      <c r="H34" s="19">
        <v>0.95250000000000001</v>
      </c>
      <c r="I34" s="19">
        <v>0.23749999999999999</v>
      </c>
      <c r="J34" s="14"/>
      <c r="K34" s="7"/>
      <c r="N34" s="36"/>
      <c r="O34" s="20"/>
      <c r="P34" s="19"/>
    </row>
    <row r="35" spans="1:16" x14ac:dyDescent="0.25">
      <c r="A35" s="8"/>
      <c r="B35" s="22">
        <v>239761</v>
      </c>
      <c r="C35" s="9">
        <v>95</v>
      </c>
      <c r="D35" s="20">
        <v>1.8528986666666667</v>
      </c>
      <c r="E35" s="19">
        <v>4.9589999999999996</v>
      </c>
      <c r="F35" s="19">
        <v>4.2795000000000005</v>
      </c>
      <c r="G35" s="19">
        <v>0.87</v>
      </c>
      <c r="H35" s="19">
        <v>1.4990000000000001</v>
      </c>
      <c r="I35" s="19">
        <v>0.33100000000000002</v>
      </c>
      <c r="J35" s="14"/>
      <c r="K35" s="7"/>
      <c r="N35" s="36"/>
      <c r="O35" s="20"/>
      <c r="P35" s="19"/>
    </row>
    <row r="36" spans="1:16" x14ac:dyDescent="0.25">
      <c r="A36" s="8">
        <v>39279</v>
      </c>
      <c r="B36" s="22">
        <v>239770</v>
      </c>
      <c r="C36" s="9">
        <v>1</v>
      </c>
      <c r="D36" s="20">
        <v>1.7103680000000001</v>
      </c>
      <c r="E36" s="19"/>
      <c r="F36" s="4"/>
      <c r="G36" s="4"/>
      <c r="H36" s="4"/>
      <c r="I36" s="4"/>
      <c r="J36" s="14">
        <v>0</v>
      </c>
      <c r="K36" s="16">
        <v>0</v>
      </c>
      <c r="N36" s="36"/>
      <c r="O36" s="20"/>
      <c r="P36" s="19"/>
    </row>
    <row r="37" spans="1:16" x14ac:dyDescent="0.25">
      <c r="A37" s="8"/>
      <c r="B37" s="22">
        <v>239769</v>
      </c>
      <c r="C37" s="9">
        <v>10</v>
      </c>
      <c r="D37" s="20">
        <v>1.6836435000000003</v>
      </c>
      <c r="E37" s="19"/>
      <c r="F37" s="4"/>
      <c r="G37" s="4"/>
      <c r="H37" s="4"/>
      <c r="I37" s="4"/>
      <c r="J37" s="14"/>
      <c r="K37" s="7"/>
      <c r="N37" s="36"/>
      <c r="O37" s="20"/>
      <c r="P37" s="19"/>
    </row>
    <row r="38" spans="1:16" x14ac:dyDescent="0.25">
      <c r="A38" s="8"/>
      <c r="B38" s="22">
        <v>239768</v>
      </c>
      <c r="C38" s="9">
        <v>25</v>
      </c>
      <c r="D38" s="20">
        <v>1.4074903333333335</v>
      </c>
      <c r="E38" s="19"/>
      <c r="F38" s="4"/>
      <c r="G38" s="4"/>
      <c r="H38" s="4"/>
      <c r="I38" s="4"/>
      <c r="J38" s="14"/>
      <c r="K38" s="7"/>
      <c r="N38" s="36"/>
      <c r="O38" s="20"/>
      <c r="P38" s="19"/>
    </row>
    <row r="39" spans="1:16" x14ac:dyDescent="0.25">
      <c r="A39" s="8"/>
      <c r="B39" s="22">
        <v>239767</v>
      </c>
      <c r="C39" s="9">
        <v>50</v>
      </c>
      <c r="D39" s="20">
        <v>0.8106431666666668</v>
      </c>
      <c r="E39" s="19"/>
      <c r="F39" s="4"/>
      <c r="G39" s="4"/>
      <c r="H39" s="4"/>
      <c r="I39" s="4"/>
      <c r="J39" s="14"/>
      <c r="K39" s="7"/>
      <c r="N39" s="36"/>
      <c r="O39" s="20"/>
      <c r="P39" s="19"/>
    </row>
    <row r="40" spans="1:16" x14ac:dyDescent="0.25">
      <c r="A40" s="8"/>
      <c r="B40" s="22">
        <v>239766</v>
      </c>
      <c r="C40" s="9">
        <v>95</v>
      </c>
      <c r="D40" s="20">
        <v>0.28506133333333333</v>
      </c>
      <c r="E40" s="19"/>
      <c r="F40" s="4"/>
      <c r="G40" s="4"/>
      <c r="H40" s="4"/>
      <c r="I40" s="4"/>
      <c r="J40" s="14"/>
      <c r="K40" s="7"/>
      <c r="N40" s="36"/>
      <c r="O40" s="20"/>
      <c r="P40" s="19"/>
    </row>
    <row r="41" spans="1:16" x14ac:dyDescent="0.25">
      <c r="A41" s="8">
        <v>39309</v>
      </c>
      <c r="B41" s="22">
        <v>239775</v>
      </c>
      <c r="C41" s="9">
        <v>1</v>
      </c>
      <c r="D41" s="20">
        <v>2.6537607566137567</v>
      </c>
      <c r="E41" s="19"/>
      <c r="F41" s="4"/>
      <c r="G41" s="4"/>
      <c r="H41" s="4"/>
      <c r="I41" s="4"/>
      <c r="J41" s="14">
        <v>0</v>
      </c>
      <c r="K41" s="16">
        <v>0</v>
      </c>
      <c r="N41" s="36"/>
      <c r="O41" s="20"/>
      <c r="P41" s="19"/>
    </row>
    <row r="42" spans="1:16" x14ac:dyDescent="0.25">
      <c r="A42" s="8"/>
      <c r="B42" s="22">
        <v>239774</v>
      </c>
      <c r="C42" s="9">
        <v>10</v>
      </c>
      <c r="D42" s="20">
        <v>3.1544703333333337</v>
      </c>
      <c r="E42" s="19"/>
      <c r="F42" s="4"/>
      <c r="G42" s="4"/>
      <c r="H42" s="4"/>
      <c r="I42" s="4"/>
      <c r="J42" s="14"/>
      <c r="K42" s="7"/>
      <c r="N42" s="36"/>
      <c r="O42" s="20"/>
      <c r="P42" s="19"/>
    </row>
    <row r="43" spans="1:16" x14ac:dyDescent="0.25">
      <c r="A43" s="8"/>
      <c r="B43" s="22">
        <v>239773</v>
      </c>
      <c r="C43" s="9">
        <v>25</v>
      </c>
      <c r="D43" s="20">
        <v>1.9778028280423279</v>
      </c>
      <c r="E43" s="19"/>
      <c r="F43" s="4"/>
      <c r="G43" s="4"/>
      <c r="H43" s="4"/>
      <c r="I43" s="4"/>
      <c r="J43" s="14"/>
      <c r="K43" s="7"/>
      <c r="N43" s="36"/>
      <c r="O43" s="20"/>
      <c r="P43" s="19"/>
    </row>
    <row r="44" spans="1:16" x14ac:dyDescent="0.25">
      <c r="A44" s="8"/>
      <c r="B44" s="22">
        <v>239772</v>
      </c>
      <c r="C44" s="9">
        <v>50</v>
      </c>
      <c r="D44" s="20">
        <v>1.5232965000000001</v>
      </c>
      <c r="E44" s="19"/>
      <c r="F44" s="4"/>
      <c r="G44" s="4"/>
      <c r="H44" s="4"/>
      <c r="I44" s="4"/>
      <c r="J44" s="14"/>
      <c r="K44" s="7"/>
      <c r="N44" s="36"/>
      <c r="O44" s="20"/>
      <c r="P44" s="19"/>
    </row>
    <row r="45" spans="1:16" x14ac:dyDescent="0.25">
      <c r="A45" s="8"/>
      <c r="B45" s="22">
        <v>239771</v>
      </c>
      <c r="C45" s="9">
        <v>95</v>
      </c>
      <c r="D45" s="20">
        <v>0.76610233333333344</v>
      </c>
      <c r="E45" s="19"/>
      <c r="F45" s="4"/>
      <c r="G45" s="4"/>
      <c r="H45" s="4"/>
      <c r="I45" s="4"/>
      <c r="J45" s="14"/>
      <c r="K45" s="7"/>
      <c r="N45" s="36"/>
      <c r="O45" s="20"/>
      <c r="P45" s="19"/>
    </row>
    <row r="46" spans="1:16" x14ac:dyDescent="0.25">
      <c r="A46" s="8">
        <v>39339</v>
      </c>
      <c r="B46" s="22">
        <v>239780</v>
      </c>
      <c r="C46" s="9">
        <v>1</v>
      </c>
      <c r="D46" s="20">
        <v>1.800100298507463</v>
      </c>
      <c r="E46" s="19"/>
      <c r="F46" s="4"/>
      <c r="G46" s="4"/>
      <c r="H46" s="4"/>
      <c r="I46" s="4"/>
      <c r="J46" s="14">
        <v>0</v>
      </c>
      <c r="K46" s="16">
        <v>0</v>
      </c>
      <c r="N46" s="36"/>
      <c r="O46" s="20"/>
      <c r="P46" s="19"/>
    </row>
    <row r="47" spans="1:16" x14ac:dyDescent="0.25">
      <c r="A47" s="8"/>
      <c r="B47" s="22">
        <v>239779</v>
      </c>
      <c r="C47" s="9">
        <v>10</v>
      </c>
      <c r="D47" s="20">
        <v>1.4782280597014925</v>
      </c>
      <c r="E47" s="31"/>
      <c r="F47" s="4"/>
      <c r="G47" s="4"/>
      <c r="H47" s="4"/>
      <c r="I47" s="4"/>
      <c r="J47" s="14"/>
      <c r="K47" s="7"/>
      <c r="N47" s="36"/>
      <c r="O47" s="20"/>
      <c r="P47" s="19"/>
    </row>
    <row r="48" spans="1:16" x14ac:dyDescent="0.25">
      <c r="A48" s="8"/>
      <c r="B48" s="22">
        <v>239778</v>
      </c>
      <c r="C48" s="9">
        <v>25</v>
      </c>
      <c r="D48" s="20">
        <v>0.95369552238805977</v>
      </c>
      <c r="E48" s="31"/>
      <c r="F48" s="4"/>
      <c r="G48" s="4"/>
      <c r="H48" s="4"/>
      <c r="I48" s="4"/>
      <c r="J48" s="14"/>
      <c r="K48" s="7"/>
      <c r="N48" s="36"/>
      <c r="O48" s="20"/>
      <c r="P48" s="19"/>
    </row>
    <row r="49" spans="1:16" x14ac:dyDescent="0.25">
      <c r="A49" s="8"/>
      <c r="B49" s="22">
        <v>239777</v>
      </c>
      <c r="C49" s="9">
        <v>50</v>
      </c>
      <c r="D49" s="20">
        <v>0.76295641791044788</v>
      </c>
      <c r="E49" s="31"/>
      <c r="F49" s="4"/>
      <c r="G49" s="4"/>
      <c r="H49" s="4"/>
      <c r="I49" s="4"/>
      <c r="J49" s="14"/>
      <c r="K49" s="7"/>
      <c r="N49" s="36"/>
      <c r="O49" s="20"/>
      <c r="P49" s="19"/>
    </row>
    <row r="50" spans="1:16" x14ac:dyDescent="0.25">
      <c r="A50" s="8"/>
      <c r="B50" s="22">
        <v>239776</v>
      </c>
      <c r="C50" s="9">
        <v>95</v>
      </c>
      <c r="D50" s="20">
        <v>0.42916298507462686</v>
      </c>
      <c r="E50" s="31"/>
      <c r="F50" s="4"/>
      <c r="G50" s="4"/>
      <c r="H50" s="4"/>
      <c r="I50" s="4"/>
      <c r="J50" s="14"/>
      <c r="K50" s="7"/>
      <c r="N50" s="36"/>
      <c r="O50" s="20"/>
      <c r="P50" s="19"/>
    </row>
    <row r="51" spans="1:16" x14ac:dyDescent="0.25">
      <c r="A51" s="8">
        <v>39370</v>
      </c>
      <c r="B51" s="22">
        <v>239785</v>
      </c>
      <c r="C51" s="9">
        <v>1</v>
      </c>
      <c r="D51" s="20">
        <v>1.8597062686567167</v>
      </c>
      <c r="E51" s="31"/>
      <c r="F51" s="4"/>
      <c r="G51" s="4"/>
      <c r="H51" s="4"/>
      <c r="I51" s="4"/>
      <c r="J51" s="14">
        <v>0</v>
      </c>
      <c r="K51" s="16">
        <v>0</v>
      </c>
      <c r="N51" s="36"/>
      <c r="O51" s="20"/>
      <c r="P51" s="19"/>
    </row>
    <row r="52" spans="1:16" x14ac:dyDescent="0.25">
      <c r="A52" s="8"/>
      <c r="B52" s="22">
        <v>239784</v>
      </c>
      <c r="C52" s="9">
        <v>10</v>
      </c>
      <c r="D52" s="20">
        <v>1.7643367164179107</v>
      </c>
      <c r="E52" s="31"/>
      <c r="F52" s="4"/>
      <c r="G52" s="4"/>
      <c r="H52" s="4"/>
      <c r="I52" s="4"/>
      <c r="J52" s="14"/>
      <c r="K52" s="7"/>
      <c r="N52" s="36"/>
      <c r="O52" s="20"/>
      <c r="P52" s="19"/>
    </row>
    <row r="53" spans="1:16" x14ac:dyDescent="0.25">
      <c r="A53" s="8"/>
      <c r="B53" s="22">
        <v>239783</v>
      </c>
      <c r="C53" s="9">
        <v>25</v>
      </c>
      <c r="D53" s="20">
        <v>1.5497552238805969</v>
      </c>
      <c r="E53" s="31"/>
      <c r="F53" s="4"/>
      <c r="G53" s="4"/>
      <c r="H53" s="4"/>
      <c r="I53" s="4"/>
      <c r="J53" s="14"/>
      <c r="K53" s="7"/>
      <c r="N53" s="36"/>
      <c r="O53" s="20"/>
      <c r="P53" s="19"/>
    </row>
    <row r="54" spans="1:16" x14ac:dyDescent="0.25">
      <c r="A54" s="8"/>
      <c r="B54" s="22">
        <v>239782</v>
      </c>
      <c r="C54" s="9">
        <v>50</v>
      </c>
      <c r="D54" s="20">
        <v>1.3828585074626869</v>
      </c>
      <c r="E54" s="31"/>
      <c r="F54" s="4"/>
      <c r="G54" s="4"/>
      <c r="H54" s="4"/>
      <c r="I54" s="4"/>
      <c r="J54" s="14"/>
      <c r="K54" s="7"/>
      <c r="N54" s="36"/>
      <c r="O54" s="20"/>
      <c r="P54" s="19"/>
    </row>
    <row r="55" spans="1:16" x14ac:dyDescent="0.25">
      <c r="A55" s="8"/>
      <c r="B55" s="22">
        <v>239781</v>
      </c>
      <c r="C55" s="9">
        <v>95</v>
      </c>
      <c r="D55" s="20">
        <v>0.44108417910447772</v>
      </c>
      <c r="E55" s="31"/>
      <c r="F55" s="4"/>
      <c r="G55" s="4"/>
      <c r="H55" s="4"/>
      <c r="I55" s="4"/>
      <c r="J55" s="14"/>
      <c r="K55" s="7"/>
      <c r="N55" s="36"/>
      <c r="O55" s="20"/>
      <c r="P55" s="19"/>
    </row>
    <row r="56" spans="1:16" x14ac:dyDescent="0.25">
      <c r="A56" s="8">
        <v>39401</v>
      </c>
      <c r="B56" s="22">
        <v>239790</v>
      </c>
      <c r="C56" s="9">
        <v>1</v>
      </c>
      <c r="D56" s="20">
        <v>0.53083656716417915</v>
      </c>
      <c r="E56" s="31"/>
      <c r="F56" s="4"/>
      <c r="G56" s="4"/>
      <c r="H56" s="4"/>
      <c r="I56" s="4"/>
      <c r="J56" s="14">
        <v>0</v>
      </c>
      <c r="K56" s="16">
        <v>0</v>
      </c>
      <c r="N56" s="36"/>
      <c r="O56" s="20"/>
      <c r="P56" s="19"/>
    </row>
    <row r="57" spans="1:16" x14ac:dyDescent="0.25">
      <c r="A57" s="8"/>
      <c r="B57" s="22">
        <v>239789</v>
      </c>
      <c r="C57" s="9">
        <v>10</v>
      </c>
      <c r="D57" s="20">
        <v>0.36004567164179119</v>
      </c>
      <c r="E57" s="31"/>
      <c r="F57" s="4"/>
      <c r="G57" s="4"/>
      <c r="H57" s="4"/>
      <c r="I57" s="4"/>
      <c r="J57" s="14"/>
      <c r="K57" s="7"/>
      <c r="N57" s="36"/>
      <c r="O57" s="20"/>
      <c r="P57" s="19"/>
    </row>
    <row r="58" spans="1:16" x14ac:dyDescent="0.25">
      <c r="A58" s="8"/>
      <c r="B58" s="22">
        <v>239788</v>
      </c>
      <c r="C58" s="9">
        <v>25</v>
      </c>
      <c r="D58" s="20">
        <v>0.3046540298507463</v>
      </c>
      <c r="E58" s="31"/>
      <c r="F58" s="4"/>
      <c r="G58" s="4"/>
      <c r="H58" s="4"/>
      <c r="I58" s="4"/>
      <c r="J58" s="14"/>
      <c r="K58" s="7"/>
      <c r="N58" s="36"/>
      <c r="O58" s="20"/>
      <c r="P58" s="19"/>
    </row>
    <row r="59" spans="1:16" x14ac:dyDescent="0.25">
      <c r="A59" s="8"/>
      <c r="B59" s="22">
        <v>239787</v>
      </c>
      <c r="C59" s="9">
        <v>50</v>
      </c>
      <c r="D59" s="20">
        <v>0.27234223880597019</v>
      </c>
      <c r="E59" s="31"/>
      <c r="F59" s="4"/>
      <c r="G59" s="4"/>
      <c r="H59" s="4"/>
      <c r="I59" s="4"/>
      <c r="J59" s="14"/>
      <c r="K59" s="7"/>
      <c r="N59" s="36"/>
      <c r="O59" s="20"/>
      <c r="P59" s="19"/>
    </row>
    <row r="60" spans="1:16" x14ac:dyDescent="0.25">
      <c r="A60" s="8"/>
      <c r="B60" s="22">
        <v>239786</v>
      </c>
      <c r="C60" s="9">
        <v>95</v>
      </c>
      <c r="D60" s="20">
        <v>0.19387074626865683</v>
      </c>
      <c r="E60" s="31"/>
      <c r="F60" s="4"/>
      <c r="G60" s="4"/>
      <c r="H60" s="4"/>
      <c r="I60" s="4"/>
      <c r="J60" s="14"/>
      <c r="K60" s="7"/>
      <c r="N60" s="36"/>
      <c r="O60" s="20"/>
      <c r="P60" s="19"/>
    </row>
    <row r="61" spans="1:16" x14ac:dyDescent="0.25">
      <c r="A61" s="8">
        <v>39065</v>
      </c>
      <c r="B61" s="22">
        <v>239735</v>
      </c>
      <c r="C61" s="9">
        <v>1</v>
      </c>
      <c r="D61" s="20"/>
      <c r="E61" s="4"/>
      <c r="F61" s="4"/>
      <c r="G61" s="4"/>
      <c r="H61" s="4"/>
      <c r="I61" s="4"/>
      <c r="J61" s="14">
        <v>0</v>
      </c>
      <c r="K61" s="16">
        <v>0</v>
      </c>
      <c r="N61" s="36"/>
      <c r="O61" s="20"/>
      <c r="P61" s="19"/>
    </row>
    <row r="62" spans="1:16" x14ac:dyDescent="0.25">
      <c r="A62" s="8"/>
      <c r="B62" s="22">
        <v>239734</v>
      </c>
      <c r="C62" s="9">
        <v>10</v>
      </c>
      <c r="D62" s="20"/>
      <c r="E62" s="4"/>
      <c r="F62" s="4"/>
      <c r="G62" s="4"/>
      <c r="H62" s="4"/>
      <c r="I62" s="4"/>
      <c r="J62" s="14"/>
      <c r="K62" s="7"/>
      <c r="N62" s="36"/>
      <c r="O62" s="20"/>
      <c r="P62" s="19"/>
    </row>
    <row r="63" spans="1:16" x14ac:dyDescent="0.25">
      <c r="A63" s="8"/>
      <c r="B63" s="22">
        <v>239733</v>
      </c>
      <c r="C63" s="9">
        <v>25</v>
      </c>
      <c r="D63" s="20"/>
      <c r="E63" s="4"/>
      <c r="F63" s="4"/>
      <c r="G63" s="4"/>
      <c r="H63" s="4"/>
      <c r="I63" s="4"/>
      <c r="J63" s="14"/>
      <c r="K63" s="7"/>
      <c r="N63" s="36"/>
      <c r="O63" s="20"/>
      <c r="P63" s="19"/>
    </row>
    <row r="64" spans="1:16" x14ac:dyDescent="0.25">
      <c r="A64" s="8"/>
      <c r="B64" s="22">
        <v>239732</v>
      </c>
      <c r="C64" s="9">
        <v>50</v>
      </c>
      <c r="D64" s="20"/>
      <c r="E64" s="4"/>
      <c r="F64" s="4"/>
      <c r="G64" s="4"/>
      <c r="H64" s="4"/>
      <c r="I64" s="4"/>
      <c r="J64" s="14"/>
      <c r="K64" s="7"/>
      <c r="N64" s="36"/>
      <c r="O64" s="20"/>
      <c r="P64" s="19"/>
    </row>
    <row r="65" spans="1:16" x14ac:dyDescent="0.25">
      <c r="A65" s="8"/>
      <c r="B65" s="22">
        <v>239731</v>
      </c>
      <c r="C65" s="9">
        <v>95</v>
      </c>
      <c r="D65" s="20"/>
      <c r="E65" s="4"/>
      <c r="F65" s="4"/>
      <c r="G65" s="4"/>
      <c r="H65" s="4"/>
      <c r="I65" s="4"/>
      <c r="J65" s="14"/>
      <c r="K65" s="7"/>
      <c r="N65" s="36"/>
      <c r="O65" s="20"/>
      <c r="P65" s="19"/>
    </row>
    <row r="66" spans="1:16" x14ac:dyDescent="0.25">
      <c r="A66" s="8"/>
      <c r="B66" s="4"/>
      <c r="C66" s="9"/>
      <c r="D66" s="31"/>
      <c r="E66" s="20"/>
      <c r="F66" s="20"/>
      <c r="G66" s="20"/>
      <c r="H66" s="20"/>
      <c r="I66" s="20"/>
      <c r="J66" s="14">
        <v>0</v>
      </c>
      <c r="K66" s="16">
        <v>0</v>
      </c>
      <c r="N66" s="4"/>
      <c r="O66" s="4"/>
      <c r="P66" s="4"/>
    </row>
    <row r="67" spans="1:16" x14ac:dyDescent="0.25">
      <c r="A67" s="8"/>
      <c r="B67" s="4"/>
      <c r="C67" s="9"/>
      <c r="D67" s="31"/>
      <c r="E67" s="20"/>
      <c r="F67" s="20"/>
      <c r="G67" s="20"/>
      <c r="H67" s="20"/>
      <c r="I67" s="20"/>
      <c r="J67" s="14"/>
      <c r="K67" s="7"/>
      <c r="N67" s="4"/>
      <c r="O67" s="4"/>
      <c r="P67" s="4"/>
    </row>
    <row r="68" spans="1:16" x14ac:dyDescent="0.25">
      <c r="A68" s="8"/>
      <c r="B68" s="4"/>
      <c r="C68" s="9"/>
      <c r="D68" s="31"/>
      <c r="E68" s="20"/>
      <c r="F68" s="20"/>
      <c r="G68" s="20"/>
      <c r="H68" s="20"/>
      <c r="I68" s="20"/>
      <c r="J68" s="14"/>
      <c r="K68" s="7"/>
      <c r="N68" s="4"/>
      <c r="O68" s="4"/>
      <c r="P68" s="4"/>
    </row>
    <row r="69" spans="1:16" x14ac:dyDescent="0.25">
      <c r="A69" s="8"/>
      <c r="B69" s="4"/>
      <c r="C69" s="9"/>
      <c r="D69" s="31"/>
      <c r="E69" s="20"/>
      <c r="F69" s="20"/>
      <c r="G69" s="20"/>
      <c r="H69" s="20"/>
      <c r="I69" s="20"/>
      <c r="J69" s="14"/>
      <c r="K69" s="7"/>
      <c r="N69" s="4"/>
      <c r="O69" s="4"/>
      <c r="P69" s="4"/>
    </row>
    <row r="70" spans="1:16" x14ac:dyDescent="0.25">
      <c r="A70" s="8"/>
      <c r="B70" s="4"/>
      <c r="C70" s="9"/>
      <c r="D70" s="31"/>
      <c r="E70" s="20"/>
      <c r="F70" s="20"/>
      <c r="G70" s="20"/>
      <c r="H70" s="20"/>
      <c r="I70" s="20"/>
      <c r="J70" s="14"/>
      <c r="K70" s="7"/>
      <c r="N70" s="4"/>
      <c r="O70" s="4"/>
      <c r="P70" s="4"/>
    </row>
    <row r="71" spans="1:16" x14ac:dyDescent="0.25">
      <c r="A71" s="8"/>
      <c r="B71" s="21"/>
      <c r="C71" s="9"/>
      <c r="D71" s="31"/>
      <c r="E71" s="20"/>
      <c r="F71" s="20"/>
      <c r="G71" s="20"/>
      <c r="H71" s="20"/>
      <c r="I71" s="20"/>
      <c r="J71" s="14">
        <v>0</v>
      </c>
      <c r="K71" s="16">
        <v>0</v>
      </c>
      <c r="N71" s="4"/>
      <c r="O71" s="4"/>
      <c r="P71" s="4"/>
    </row>
    <row r="72" spans="1:16" x14ac:dyDescent="0.25">
      <c r="A72" s="8"/>
      <c r="B72" s="21"/>
      <c r="C72" s="9"/>
      <c r="D72" s="31"/>
      <c r="E72" s="20"/>
      <c r="F72" s="20"/>
      <c r="G72" s="20"/>
      <c r="H72" s="20"/>
      <c r="I72" s="20"/>
      <c r="J72" s="14"/>
      <c r="K72" s="7"/>
      <c r="N72" s="4"/>
      <c r="O72" s="4"/>
      <c r="P72" s="4"/>
    </row>
    <row r="73" spans="1:16" x14ac:dyDescent="0.25">
      <c r="A73" s="8"/>
      <c r="B73" s="4"/>
      <c r="C73" s="9"/>
      <c r="D73" s="31"/>
      <c r="E73" s="20"/>
      <c r="F73" s="20"/>
      <c r="G73" s="20"/>
      <c r="H73" s="20"/>
      <c r="I73" s="20"/>
      <c r="J73" s="14"/>
      <c r="K73" s="7"/>
      <c r="N73" s="4"/>
      <c r="O73" s="4"/>
      <c r="P73" s="4"/>
    </row>
    <row r="74" spans="1:16" x14ac:dyDescent="0.25">
      <c r="A74" s="8"/>
      <c r="B74" s="4"/>
      <c r="C74" s="9"/>
      <c r="D74" s="31"/>
      <c r="E74" s="20"/>
      <c r="F74" s="20"/>
      <c r="G74" s="20"/>
      <c r="H74" s="20"/>
      <c r="I74" s="20"/>
      <c r="J74" s="14"/>
      <c r="K74" s="7"/>
      <c r="N74" s="4"/>
      <c r="O74" s="4"/>
      <c r="P74" s="4"/>
    </row>
    <row r="75" spans="1:16" x14ac:dyDescent="0.25">
      <c r="A75" s="8"/>
      <c r="B75" s="4"/>
      <c r="C75" s="9"/>
      <c r="D75" s="31"/>
      <c r="E75" s="20"/>
      <c r="F75" s="20"/>
      <c r="G75" s="20"/>
      <c r="H75" s="20"/>
      <c r="I75" s="20"/>
      <c r="J75" s="14"/>
      <c r="K75" s="7"/>
      <c r="N75" s="4"/>
      <c r="O75" s="4"/>
      <c r="P75" s="4"/>
    </row>
    <row r="76" spans="1:16" x14ac:dyDescent="0.25">
      <c r="A76" s="8"/>
      <c r="B76" s="4"/>
      <c r="C76" s="9"/>
      <c r="D76" s="31"/>
      <c r="E76" s="20"/>
      <c r="F76" s="20"/>
      <c r="G76" s="20"/>
      <c r="H76" s="20"/>
      <c r="I76" s="20"/>
      <c r="J76" s="14">
        <v>0</v>
      </c>
      <c r="K76" s="16">
        <v>0</v>
      </c>
      <c r="N76" s="4"/>
      <c r="O76" s="4"/>
      <c r="P76" s="4"/>
    </row>
    <row r="77" spans="1:16" x14ac:dyDescent="0.25">
      <c r="A77" s="8"/>
      <c r="B77" s="4"/>
      <c r="C77" s="9"/>
      <c r="D77" s="31"/>
      <c r="E77" s="20"/>
      <c r="F77" s="20"/>
      <c r="G77" s="20"/>
      <c r="H77" s="20"/>
      <c r="I77" s="20"/>
      <c r="J77" s="14"/>
      <c r="K77" s="7"/>
      <c r="N77" s="4"/>
      <c r="O77" s="4"/>
      <c r="P77" s="4"/>
    </row>
    <row r="78" spans="1:16" x14ac:dyDescent="0.25">
      <c r="A78" s="8"/>
      <c r="B78" s="4"/>
      <c r="C78" s="9"/>
      <c r="D78" s="31"/>
      <c r="E78" s="20"/>
      <c r="F78" s="20"/>
      <c r="G78" s="20"/>
      <c r="H78" s="20"/>
      <c r="I78" s="20"/>
      <c r="J78" s="14"/>
      <c r="K78" s="7"/>
      <c r="N78" s="4"/>
      <c r="O78" s="4"/>
      <c r="P78" s="4"/>
    </row>
    <row r="79" spans="1:16" x14ac:dyDescent="0.25">
      <c r="A79" s="8"/>
      <c r="B79" s="4"/>
      <c r="C79" s="9"/>
      <c r="D79" s="31"/>
      <c r="E79" s="20"/>
      <c r="F79" s="20"/>
      <c r="G79" s="20"/>
      <c r="H79" s="20"/>
      <c r="I79" s="20"/>
      <c r="J79" s="14"/>
      <c r="K79" s="7"/>
      <c r="N79" s="4"/>
      <c r="O79" s="4"/>
      <c r="P79" s="4"/>
    </row>
    <row r="80" spans="1:16" x14ac:dyDescent="0.25">
      <c r="A80" s="8"/>
      <c r="B80" s="4"/>
      <c r="C80" s="9"/>
      <c r="D80" s="31"/>
      <c r="E80" s="20"/>
      <c r="F80" s="20"/>
      <c r="G80" s="20"/>
      <c r="H80" s="20"/>
      <c r="I80" s="20"/>
      <c r="J80" s="14"/>
      <c r="K80" s="7"/>
      <c r="N80" s="4"/>
      <c r="O80" s="4"/>
      <c r="P80" s="4"/>
    </row>
    <row r="81" spans="1:11" x14ac:dyDescent="0.25">
      <c r="A81" s="8"/>
      <c r="B81" s="4"/>
      <c r="C81" s="9"/>
      <c r="D81" s="31"/>
      <c r="E81" s="20"/>
      <c r="F81" s="20"/>
      <c r="G81" s="20"/>
      <c r="H81" s="20"/>
      <c r="I81" s="20"/>
      <c r="J81" s="14">
        <v>0</v>
      </c>
      <c r="K81" s="16">
        <v>0</v>
      </c>
    </row>
    <row r="82" spans="1:11" x14ac:dyDescent="0.25">
      <c r="A82" s="8"/>
      <c r="B82" s="4"/>
      <c r="C82" s="9"/>
      <c r="D82" s="31"/>
      <c r="E82" s="20"/>
      <c r="F82" s="20"/>
      <c r="G82" s="20"/>
      <c r="H82" s="20"/>
      <c r="I82" s="20"/>
      <c r="J82" s="14"/>
      <c r="K82" s="7"/>
    </row>
    <row r="83" spans="1:11" x14ac:dyDescent="0.25">
      <c r="A83" s="8"/>
      <c r="B83" s="4"/>
      <c r="C83" s="9"/>
      <c r="D83" s="31"/>
      <c r="E83" s="20"/>
      <c r="F83" s="20"/>
      <c r="G83" s="20"/>
      <c r="H83" s="20"/>
      <c r="I83" s="20"/>
      <c r="J83" s="14"/>
      <c r="K83" s="7"/>
    </row>
    <row r="84" spans="1:11" x14ac:dyDescent="0.25">
      <c r="A84" s="8"/>
      <c r="B84" s="4"/>
      <c r="C84" s="9"/>
      <c r="D84" s="31"/>
      <c r="E84" s="20"/>
      <c r="F84" s="20"/>
      <c r="G84" s="20"/>
      <c r="H84" s="20"/>
      <c r="I84" s="20"/>
      <c r="J84" s="14"/>
      <c r="K84" s="7"/>
    </row>
    <row r="85" spans="1:11" x14ac:dyDescent="0.25">
      <c r="A85" s="8"/>
      <c r="B85" s="4"/>
      <c r="C85" s="9"/>
      <c r="D85" s="31"/>
      <c r="E85" s="20"/>
      <c r="F85" s="20"/>
      <c r="G85" s="20"/>
      <c r="H85" s="20"/>
      <c r="I85" s="20"/>
      <c r="J85" s="14"/>
      <c r="K85" s="7"/>
    </row>
    <row r="86" spans="1:11" x14ac:dyDescent="0.25">
      <c r="A86" s="8"/>
    </row>
    <row r="87" spans="1:11" x14ac:dyDescent="0.25">
      <c r="A87" s="8"/>
    </row>
    <row r="88" spans="1:11" x14ac:dyDescent="0.25">
      <c r="A88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3"/>
  <sheetViews>
    <sheetView topLeftCell="N1" workbookViewId="0">
      <selection activeCell="U11" activeCellId="1" sqref="R11:R16 U11:U16"/>
    </sheetView>
  </sheetViews>
  <sheetFormatPr defaultRowHeight="13.2" x14ac:dyDescent="0.25"/>
  <cols>
    <col min="1" max="1" width="12.33203125" customWidth="1"/>
    <col min="4" max="4" width="12.6640625" customWidth="1"/>
    <col min="13" max="13" width="9.6640625" customWidth="1"/>
  </cols>
  <sheetData>
    <row r="2" spans="1:22" x14ac:dyDescent="0.25">
      <c r="N2" s="13"/>
      <c r="O2" s="13" t="s">
        <v>25</v>
      </c>
      <c r="P2" s="13"/>
      <c r="Q2" s="13"/>
      <c r="R2" s="13" t="s">
        <v>29</v>
      </c>
      <c r="S2" s="13"/>
      <c r="U2" s="13" t="s">
        <v>57</v>
      </c>
    </row>
    <row r="3" spans="1:22" x14ac:dyDescent="0.25">
      <c r="A3" s="8"/>
      <c r="B3" s="32"/>
      <c r="C3" s="8"/>
      <c r="D3" s="21" t="s">
        <v>47</v>
      </c>
      <c r="F3" s="20"/>
      <c r="G3" s="19"/>
      <c r="H3" s="20" t="s">
        <v>18</v>
      </c>
      <c r="I3" s="20"/>
      <c r="J3" s="20" t="s">
        <v>19</v>
      </c>
      <c r="K3" s="19"/>
      <c r="L3" s="32"/>
      <c r="N3" s="13"/>
      <c r="O3" s="13" t="s">
        <v>32</v>
      </c>
      <c r="P3" s="13"/>
      <c r="Q3" s="13"/>
      <c r="R3" s="13" t="s">
        <v>32</v>
      </c>
      <c r="S3" s="13"/>
      <c r="T3" s="13"/>
      <c r="U3" s="13" t="s">
        <v>32</v>
      </c>
      <c r="V3" s="13"/>
    </row>
    <row r="4" spans="1:22" x14ac:dyDescent="0.25">
      <c r="A4" s="12" t="s">
        <v>4</v>
      </c>
      <c r="B4" s="33" t="s">
        <v>39</v>
      </c>
      <c r="C4" s="12" t="s">
        <v>40</v>
      </c>
      <c r="D4" s="21" t="s">
        <v>5</v>
      </c>
      <c r="E4" s="13" t="s">
        <v>0</v>
      </c>
      <c r="F4" s="20" t="s">
        <v>6</v>
      </c>
      <c r="G4" s="20" t="s">
        <v>7</v>
      </c>
      <c r="H4" s="20" t="s">
        <v>3</v>
      </c>
      <c r="I4" s="20" t="s">
        <v>7</v>
      </c>
      <c r="J4" s="20" t="s">
        <v>3</v>
      </c>
      <c r="K4" s="20" t="s">
        <v>7</v>
      </c>
      <c r="L4" s="33" t="s">
        <v>8</v>
      </c>
      <c r="N4" s="13" t="s">
        <v>33</v>
      </c>
      <c r="O4" s="13" t="s">
        <v>34</v>
      </c>
      <c r="P4" s="13" t="s">
        <v>35</v>
      </c>
      <c r="Q4" s="13" t="s">
        <v>33</v>
      </c>
      <c r="R4" s="13" t="s">
        <v>34</v>
      </c>
      <c r="S4" s="13" t="s">
        <v>35</v>
      </c>
      <c r="T4" s="13" t="s">
        <v>33</v>
      </c>
      <c r="U4" s="13" t="s">
        <v>34</v>
      </c>
      <c r="V4" s="13" t="s">
        <v>35</v>
      </c>
    </row>
    <row r="5" spans="1:22" x14ac:dyDescent="0.25">
      <c r="A5" s="35">
        <v>39100</v>
      </c>
      <c r="B5" s="34">
        <v>144936</v>
      </c>
      <c r="C5" s="46" t="s">
        <v>21</v>
      </c>
      <c r="D5" s="22">
        <v>239740</v>
      </c>
      <c r="E5" s="32">
        <v>1</v>
      </c>
      <c r="F5" s="20">
        <v>0.31558951550387593</v>
      </c>
      <c r="G5" s="31">
        <v>0.17814020949612405</v>
      </c>
      <c r="H5" s="20">
        <v>26.939258217054263</v>
      </c>
      <c r="I5" s="19">
        <v>17.136947145445738</v>
      </c>
      <c r="J5" s="31">
        <v>15.003931327519378</v>
      </c>
      <c r="K5" s="31">
        <v>8.9982628474806194</v>
      </c>
      <c r="L5" s="34">
        <v>18</v>
      </c>
      <c r="M5" s="35"/>
      <c r="N5">
        <v>1106.4904999999999</v>
      </c>
      <c r="O5">
        <v>1051.9457499999999</v>
      </c>
      <c r="P5">
        <v>96.03125</v>
      </c>
      <c r="Q5">
        <v>589.72175000000004</v>
      </c>
      <c r="R5">
        <v>561.72699999999998</v>
      </c>
      <c r="S5">
        <v>51.323749999999997</v>
      </c>
      <c r="T5">
        <f>(N5-Q5)</f>
        <v>516.76874999999984</v>
      </c>
      <c r="U5">
        <f>(O5-R5)</f>
        <v>490.21874999999989</v>
      </c>
      <c r="V5">
        <f>(P5-S5)</f>
        <v>44.707500000000003</v>
      </c>
    </row>
    <row r="6" spans="1:22" x14ac:dyDescent="0.25">
      <c r="A6" s="35">
        <v>39127</v>
      </c>
      <c r="B6" s="4">
        <v>130641</v>
      </c>
      <c r="C6" s="46" t="s">
        <v>21</v>
      </c>
      <c r="D6" s="22">
        <v>239745</v>
      </c>
      <c r="E6" s="32">
        <v>1</v>
      </c>
      <c r="F6" s="20">
        <v>0.34916286821705422</v>
      </c>
      <c r="G6" s="19">
        <v>0.17055263178294588</v>
      </c>
      <c r="H6" s="20">
        <v>30.706188391472864</v>
      </c>
      <c r="I6" s="31">
        <v>17.475769421027135</v>
      </c>
      <c r="J6" s="31">
        <v>16.957900455426355</v>
      </c>
      <c r="K6" s="31">
        <v>8.8113264195736463</v>
      </c>
      <c r="L6" s="34">
        <v>45</v>
      </c>
      <c r="M6" s="8"/>
      <c r="N6">
        <v>1008.21825</v>
      </c>
      <c r="O6">
        <v>861.09950000000015</v>
      </c>
      <c r="P6">
        <v>89.690749999999994</v>
      </c>
      <c r="Q6">
        <v>522.38700000000006</v>
      </c>
      <c r="R6">
        <v>450.50825000000003</v>
      </c>
      <c r="S6">
        <v>46.805749999999996</v>
      </c>
      <c r="T6">
        <f t="shared" ref="T6:T15" si="0">(N6-Q6)</f>
        <v>485.83124999999995</v>
      </c>
      <c r="U6">
        <f t="shared" ref="U6:U15" si="1">(O6-R6)</f>
        <v>410.59125000000012</v>
      </c>
      <c r="V6">
        <f t="shared" ref="V6:V15" si="2">(P6-S6)</f>
        <v>42.884999999999998</v>
      </c>
    </row>
    <row r="7" spans="1:22" x14ac:dyDescent="0.25">
      <c r="A7" s="36">
        <v>39154</v>
      </c>
      <c r="B7" s="4">
        <v>153800</v>
      </c>
      <c r="C7" s="46" t="s">
        <v>21</v>
      </c>
      <c r="D7" s="22">
        <v>239750</v>
      </c>
      <c r="E7" s="32">
        <v>1</v>
      </c>
      <c r="F7" s="20">
        <v>0.37850955223880606</v>
      </c>
      <c r="G7" s="31">
        <v>0.18647572537313417</v>
      </c>
      <c r="H7" s="20">
        <v>31.647091343283591</v>
      </c>
      <c r="I7" s="31">
        <v>17.336957173880585</v>
      </c>
      <c r="J7" s="31">
        <v>17.729941343283585</v>
      </c>
      <c r="K7" s="31">
        <v>8.6203011738805877</v>
      </c>
      <c r="L7" s="32">
        <v>72</v>
      </c>
      <c r="M7" s="8"/>
      <c r="N7">
        <v>854.96474999999998</v>
      </c>
      <c r="O7">
        <v>926.1122499999999</v>
      </c>
      <c r="P7">
        <v>95.92</v>
      </c>
      <c r="Q7">
        <v>458.95350000000002</v>
      </c>
      <c r="R7">
        <v>497.70099999999996</v>
      </c>
      <c r="S7">
        <v>51.403750000000002</v>
      </c>
      <c r="T7">
        <f t="shared" si="0"/>
        <v>396.01124999999996</v>
      </c>
      <c r="U7">
        <f t="shared" si="1"/>
        <v>428.41124999999994</v>
      </c>
      <c r="V7">
        <f t="shared" si="2"/>
        <v>44.516249999999999</v>
      </c>
    </row>
    <row r="8" spans="1:22" x14ac:dyDescent="0.25">
      <c r="A8" s="36">
        <v>39175</v>
      </c>
      <c r="B8" s="4">
        <v>133217</v>
      </c>
      <c r="C8" s="46" t="s">
        <v>21</v>
      </c>
      <c r="D8" s="22">
        <v>239755</v>
      </c>
      <c r="E8" s="32">
        <v>1</v>
      </c>
      <c r="F8" s="20">
        <v>0.45698104477611939</v>
      </c>
      <c r="G8" s="31">
        <v>0.24890534079601967</v>
      </c>
      <c r="H8" s="20">
        <v>28.277433134328362</v>
      </c>
      <c r="I8" s="19">
        <v>19.581351539054708</v>
      </c>
      <c r="J8" s="31">
        <v>15.814313731343287</v>
      </c>
      <c r="K8" s="19">
        <v>9.9865249718905389</v>
      </c>
      <c r="L8" s="32">
        <v>93</v>
      </c>
      <c r="M8" s="36"/>
      <c r="N8">
        <v>701.16250000000002</v>
      </c>
      <c r="O8">
        <v>779.07600000000002</v>
      </c>
      <c r="P8">
        <v>84.456249999999997</v>
      </c>
      <c r="Q8">
        <v>383.95749999999998</v>
      </c>
      <c r="R8">
        <v>435.096</v>
      </c>
      <c r="S8">
        <v>45.16</v>
      </c>
      <c r="T8">
        <f t="shared" si="0"/>
        <v>317.20500000000004</v>
      </c>
      <c r="U8">
        <f t="shared" si="1"/>
        <v>343.98</v>
      </c>
      <c r="V8">
        <f t="shared" si="2"/>
        <v>39.296250000000001</v>
      </c>
    </row>
    <row r="9" spans="1:22" x14ac:dyDescent="0.25">
      <c r="A9" s="36">
        <v>39219</v>
      </c>
      <c r="B9" s="32">
        <v>145601</v>
      </c>
      <c r="C9" s="46" t="s">
        <v>21</v>
      </c>
      <c r="D9" s="22">
        <v>239760</v>
      </c>
      <c r="E9" s="32">
        <v>1</v>
      </c>
      <c r="F9" s="20">
        <v>1.7370924999999999</v>
      </c>
      <c r="G9" s="19">
        <v>0.43652224000000023</v>
      </c>
      <c r="H9" s="20">
        <v>94.653724916666675</v>
      </c>
      <c r="I9" s="19">
        <v>48.611219066666663</v>
      </c>
      <c r="J9" s="31">
        <v>56.370878666666677</v>
      </c>
      <c r="K9" s="19">
        <v>22.976132666666654</v>
      </c>
      <c r="L9" s="32">
        <v>137</v>
      </c>
      <c r="M9" s="36"/>
      <c r="N9">
        <v>712.99350000000004</v>
      </c>
      <c r="O9">
        <v>794.97724999999991</v>
      </c>
      <c r="P9">
        <v>88.782250000000005</v>
      </c>
      <c r="Q9">
        <v>375.08850000000007</v>
      </c>
      <c r="R9">
        <v>425.66224999999997</v>
      </c>
      <c r="S9">
        <v>46.122250000000001</v>
      </c>
      <c r="T9">
        <f t="shared" si="0"/>
        <v>337.90499999999997</v>
      </c>
      <c r="U9">
        <f t="shared" si="1"/>
        <v>369.31499999999994</v>
      </c>
      <c r="V9">
        <f t="shared" si="2"/>
        <v>42.660000000000004</v>
      </c>
    </row>
    <row r="10" spans="1:22" x14ac:dyDescent="0.25">
      <c r="A10" s="36">
        <v>39246</v>
      </c>
      <c r="B10" s="32">
        <v>141530</v>
      </c>
      <c r="C10" s="46" t="s">
        <v>21</v>
      </c>
      <c r="D10" s="22">
        <v>239765</v>
      </c>
      <c r="E10" s="32">
        <v>1</v>
      </c>
      <c r="F10" s="20">
        <v>11.077598063492061</v>
      </c>
      <c r="G10" s="19">
        <v>2.2877096177777769</v>
      </c>
      <c r="H10" s="20">
        <v>599.8377224285714</v>
      </c>
      <c r="I10" s="19">
        <v>150.79496839999996</v>
      </c>
      <c r="J10" s="19">
        <v>411.05152814285714</v>
      </c>
      <c r="K10" s="19">
        <v>86.423585599999981</v>
      </c>
      <c r="L10" s="32">
        <v>164</v>
      </c>
      <c r="M10" s="36"/>
      <c r="N10">
        <v>279.22000000000003</v>
      </c>
      <c r="O10">
        <v>234.83774999999997</v>
      </c>
      <c r="P10">
        <v>64.396500000000003</v>
      </c>
      <c r="Q10">
        <v>104.10250000000001</v>
      </c>
      <c r="R10">
        <v>88.272749999999988</v>
      </c>
      <c r="S10">
        <v>29.937750000000001</v>
      </c>
      <c r="T10">
        <f t="shared" si="0"/>
        <v>175.11750000000001</v>
      </c>
      <c r="U10">
        <f t="shared" si="1"/>
        <v>146.565</v>
      </c>
      <c r="V10">
        <f t="shared" si="2"/>
        <v>34.458750000000002</v>
      </c>
    </row>
    <row r="11" spans="1:22" x14ac:dyDescent="0.25">
      <c r="A11" s="36">
        <v>39279</v>
      </c>
      <c r="B11" s="32">
        <v>133155</v>
      </c>
      <c r="C11" s="46" t="s">
        <v>21</v>
      </c>
      <c r="D11" s="22">
        <v>239770</v>
      </c>
      <c r="E11" s="32">
        <v>1</v>
      </c>
      <c r="F11" s="20">
        <v>1.7103680000000001</v>
      </c>
      <c r="G11" s="19">
        <v>0.49638512000000007</v>
      </c>
      <c r="H11" s="20">
        <v>92.546943500000012</v>
      </c>
      <c r="I11" s="19">
        <v>57.162958159999988</v>
      </c>
      <c r="J11" s="31">
        <v>67.893592250000012</v>
      </c>
      <c r="K11" s="19">
        <v>25.778651359999998</v>
      </c>
      <c r="L11" s="32">
        <v>197</v>
      </c>
      <c r="M11" s="8"/>
      <c r="N11" s="10">
        <v>351.471</v>
      </c>
      <c r="O11" s="10">
        <v>354.43150000000003</v>
      </c>
      <c r="P11" s="10">
        <v>78.727249999999998</v>
      </c>
      <c r="Q11" s="10">
        <v>143.48099999999999</v>
      </c>
      <c r="R11" s="10">
        <v>161.85399999999998</v>
      </c>
      <c r="S11" s="10">
        <v>38.249749999999999</v>
      </c>
      <c r="T11">
        <f t="shared" si="0"/>
        <v>207.99</v>
      </c>
      <c r="U11">
        <f t="shared" si="1"/>
        <v>192.57750000000004</v>
      </c>
      <c r="V11">
        <f t="shared" si="2"/>
        <v>40.477499999999999</v>
      </c>
    </row>
    <row r="12" spans="1:22" x14ac:dyDescent="0.25">
      <c r="A12" s="36">
        <v>39309</v>
      </c>
      <c r="B12" s="32">
        <v>131438</v>
      </c>
      <c r="C12" s="47" t="s">
        <v>21</v>
      </c>
      <c r="D12" s="22">
        <v>239775</v>
      </c>
      <c r="E12" s="32">
        <v>1</v>
      </c>
      <c r="F12" s="20">
        <v>2.6537607566137567</v>
      </c>
      <c r="G12" s="19">
        <v>0.71513734518518424</v>
      </c>
      <c r="H12" s="20">
        <v>162.55806472222221</v>
      </c>
      <c r="I12" s="19">
        <v>67.286068328888874</v>
      </c>
      <c r="J12" s="31">
        <v>111.04659097222222</v>
      </c>
      <c r="K12" s="19">
        <v>34.48730232888888</v>
      </c>
      <c r="L12" s="32">
        <v>227</v>
      </c>
      <c r="M12" s="8"/>
      <c r="N12" s="10">
        <v>484.202</v>
      </c>
      <c r="O12" s="10">
        <v>535.08524999999997</v>
      </c>
      <c r="P12" s="10">
        <v>86.470749999999995</v>
      </c>
      <c r="Q12" s="10">
        <v>207.18199999999999</v>
      </c>
      <c r="R12" s="10">
        <v>254.85899999999998</v>
      </c>
      <c r="S12" s="10">
        <v>42.235749999999996</v>
      </c>
      <c r="T12">
        <f t="shared" si="0"/>
        <v>277.02</v>
      </c>
      <c r="U12">
        <f t="shared" si="1"/>
        <v>280.22624999999999</v>
      </c>
      <c r="V12">
        <f t="shared" si="2"/>
        <v>44.234999999999999</v>
      </c>
    </row>
    <row r="13" spans="1:22" x14ac:dyDescent="0.25">
      <c r="A13" s="36">
        <v>39339</v>
      </c>
      <c r="B13" s="32">
        <v>140605</v>
      </c>
      <c r="C13" s="47" t="s">
        <v>21</v>
      </c>
      <c r="D13" s="22">
        <v>239780</v>
      </c>
      <c r="E13" s="32">
        <v>1</v>
      </c>
      <c r="F13" s="20">
        <v>1.800100298507463</v>
      </c>
      <c r="G13" s="31">
        <v>0.56411090149253684</v>
      </c>
      <c r="H13" s="20">
        <v>83.072840597014945</v>
      </c>
      <c r="I13" s="19">
        <v>48.045034602985062</v>
      </c>
      <c r="J13" s="31">
        <v>56.250154029850748</v>
      </c>
      <c r="K13" s="19">
        <v>24.548361170149242</v>
      </c>
      <c r="L13" s="32">
        <v>257</v>
      </c>
      <c r="M13" s="8"/>
      <c r="N13" s="10">
        <v>565.65975000000003</v>
      </c>
      <c r="O13" s="10">
        <v>543.30100000000004</v>
      </c>
      <c r="P13" s="10">
        <v>93.72775</v>
      </c>
      <c r="Q13" s="10">
        <v>252.30225000000002</v>
      </c>
      <c r="R13" s="10">
        <v>248.76474999999999</v>
      </c>
      <c r="S13" s="10">
        <v>46.308999999999997</v>
      </c>
      <c r="T13">
        <f t="shared" si="0"/>
        <v>313.35750000000002</v>
      </c>
      <c r="U13">
        <f t="shared" si="1"/>
        <v>294.53625000000005</v>
      </c>
      <c r="V13">
        <f t="shared" si="2"/>
        <v>47.418750000000003</v>
      </c>
    </row>
    <row r="14" spans="1:22" x14ac:dyDescent="0.25">
      <c r="A14" s="36">
        <v>39370</v>
      </c>
      <c r="B14" s="32">
        <v>140316</v>
      </c>
      <c r="C14" s="47" t="s">
        <v>21</v>
      </c>
      <c r="D14" s="22">
        <v>239785</v>
      </c>
      <c r="E14" s="32">
        <v>1</v>
      </c>
      <c r="F14" s="20">
        <v>1.8597062686567167</v>
      </c>
      <c r="G14" s="31">
        <v>0.63230013134328267</v>
      </c>
      <c r="H14" s="20">
        <v>120.71997134328359</v>
      </c>
      <c r="I14" s="19">
        <v>57.234844656716383</v>
      </c>
      <c r="J14" s="31">
        <v>79.681260895522399</v>
      </c>
      <c r="K14" s="19">
        <v>31.780115104477595</v>
      </c>
      <c r="L14" s="32">
        <v>288</v>
      </c>
      <c r="M14" s="8"/>
      <c r="N14" s="10">
        <v>575.14699999999993</v>
      </c>
      <c r="O14" s="10">
        <v>459.95925</v>
      </c>
      <c r="P14" s="10">
        <v>90.83</v>
      </c>
      <c r="Q14" s="10">
        <v>263.93824999999998</v>
      </c>
      <c r="R14" s="10">
        <v>199.16175000000001</v>
      </c>
      <c r="S14" s="10">
        <v>45.784999999999997</v>
      </c>
      <c r="T14">
        <f t="shared" si="0"/>
        <v>311.20874999999995</v>
      </c>
      <c r="U14">
        <f t="shared" si="1"/>
        <v>260.79750000000001</v>
      </c>
      <c r="V14">
        <f t="shared" si="2"/>
        <v>45.045000000000002</v>
      </c>
    </row>
    <row r="15" spans="1:22" x14ac:dyDescent="0.25">
      <c r="A15" s="36">
        <v>39401</v>
      </c>
      <c r="B15" s="32">
        <v>144934</v>
      </c>
      <c r="C15" s="47" t="s">
        <v>21</v>
      </c>
      <c r="D15" s="22">
        <v>239790</v>
      </c>
      <c r="E15" s="32">
        <v>1</v>
      </c>
      <c r="F15" s="20">
        <v>0.53083656716417915</v>
      </c>
      <c r="G15" s="31">
        <v>0.35986103283582072</v>
      </c>
      <c r="H15" s="20">
        <v>27.227299925373142</v>
      </c>
      <c r="I15" s="31">
        <v>31.008241074626845</v>
      </c>
      <c r="J15" s="19">
        <v>16.737507761194035</v>
      </c>
      <c r="K15" s="19">
        <v>16.44716323880596</v>
      </c>
      <c r="L15" s="32">
        <v>319</v>
      </c>
      <c r="M15" s="8"/>
      <c r="N15" s="10">
        <v>770.56925000000001</v>
      </c>
      <c r="O15" s="10">
        <v>709.75475000000006</v>
      </c>
      <c r="P15" s="10">
        <v>100.35849999999999</v>
      </c>
      <c r="Q15" s="10">
        <v>389.85799999999995</v>
      </c>
      <c r="R15" s="10">
        <v>361.09474999999998</v>
      </c>
      <c r="S15" s="10">
        <v>51.780999999999999</v>
      </c>
      <c r="T15">
        <f t="shared" si="0"/>
        <v>380.71125000000006</v>
      </c>
      <c r="U15">
        <f t="shared" si="1"/>
        <v>348.66000000000008</v>
      </c>
      <c r="V15">
        <f t="shared" si="2"/>
        <v>48.577499999999993</v>
      </c>
    </row>
    <row r="16" spans="1:22" x14ac:dyDescent="0.25">
      <c r="A16" s="8">
        <v>39430</v>
      </c>
      <c r="B16" s="32">
        <v>143727</v>
      </c>
      <c r="C16" t="s">
        <v>21</v>
      </c>
      <c r="D16" s="22">
        <v>239795</v>
      </c>
      <c r="E16" s="9">
        <v>1</v>
      </c>
      <c r="F16" s="20">
        <v>0.50775671641791054</v>
      </c>
      <c r="G16" s="31">
        <v>0.29634528358208945</v>
      </c>
      <c r="H16" s="20">
        <v>27.778455419776122</v>
      </c>
      <c r="I16" s="19">
        <v>20.153642430223869</v>
      </c>
      <c r="J16" s="31">
        <v>16.735199776119405</v>
      </c>
      <c r="K16" s="19">
        <v>11.247549823880586</v>
      </c>
      <c r="L16" s="32">
        <v>348</v>
      </c>
      <c r="M16" s="35"/>
      <c r="N16" s="10">
        <v>873.50900000000001</v>
      </c>
      <c r="O16" s="10">
        <v>858.25024999999994</v>
      </c>
      <c r="P16" s="10">
        <v>106.15875</v>
      </c>
      <c r="Q16" s="10">
        <v>453.65899999999999</v>
      </c>
      <c r="R16" s="10">
        <v>454.07149999999996</v>
      </c>
      <c r="S16" s="10">
        <v>55.792499999999997</v>
      </c>
      <c r="T16">
        <f>(N16-Q16)</f>
        <v>419.85</v>
      </c>
      <c r="U16">
        <f>(O16-R16)</f>
        <v>404.17874999999998</v>
      </c>
      <c r="V16">
        <f>(P16-S16)</f>
        <v>50.366250000000001</v>
      </c>
    </row>
    <row r="17" spans="1:34" x14ac:dyDescent="0.25">
      <c r="A17" s="8">
        <v>39279</v>
      </c>
      <c r="B17" s="32">
        <v>133155</v>
      </c>
      <c r="C17" s="18" t="s">
        <v>21</v>
      </c>
      <c r="D17" s="22">
        <v>239770</v>
      </c>
      <c r="E17" s="9">
        <v>1</v>
      </c>
      <c r="F17" s="20">
        <v>1.7103680000000001</v>
      </c>
      <c r="G17" s="19">
        <v>0.49638512000000007</v>
      </c>
      <c r="H17" s="20">
        <v>92.546943500000012</v>
      </c>
      <c r="I17" s="19">
        <v>57.162958159999988</v>
      </c>
      <c r="J17" s="31">
        <v>67.893592250000012</v>
      </c>
      <c r="K17" s="19">
        <v>25.778651359999998</v>
      </c>
      <c r="L17" s="32">
        <v>197</v>
      </c>
      <c r="M17" s="45"/>
      <c r="N17" s="10"/>
      <c r="O17" s="40"/>
      <c r="P17" s="19">
        <v>2.5754999999999999</v>
      </c>
      <c r="Q17" s="19">
        <v>3.0874999999999999</v>
      </c>
      <c r="R17" s="19">
        <v>0.75550000000000006</v>
      </c>
      <c r="S17" s="19">
        <v>1.1375</v>
      </c>
      <c r="T17" s="19">
        <v>0.19</v>
      </c>
      <c r="U17">
        <v>5.5</v>
      </c>
      <c r="V17">
        <v>14.16525</v>
      </c>
      <c r="W17">
        <v>16.981249999999999</v>
      </c>
      <c r="X17">
        <v>4.1552500000000006</v>
      </c>
      <c r="Y17" s="13">
        <v>351.471</v>
      </c>
      <c r="Z17" s="13">
        <v>354.43150000000003</v>
      </c>
      <c r="AA17" s="13">
        <v>78.727249999999998</v>
      </c>
      <c r="AB17">
        <v>5.5</v>
      </c>
      <c r="AC17">
        <v>14.16525</v>
      </c>
      <c r="AD17">
        <v>16.981249999999999</v>
      </c>
      <c r="AE17">
        <v>4.1552500000000006</v>
      </c>
      <c r="AF17" s="13">
        <v>143.48099999999999</v>
      </c>
      <c r="AG17" s="13">
        <v>161.85399999999998</v>
      </c>
      <c r="AH17" s="13">
        <v>38.249749999999999</v>
      </c>
    </row>
    <row r="18" spans="1:34" x14ac:dyDescent="0.25">
      <c r="A18" s="8">
        <v>39309</v>
      </c>
      <c r="B18" s="32">
        <v>131438</v>
      </c>
      <c r="C18" s="11" t="s">
        <v>21</v>
      </c>
      <c r="D18" s="22">
        <v>239775</v>
      </c>
      <c r="E18" s="9">
        <v>1</v>
      </c>
      <c r="F18" s="20">
        <v>2.6537607566137567</v>
      </c>
      <c r="G18" s="19">
        <v>0.71513734518518424</v>
      </c>
      <c r="H18" s="20">
        <v>162.55806472222221</v>
      </c>
      <c r="I18" s="19">
        <v>67.286068328888874</v>
      </c>
      <c r="J18" s="31">
        <v>111.04659097222222</v>
      </c>
      <c r="K18" s="19">
        <v>34.48730232888888</v>
      </c>
      <c r="L18" s="32">
        <v>227</v>
      </c>
      <c r="M18" s="45"/>
      <c r="N18" s="10"/>
      <c r="O18" s="40"/>
      <c r="P18" s="19">
        <v>3.6175000000000002</v>
      </c>
      <c r="Q18" s="19">
        <v>4.758</v>
      </c>
      <c r="R18" s="19">
        <v>0.8155</v>
      </c>
      <c r="S18" s="19">
        <v>0.83200000000000007</v>
      </c>
      <c r="T18" s="19">
        <v>0.21099999999999999</v>
      </c>
      <c r="U18">
        <v>5.5</v>
      </c>
      <c r="V18">
        <v>19.896249999999998</v>
      </c>
      <c r="W18">
        <v>26.169</v>
      </c>
      <c r="X18">
        <v>4.4852499999999997</v>
      </c>
      <c r="Y18" s="13">
        <v>484.202</v>
      </c>
      <c r="Z18" s="13">
        <v>535.08524999999997</v>
      </c>
      <c r="AA18" s="13">
        <v>86.470749999999995</v>
      </c>
      <c r="AB18">
        <v>5.5</v>
      </c>
      <c r="AC18">
        <v>19.896249999999998</v>
      </c>
      <c r="AD18">
        <v>26.169</v>
      </c>
      <c r="AE18">
        <v>4.4852499999999997</v>
      </c>
      <c r="AF18" s="13">
        <v>207.18199999999999</v>
      </c>
      <c r="AG18" s="13">
        <v>254.85899999999998</v>
      </c>
      <c r="AH18" s="13">
        <v>42.235749999999996</v>
      </c>
    </row>
    <row r="19" spans="1:34" x14ac:dyDescent="0.25">
      <c r="A19" s="8">
        <v>39339</v>
      </c>
      <c r="B19" s="32">
        <v>140605</v>
      </c>
      <c r="C19" s="11" t="s">
        <v>21</v>
      </c>
      <c r="D19" s="22">
        <v>239780</v>
      </c>
      <c r="E19" s="9">
        <v>1</v>
      </c>
      <c r="F19" s="20">
        <v>1.800100298507463</v>
      </c>
      <c r="G19" s="31">
        <v>0.56411090149253684</v>
      </c>
      <c r="H19" s="20">
        <v>83.072840597014945</v>
      </c>
      <c r="I19" s="19">
        <v>48.045034602985062</v>
      </c>
      <c r="J19" s="31">
        <v>56.250154029850748</v>
      </c>
      <c r="K19" s="19">
        <v>24.548361170149242</v>
      </c>
      <c r="L19" s="32">
        <v>257</v>
      </c>
      <c r="M19" s="45"/>
      <c r="N19" s="10"/>
      <c r="O19" s="40"/>
      <c r="P19" s="19">
        <v>4.1215000000000002</v>
      </c>
      <c r="Q19" s="19">
        <v>4.3029999999999999</v>
      </c>
      <c r="R19" s="19">
        <v>0.88300000000000001</v>
      </c>
      <c r="S19" s="19">
        <v>0.97199999999999998</v>
      </c>
      <c r="T19" s="19">
        <v>0.26800000000000002</v>
      </c>
      <c r="U19">
        <v>5.5</v>
      </c>
      <c r="V19">
        <v>22.66825</v>
      </c>
      <c r="W19">
        <v>23.666499999999999</v>
      </c>
      <c r="X19">
        <v>4.8565000000000005</v>
      </c>
      <c r="Y19" s="13">
        <v>565.65975000000003</v>
      </c>
      <c r="Z19" s="13">
        <v>543.30100000000004</v>
      </c>
      <c r="AA19" s="13">
        <v>93.72775</v>
      </c>
      <c r="AB19">
        <v>5.5</v>
      </c>
      <c r="AC19">
        <v>22.66825</v>
      </c>
      <c r="AD19">
        <v>23.666499999999999</v>
      </c>
      <c r="AE19">
        <v>4.8565000000000005</v>
      </c>
      <c r="AF19" s="13">
        <v>252.30225000000002</v>
      </c>
      <c r="AG19" s="13">
        <v>248.76474999999999</v>
      </c>
      <c r="AH19" s="13">
        <v>46.308999999999997</v>
      </c>
    </row>
    <row r="20" spans="1:34" x14ac:dyDescent="0.25">
      <c r="A20" s="8">
        <v>39370</v>
      </c>
      <c r="B20" s="32">
        <v>140316</v>
      </c>
      <c r="C20" s="11" t="s">
        <v>21</v>
      </c>
      <c r="D20" s="22">
        <v>239785</v>
      </c>
      <c r="E20" s="9">
        <v>1</v>
      </c>
      <c r="F20" s="20">
        <v>1.8597062686567167</v>
      </c>
      <c r="G20" s="31">
        <v>0.63230013134328267</v>
      </c>
      <c r="H20" s="20">
        <v>120.71997134328359</v>
      </c>
      <c r="I20" s="19">
        <v>57.234844656716383</v>
      </c>
      <c r="J20" s="31">
        <v>79.681260895522399</v>
      </c>
      <c r="K20" s="19">
        <v>31.780115104477595</v>
      </c>
      <c r="L20" s="32">
        <v>288</v>
      </c>
      <c r="M20" s="45"/>
      <c r="N20" s="10"/>
      <c r="O20" s="40"/>
      <c r="P20" s="19">
        <v>4.585</v>
      </c>
      <c r="Q20" s="19">
        <v>3.3559999999999999</v>
      </c>
      <c r="R20" s="19">
        <v>0.86099999999999999</v>
      </c>
      <c r="S20" s="19">
        <v>0.69299999999999995</v>
      </c>
      <c r="T20" s="19">
        <v>0.38800000000000001</v>
      </c>
      <c r="U20">
        <v>5.5</v>
      </c>
      <c r="V20">
        <v>25.217500000000001</v>
      </c>
      <c r="W20">
        <v>18.457999999999998</v>
      </c>
      <c r="X20">
        <v>4.7355</v>
      </c>
      <c r="Y20" s="13">
        <v>575.14699999999993</v>
      </c>
      <c r="Z20" s="13">
        <v>459.95925</v>
      </c>
      <c r="AA20" s="13">
        <v>90.83</v>
      </c>
      <c r="AB20">
        <v>5.5</v>
      </c>
      <c r="AC20">
        <v>25.217500000000001</v>
      </c>
      <c r="AD20">
        <v>18.457999999999998</v>
      </c>
      <c r="AE20">
        <v>4.7355</v>
      </c>
      <c r="AF20" s="13">
        <v>263.93824999999998</v>
      </c>
      <c r="AG20" s="13">
        <v>199.16175000000001</v>
      </c>
      <c r="AH20" s="13">
        <v>45.784999999999997</v>
      </c>
    </row>
    <row r="21" spans="1:34" x14ac:dyDescent="0.25">
      <c r="A21" s="8">
        <v>39401</v>
      </c>
      <c r="B21" s="32">
        <v>144934</v>
      </c>
      <c r="C21" s="11" t="s">
        <v>21</v>
      </c>
      <c r="D21" s="22">
        <v>239790</v>
      </c>
      <c r="E21" s="9">
        <v>1</v>
      </c>
      <c r="F21" s="20">
        <v>0.53083656716417915</v>
      </c>
      <c r="G21" s="31">
        <v>0.35986103283582072</v>
      </c>
      <c r="H21" s="20">
        <v>27.227299925373142</v>
      </c>
      <c r="I21" s="31">
        <v>31.008241074626845</v>
      </c>
      <c r="J21" s="19">
        <v>16.737507761194035</v>
      </c>
      <c r="K21" s="19">
        <v>16.44716323880596</v>
      </c>
      <c r="L21" s="32">
        <v>319</v>
      </c>
      <c r="M21" s="45"/>
      <c r="N21" s="10"/>
      <c r="O21" s="40"/>
      <c r="P21" s="19">
        <v>7.8665000000000003</v>
      </c>
      <c r="Q21" s="19">
        <v>7.3019999999999996</v>
      </c>
      <c r="R21" s="19">
        <v>0.99099999999999999</v>
      </c>
      <c r="S21" s="19">
        <v>0.626</v>
      </c>
      <c r="T21" s="19">
        <v>0.249</v>
      </c>
      <c r="U21">
        <v>5.5</v>
      </c>
      <c r="V21">
        <v>43.265750000000004</v>
      </c>
      <c r="W21">
        <v>40.161000000000001</v>
      </c>
      <c r="X21">
        <v>5.4504999999999999</v>
      </c>
      <c r="Y21" s="13">
        <v>770.56925000000001</v>
      </c>
      <c r="Z21" s="13">
        <v>709.75475000000006</v>
      </c>
      <c r="AA21" s="13">
        <v>100.35849999999999</v>
      </c>
      <c r="AB21">
        <v>5.5</v>
      </c>
      <c r="AC21">
        <v>43.265750000000004</v>
      </c>
      <c r="AD21">
        <v>40.161000000000001</v>
      </c>
      <c r="AE21">
        <v>5.4504999999999999</v>
      </c>
      <c r="AF21" s="13">
        <v>389.85799999999995</v>
      </c>
      <c r="AG21" s="13">
        <v>361.09474999999998</v>
      </c>
      <c r="AH21" s="13">
        <v>51.780999999999999</v>
      </c>
    </row>
    <row r="22" spans="1:34" x14ac:dyDescent="0.25">
      <c r="A22" s="8">
        <v>39430</v>
      </c>
      <c r="B22" s="32">
        <v>143727</v>
      </c>
      <c r="C22" t="s">
        <v>21</v>
      </c>
      <c r="D22" s="22">
        <v>239795</v>
      </c>
      <c r="E22" s="9">
        <v>1</v>
      </c>
      <c r="F22" s="20">
        <v>0.50775671641791054</v>
      </c>
      <c r="G22" s="31">
        <v>0.29634528358208945</v>
      </c>
      <c r="H22" s="20">
        <v>27.778455419776122</v>
      </c>
      <c r="I22" s="19">
        <v>20.153642430223869</v>
      </c>
      <c r="J22" s="31">
        <v>16.735199776119405</v>
      </c>
      <c r="K22" s="19">
        <v>11.247549823880586</v>
      </c>
      <c r="L22" s="32">
        <v>348</v>
      </c>
      <c r="M22" s="43"/>
      <c r="N22" s="10"/>
      <c r="O22" s="40"/>
      <c r="P22" s="19">
        <v>9.0020000000000007</v>
      </c>
      <c r="Q22" s="19">
        <v>9.15</v>
      </c>
      <c r="R22" s="19">
        <v>1.1320000000000001</v>
      </c>
      <c r="S22" s="19">
        <v>1.278</v>
      </c>
      <c r="T22" s="19">
        <v>0.20650000000000002</v>
      </c>
      <c r="U22">
        <v>5.5</v>
      </c>
      <c r="V22">
        <v>49.511000000000003</v>
      </c>
      <c r="W22">
        <v>50.325000000000003</v>
      </c>
      <c r="X22">
        <v>6.2260000000000009</v>
      </c>
      <c r="Y22" s="13">
        <v>873.50900000000001</v>
      </c>
      <c r="Z22" s="13">
        <v>858.25024999999994</v>
      </c>
      <c r="AA22" s="13">
        <v>106.15875</v>
      </c>
      <c r="AB22">
        <v>5.5</v>
      </c>
      <c r="AC22">
        <v>49.511000000000003</v>
      </c>
      <c r="AD22">
        <v>50.325000000000003</v>
      </c>
      <c r="AE22">
        <v>6.2260000000000009</v>
      </c>
      <c r="AF22" s="13">
        <v>453.65899999999999</v>
      </c>
      <c r="AG22" s="13">
        <v>454.07149999999996</v>
      </c>
      <c r="AH22" s="13">
        <v>55.792499999999997</v>
      </c>
    </row>
    <row r="23" spans="1:34" x14ac:dyDescent="0.25">
      <c r="A23" s="8"/>
      <c r="B23" s="32"/>
      <c r="D23" s="22">
        <v>239769</v>
      </c>
      <c r="E23" s="9">
        <v>10</v>
      </c>
      <c r="F23" s="20">
        <v>1.6836435000000003</v>
      </c>
      <c r="G23" s="19">
        <v>0.50062320000000027</v>
      </c>
      <c r="H23" s="20"/>
      <c r="I23" s="19"/>
      <c r="J23" s="31"/>
      <c r="K23" s="19"/>
      <c r="L23" s="32"/>
      <c r="M23" s="43"/>
      <c r="O23" s="40"/>
      <c r="P23" s="19">
        <v>2.5710000000000002</v>
      </c>
      <c r="Q23" s="19">
        <v>3.0994999999999999</v>
      </c>
      <c r="R23" s="19">
        <v>0.746</v>
      </c>
      <c r="S23" s="19">
        <v>1.3075000000000001</v>
      </c>
      <c r="T23" s="19">
        <v>0.1925</v>
      </c>
      <c r="U23">
        <v>12</v>
      </c>
      <c r="V23">
        <v>30.852000000000004</v>
      </c>
      <c r="W23">
        <v>37.194000000000003</v>
      </c>
      <c r="X23">
        <v>8.952</v>
      </c>
      <c r="Y23" s="13"/>
      <c r="Z23" s="13"/>
      <c r="AA23" s="13"/>
      <c r="AB23">
        <v>12</v>
      </c>
      <c r="AC23">
        <v>30.852000000000004</v>
      </c>
      <c r="AD23">
        <v>37.194000000000003</v>
      </c>
      <c r="AE23">
        <v>8.952</v>
      </c>
      <c r="AF23" s="13"/>
      <c r="AG23" s="13"/>
      <c r="AH23" s="13"/>
    </row>
    <row r="24" spans="1:34" x14ac:dyDescent="0.25">
      <c r="A24" s="8"/>
      <c r="B24" s="32"/>
      <c r="D24" s="22">
        <v>239768</v>
      </c>
      <c r="E24" s="9">
        <v>25</v>
      </c>
      <c r="F24" s="20">
        <v>1.4074903333333335</v>
      </c>
      <c r="G24" s="19">
        <v>0.54070837333333321</v>
      </c>
      <c r="H24" s="20"/>
      <c r="I24" s="19"/>
      <c r="J24" s="31"/>
      <c r="K24" s="19"/>
      <c r="L24" s="32"/>
      <c r="M24" s="43"/>
      <c r="O24" s="40"/>
      <c r="P24" s="19">
        <v>2.8185000000000002</v>
      </c>
      <c r="Q24" s="19">
        <v>3.2454999999999998</v>
      </c>
      <c r="R24" s="19">
        <v>0.754</v>
      </c>
      <c r="S24" s="19">
        <v>1.2989999999999999</v>
      </c>
      <c r="T24" s="19">
        <v>0.19550000000000001</v>
      </c>
      <c r="U24">
        <v>20</v>
      </c>
      <c r="V24">
        <v>56.37</v>
      </c>
      <c r="W24">
        <v>64.91</v>
      </c>
      <c r="X24">
        <v>15.08</v>
      </c>
      <c r="Y24" s="13"/>
      <c r="Z24" s="13"/>
      <c r="AA24" s="13"/>
      <c r="AB24">
        <v>20</v>
      </c>
      <c r="AC24">
        <v>56.37</v>
      </c>
      <c r="AD24">
        <v>64.91</v>
      </c>
      <c r="AE24">
        <v>15.08</v>
      </c>
      <c r="AF24" s="13"/>
      <c r="AG24" s="13"/>
      <c r="AH24" s="13"/>
    </row>
    <row r="25" spans="1:34" x14ac:dyDescent="0.25">
      <c r="A25" s="8"/>
      <c r="B25" s="32"/>
      <c r="D25" s="22">
        <v>239767</v>
      </c>
      <c r="E25" s="9">
        <v>50</v>
      </c>
      <c r="F25" s="20">
        <v>0.8106431666666668</v>
      </c>
      <c r="G25" s="19">
        <v>0.49815098666666652</v>
      </c>
      <c r="H25" s="20"/>
      <c r="I25" s="19"/>
      <c r="J25" s="31"/>
      <c r="K25" s="19"/>
      <c r="L25" s="32"/>
      <c r="M25" s="43"/>
      <c r="O25" s="40"/>
      <c r="P25" s="19">
        <v>3.3675000000000002</v>
      </c>
      <c r="Q25" s="19">
        <v>3.4215</v>
      </c>
      <c r="R25" s="19">
        <v>0.80500000000000005</v>
      </c>
      <c r="S25" s="19">
        <v>1.4025000000000001</v>
      </c>
      <c r="T25" s="19">
        <v>0.19900000000000001</v>
      </c>
      <c r="U25">
        <v>35</v>
      </c>
      <c r="V25">
        <v>117.8625</v>
      </c>
      <c r="W25">
        <v>119.7525</v>
      </c>
      <c r="X25">
        <v>28.175000000000001</v>
      </c>
      <c r="Y25" s="13"/>
      <c r="Z25" s="13"/>
      <c r="AA25" s="13"/>
      <c r="AB25">
        <v>12.5</v>
      </c>
      <c r="AC25">
        <v>42.09375</v>
      </c>
      <c r="AD25">
        <v>42.768749999999997</v>
      </c>
      <c r="AE25">
        <v>10.0625</v>
      </c>
      <c r="AF25" s="13"/>
      <c r="AG25" s="13"/>
      <c r="AH25" s="13"/>
    </row>
    <row r="26" spans="1:34" x14ac:dyDescent="0.25">
      <c r="A26" s="8"/>
      <c r="B26" s="32"/>
      <c r="D26" s="22">
        <v>239766</v>
      </c>
      <c r="E26" s="9">
        <v>95</v>
      </c>
      <c r="F26" s="20">
        <v>0.28506133333333333</v>
      </c>
      <c r="G26" s="19">
        <v>0.89670709333333332</v>
      </c>
      <c r="H26" s="20"/>
      <c r="I26" s="38"/>
      <c r="J26" s="31"/>
      <c r="K26" s="19"/>
      <c r="L26" s="32"/>
      <c r="M26" s="43"/>
      <c r="O26" s="40"/>
      <c r="P26" s="19">
        <v>5.8765000000000001</v>
      </c>
      <c r="Q26" s="19">
        <v>5.1375000000000002</v>
      </c>
      <c r="R26" s="19">
        <v>0.99399999999999999</v>
      </c>
      <c r="S26" s="19">
        <v>1.0935000000000001</v>
      </c>
      <c r="T26" s="19">
        <v>0.2185</v>
      </c>
      <c r="U26">
        <v>22.5</v>
      </c>
      <c r="V26">
        <v>132.22125</v>
      </c>
      <c r="W26">
        <v>115.59375</v>
      </c>
      <c r="X26">
        <v>22.364999999999998</v>
      </c>
      <c r="Y26" s="13"/>
      <c r="Z26" s="13"/>
      <c r="AA26" s="13"/>
      <c r="AF26" s="13"/>
      <c r="AG26" s="13"/>
      <c r="AH26" s="13"/>
    </row>
    <row r="27" spans="1:34" x14ac:dyDescent="0.25">
      <c r="A27" s="8"/>
      <c r="B27" s="32"/>
      <c r="D27" s="22">
        <v>239774</v>
      </c>
      <c r="E27" s="9">
        <v>10</v>
      </c>
      <c r="F27" s="20">
        <v>3.1544703333333337</v>
      </c>
      <c r="G27" s="19">
        <v>0.81290421333333318</v>
      </c>
      <c r="H27" s="20"/>
      <c r="I27" s="19"/>
      <c r="J27" s="31"/>
      <c r="K27" s="19"/>
      <c r="L27" s="32"/>
      <c r="M27" s="43"/>
      <c r="O27" s="40"/>
      <c r="P27" s="19">
        <v>3.1360000000000001</v>
      </c>
      <c r="Q27" s="19">
        <v>4.3075000000000001</v>
      </c>
      <c r="R27" s="19">
        <v>0.75649999999999995</v>
      </c>
      <c r="S27" s="19">
        <v>0.84850000000000003</v>
      </c>
      <c r="T27" s="19">
        <v>0.20650000000000002</v>
      </c>
      <c r="U27">
        <v>12</v>
      </c>
      <c r="V27">
        <v>37.632000000000005</v>
      </c>
      <c r="W27">
        <v>51.69</v>
      </c>
      <c r="X27">
        <v>9.0779999999999994</v>
      </c>
      <c r="Y27" s="13"/>
      <c r="Z27" s="13"/>
      <c r="AA27" s="13"/>
      <c r="AB27">
        <v>12</v>
      </c>
      <c r="AC27">
        <v>37.632000000000005</v>
      </c>
      <c r="AD27">
        <v>51.69</v>
      </c>
      <c r="AE27">
        <v>9.0779999999999994</v>
      </c>
      <c r="AF27" s="13"/>
      <c r="AG27" s="13"/>
      <c r="AH27" s="13"/>
    </row>
    <row r="28" spans="1:34" x14ac:dyDescent="0.25">
      <c r="A28" s="8"/>
      <c r="B28" s="32"/>
      <c r="D28" s="22">
        <v>239773</v>
      </c>
      <c r="E28" s="9">
        <v>25</v>
      </c>
      <c r="F28" s="20">
        <v>1.9778028280423279</v>
      </c>
      <c r="G28" s="19">
        <v>0.69727131851851842</v>
      </c>
      <c r="H28" s="23"/>
      <c r="I28" s="19"/>
      <c r="J28" s="31"/>
      <c r="K28" s="19"/>
      <c r="L28" s="32"/>
      <c r="M28" s="43"/>
      <c r="O28" s="40"/>
      <c r="P28" s="19">
        <v>4.2654999999999994</v>
      </c>
      <c r="Q28" s="19">
        <v>5.3150000000000004</v>
      </c>
      <c r="R28" s="19">
        <v>0.86299999999999999</v>
      </c>
      <c r="S28" s="19">
        <v>0.97599999999999998</v>
      </c>
      <c r="T28" s="19">
        <v>0.2175</v>
      </c>
      <c r="U28">
        <v>20</v>
      </c>
      <c r="V28">
        <v>85.31</v>
      </c>
      <c r="W28">
        <v>106.3</v>
      </c>
      <c r="X28">
        <v>17.260000000000002</v>
      </c>
      <c r="Y28" s="13"/>
      <c r="Z28" s="13"/>
      <c r="AA28" s="13"/>
      <c r="AB28">
        <v>20</v>
      </c>
      <c r="AC28">
        <v>85.31</v>
      </c>
      <c r="AD28">
        <v>106.3</v>
      </c>
      <c r="AE28">
        <v>17.260000000000002</v>
      </c>
      <c r="AF28" s="13"/>
      <c r="AG28" s="13"/>
      <c r="AH28" s="13"/>
    </row>
    <row r="29" spans="1:34" x14ac:dyDescent="0.25">
      <c r="A29" s="8"/>
      <c r="B29" s="32"/>
      <c r="D29" s="22">
        <v>239772</v>
      </c>
      <c r="E29" s="9">
        <v>50</v>
      </c>
      <c r="F29" s="20">
        <v>1.5232965000000001</v>
      </c>
      <c r="G29" s="19">
        <v>0.54830160000000017</v>
      </c>
      <c r="H29" s="20"/>
      <c r="I29" s="19"/>
      <c r="J29" s="31"/>
      <c r="K29" s="19"/>
      <c r="L29" s="32"/>
      <c r="M29" s="43"/>
      <c r="O29" s="40"/>
      <c r="P29" s="19">
        <v>5.1475</v>
      </c>
      <c r="Q29" s="19">
        <v>5.6559999999999997</v>
      </c>
      <c r="R29" s="19">
        <v>0.91300000000000003</v>
      </c>
      <c r="S29" s="19">
        <v>0.81400000000000006</v>
      </c>
      <c r="T29" s="19">
        <v>0.20949999999999999</v>
      </c>
      <c r="U29">
        <v>35</v>
      </c>
      <c r="V29">
        <v>180.16249999999999</v>
      </c>
      <c r="W29">
        <v>197.96</v>
      </c>
      <c r="X29">
        <v>31.954999999999998</v>
      </c>
      <c r="Y29" s="13"/>
      <c r="Z29" s="13"/>
      <c r="AA29" s="13"/>
      <c r="AB29">
        <v>12.5</v>
      </c>
      <c r="AC29">
        <v>64.34375</v>
      </c>
      <c r="AD29">
        <v>70.7</v>
      </c>
      <c r="AE29">
        <v>11.4125</v>
      </c>
      <c r="AF29" s="13"/>
      <c r="AG29" s="13"/>
      <c r="AH29" s="13"/>
    </row>
    <row r="30" spans="1:34" x14ac:dyDescent="0.25">
      <c r="A30" s="8"/>
      <c r="B30" s="32"/>
      <c r="D30" s="22">
        <v>239771</v>
      </c>
      <c r="E30" s="9">
        <v>95</v>
      </c>
      <c r="F30" s="20">
        <v>0.76610233333333344</v>
      </c>
      <c r="G30" s="19">
        <v>0.90942133333333308</v>
      </c>
      <c r="H30" s="20"/>
      <c r="I30" s="19"/>
      <c r="J30" s="31"/>
      <c r="K30" s="19"/>
      <c r="L30" s="32"/>
      <c r="M30" s="43"/>
      <c r="O30" s="40"/>
      <c r="P30" s="19">
        <v>7.1645000000000003</v>
      </c>
      <c r="Q30" s="19">
        <v>6.7984999999999998</v>
      </c>
      <c r="R30" s="19">
        <v>1.0529999999999999</v>
      </c>
      <c r="S30" s="19">
        <v>0.55699999999999994</v>
      </c>
      <c r="T30" s="19">
        <v>0.19450000000000001</v>
      </c>
      <c r="U30">
        <v>22.5</v>
      </c>
      <c r="V30">
        <v>161.20124999999999</v>
      </c>
      <c r="W30">
        <v>152.96625</v>
      </c>
      <c r="X30">
        <v>23.692499999999999</v>
      </c>
      <c r="Y30" s="13"/>
      <c r="Z30" s="13"/>
      <c r="AA30" s="13"/>
      <c r="AF30" s="13"/>
      <c r="AG30" s="13"/>
      <c r="AH30" s="13"/>
    </row>
    <row r="31" spans="1:34" x14ac:dyDescent="0.25">
      <c r="A31" s="8"/>
      <c r="B31" s="32"/>
      <c r="D31" s="22">
        <v>239779</v>
      </c>
      <c r="E31" s="9">
        <v>10</v>
      </c>
      <c r="F31" s="20">
        <v>1.4782280597014925</v>
      </c>
      <c r="G31" s="31">
        <v>0.63039274029850723</v>
      </c>
      <c r="H31" s="20"/>
      <c r="I31" s="38"/>
      <c r="J31" s="37"/>
      <c r="K31" s="19"/>
      <c r="L31" s="32"/>
      <c r="M31" s="43"/>
      <c r="O31" s="42"/>
      <c r="P31" s="19">
        <v>4.5220000000000002</v>
      </c>
      <c r="Q31" s="19">
        <v>4.5984999999999996</v>
      </c>
      <c r="R31" s="19">
        <v>0.9</v>
      </c>
      <c r="S31" s="19">
        <v>1.083</v>
      </c>
      <c r="T31" s="19">
        <v>0.27500000000000002</v>
      </c>
      <c r="U31">
        <v>12</v>
      </c>
      <c r="V31">
        <v>54.264000000000003</v>
      </c>
      <c r="W31">
        <v>55.181999999999995</v>
      </c>
      <c r="X31">
        <v>10.8</v>
      </c>
      <c r="Y31" s="13"/>
      <c r="Z31" s="13"/>
      <c r="AA31" s="13"/>
      <c r="AB31">
        <v>12</v>
      </c>
      <c r="AC31">
        <v>54.264000000000003</v>
      </c>
      <c r="AD31">
        <v>55.181999999999995</v>
      </c>
      <c r="AE31">
        <v>10.8</v>
      </c>
      <c r="AF31" s="13"/>
      <c r="AG31" s="13"/>
      <c r="AH31" s="13"/>
    </row>
    <row r="32" spans="1:34" x14ac:dyDescent="0.25">
      <c r="A32" s="8"/>
      <c r="B32" s="32"/>
      <c r="D32" s="22">
        <v>239778</v>
      </c>
      <c r="E32" s="9">
        <v>25</v>
      </c>
      <c r="F32" s="20">
        <v>0.95369552238805977</v>
      </c>
      <c r="G32" s="31">
        <v>0.45205167761194015</v>
      </c>
      <c r="H32" s="20"/>
      <c r="I32" s="19"/>
      <c r="J32" s="31"/>
      <c r="K32" s="19"/>
      <c r="L32" s="32"/>
      <c r="M32" s="43"/>
      <c r="O32" s="40"/>
      <c r="P32" s="19">
        <v>5.2835000000000001</v>
      </c>
      <c r="Q32" s="19">
        <v>5.1029999999999998</v>
      </c>
      <c r="R32" s="19">
        <v>0.92949999999999999</v>
      </c>
      <c r="S32" s="19">
        <v>0.98850000000000005</v>
      </c>
      <c r="T32" s="19">
        <v>0.27250000000000002</v>
      </c>
      <c r="U32">
        <v>20</v>
      </c>
      <c r="V32">
        <v>105.67</v>
      </c>
      <c r="W32">
        <v>102.06</v>
      </c>
      <c r="X32">
        <v>18.59</v>
      </c>
      <c r="Y32" s="13"/>
      <c r="Z32" s="13"/>
      <c r="AA32" s="13"/>
      <c r="AB32">
        <v>20</v>
      </c>
      <c r="AC32">
        <v>105.67</v>
      </c>
      <c r="AD32">
        <v>102.06</v>
      </c>
      <c r="AE32">
        <v>18.59</v>
      </c>
      <c r="AF32" s="13"/>
      <c r="AG32" s="13"/>
      <c r="AH32" s="13"/>
    </row>
    <row r="33" spans="1:34" x14ac:dyDescent="0.25">
      <c r="A33" s="8"/>
      <c r="B33" s="32"/>
      <c r="D33" s="22">
        <v>239777</v>
      </c>
      <c r="E33" s="9">
        <v>50</v>
      </c>
      <c r="F33" s="20">
        <v>0.76295641791044788</v>
      </c>
      <c r="G33" s="31">
        <v>0.38720038208955215</v>
      </c>
      <c r="H33" s="20"/>
      <c r="I33" s="19"/>
      <c r="J33" s="31"/>
      <c r="K33" s="19"/>
      <c r="L33" s="32"/>
      <c r="M33" s="43"/>
      <c r="O33" s="40"/>
      <c r="P33" s="19">
        <v>5.5759999999999996</v>
      </c>
      <c r="Q33" s="19">
        <v>5.4284999999999997</v>
      </c>
      <c r="R33" s="19">
        <v>0.96499999999999997</v>
      </c>
      <c r="S33" s="19">
        <v>1.0005000000000002</v>
      </c>
      <c r="T33" s="19">
        <v>0.27600000000000002</v>
      </c>
      <c r="U33">
        <v>35</v>
      </c>
      <c r="V33">
        <v>195.16</v>
      </c>
      <c r="W33">
        <v>189.9975</v>
      </c>
      <c r="X33">
        <v>33.774999999999999</v>
      </c>
      <c r="Y33" s="13"/>
      <c r="Z33" s="13"/>
      <c r="AA33" s="13"/>
      <c r="AB33">
        <v>12.5</v>
      </c>
      <c r="AC33">
        <v>69.7</v>
      </c>
      <c r="AD33">
        <v>67.856250000000003</v>
      </c>
      <c r="AE33">
        <v>12.0625</v>
      </c>
      <c r="AF33" s="13"/>
      <c r="AG33" s="13"/>
      <c r="AH33" s="13"/>
    </row>
    <row r="34" spans="1:34" x14ac:dyDescent="0.25">
      <c r="A34" s="8"/>
      <c r="B34" s="32"/>
      <c r="D34" s="22">
        <v>239776</v>
      </c>
      <c r="E34" s="9">
        <v>95</v>
      </c>
      <c r="F34" s="20">
        <v>0.42916298507462686</v>
      </c>
      <c r="G34" s="31">
        <v>0.65709621492537318</v>
      </c>
      <c r="H34" s="20"/>
      <c r="I34" s="19"/>
      <c r="J34" s="31"/>
      <c r="K34" s="19"/>
      <c r="L34" s="32"/>
      <c r="M34" s="43"/>
      <c r="O34" s="40"/>
      <c r="P34" s="19">
        <v>8.3509999999999991</v>
      </c>
      <c r="Q34" s="19">
        <v>7.6620000000000008</v>
      </c>
      <c r="R34" s="19">
        <v>1.1425000000000001</v>
      </c>
      <c r="S34" s="19">
        <v>0.65</v>
      </c>
      <c r="T34" s="19">
        <v>0.2185</v>
      </c>
      <c r="U34">
        <v>22.5</v>
      </c>
      <c r="V34">
        <v>187.89750000000001</v>
      </c>
      <c r="W34">
        <v>172.39500000000001</v>
      </c>
      <c r="X34">
        <v>25.706250000000001</v>
      </c>
      <c r="Y34" s="13"/>
      <c r="Z34" s="13"/>
      <c r="AA34" s="13"/>
      <c r="AF34" s="13"/>
      <c r="AG34" s="13"/>
      <c r="AH34" s="13"/>
    </row>
    <row r="35" spans="1:34" x14ac:dyDescent="0.25">
      <c r="A35" s="8"/>
      <c r="B35" s="32"/>
      <c r="D35" s="22">
        <v>239784</v>
      </c>
      <c r="E35" s="9">
        <v>10</v>
      </c>
      <c r="F35" s="20">
        <v>1.7643367164179107</v>
      </c>
      <c r="G35" s="31">
        <v>0.56792568358208917</v>
      </c>
      <c r="H35" s="20"/>
      <c r="I35" s="38"/>
      <c r="J35" s="37"/>
      <c r="K35" s="19"/>
      <c r="L35" s="32"/>
      <c r="M35" s="43"/>
      <c r="O35" s="40"/>
      <c r="P35" s="19">
        <v>4.6434999999999995</v>
      </c>
      <c r="Q35" s="19">
        <v>3.4049999999999998</v>
      </c>
      <c r="R35" s="19">
        <v>0.86099999999999999</v>
      </c>
      <c r="S35" s="19">
        <v>0.50550000000000006</v>
      </c>
      <c r="T35" s="19">
        <v>0.38300000000000001</v>
      </c>
      <c r="U35">
        <v>12</v>
      </c>
      <c r="V35">
        <v>55.721999999999994</v>
      </c>
      <c r="W35">
        <v>40.86</v>
      </c>
      <c r="X35">
        <v>10.332000000000001</v>
      </c>
      <c r="Y35" s="13"/>
      <c r="Z35" s="13"/>
      <c r="AA35" s="13"/>
      <c r="AB35">
        <v>12</v>
      </c>
      <c r="AC35">
        <v>55.721999999999994</v>
      </c>
      <c r="AD35">
        <v>40.86</v>
      </c>
      <c r="AE35">
        <v>10.332000000000001</v>
      </c>
      <c r="AF35" s="13"/>
      <c r="AG35" s="13"/>
      <c r="AH35" s="13"/>
    </row>
    <row r="36" spans="1:34" x14ac:dyDescent="0.25">
      <c r="A36" s="8"/>
      <c r="B36" s="32"/>
      <c r="D36" s="22">
        <v>239783</v>
      </c>
      <c r="E36" s="9">
        <v>25</v>
      </c>
      <c r="F36" s="20">
        <v>1.5497552238805969</v>
      </c>
      <c r="G36" s="31">
        <v>0.67068637611940274</v>
      </c>
      <c r="H36" s="20"/>
      <c r="I36" s="19"/>
      <c r="J36" s="31"/>
      <c r="K36" s="19"/>
      <c r="L36" s="32"/>
      <c r="M36" s="43"/>
      <c r="O36" s="40"/>
      <c r="P36" s="19">
        <v>5.3514999999999997</v>
      </c>
      <c r="Q36" s="19">
        <v>3.9975000000000001</v>
      </c>
      <c r="R36" s="19">
        <v>0.93149999999999999</v>
      </c>
      <c r="S36" s="19">
        <v>0.54300000000000004</v>
      </c>
      <c r="T36" s="19">
        <v>0.38100000000000001</v>
      </c>
      <c r="U36">
        <v>20</v>
      </c>
      <c r="V36">
        <v>107.03</v>
      </c>
      <c r="W36">
        <v>79.95</v>
      </c>
      <c r="X36">
        <v>18.63</v>
      </c>
      <c r="Y36" s="13"/>
      <c r="Z36" s="13"/>
      <c r="AA36" s="13"/>
      <c r="AB36">
        <v>20</v>
      </c>
      <c r="AC36">
        <v>107.03</v>
      </c>
      <c r="AD36">
        <v>79.95</v>
      </c>
      <c r="AE36">
        <v>18.63</v>
      </c>
      <c r="AF36" s="13"/>
      <c r="AG36" s="13"/>
      <c r="AH36" s="13"/>
    </row>
    <row r="37" spans="1:34" x14ac:dyDescent="0.25">
      <c r="A37" s="8"/>
      <c r="B37" s="32"/>
      <c r="D37" s="22">
        <v>239782</v>
      </c>
      <c r="E37" s="9">
        <v>50</v>
      </c>
      <c r="F37" s="20">
        <v>1.3828585074626869</v>
      </c>
      <c r="G37" s="31">
        <v>0.64589029253731312</v>
      </c>
      <c r="H37" s="20"/>
      <c r="I37" s="19"/>
      <c r="J37" s="31"/>
      <c r="K37" s="19"/>
      <c r="L37" s="32"/>
      <c r="M37" s="43"/>
      <c r="O37" s="40"/>
      <c r="P37" s="19">
        <v>6.0774999999999997</v>
      </c>
      <c r="Q37" s="19">
        <v>4.7915000000000001</v>
      </c>
      <c r="R37" s="19">
        <v>0.96699999999999997</v>
      </c>
      <c r="S37" s="19">
        <v>0.69599999999999995</v>
      </c>
      <c r="T37" s="19">
        <v>0.35599999999999998</v>
      </c>
      <c r="U37">
        <v>35</v>
      </c>
      <c r="V37">
        <v>212.71250000000001</v>
      </c>
      <c r="W37">
        <v>167.70249999999999</v>
      </c>
      <c r="X37">
        <v>33.844999999999999</v>
      </c>
      <c r="Y37" s="13"/>
      <c r="Z37" s="13"/>
      <c r="AA37" s="13"/>
      <c r="AB37">
        <v>12.5</v>
      </c>
      <c r="AC37">
        <v>75.96875</v>
      </c>
      <c r="AD37">
        <v>59.893749999999997</v>
      </c>
      <c r="AE37">
        <v>12.0875</v>
      </c>
      <c r="AF37" s="13"/>
      <c r="AG37" s="13"/>
      <c r="AH37" s="13"/>
    </row>
    <row r="38" spans="1:34" x14ac:dyDescent="0.25">
      <c r="A38" s="8"/>
      <c r="B38" s="32"/>
      <c r="D38" s="22">
        <v>239781</v>
      </c>
      <c r="E38" s="9">
        <v>95</v>
      </c>
      <c r="F38" s="20">
        <v>0.44108417910447772</v>
      </c>
      <c r="G38" s="31">
        <v>0.4854310208955222</v>
      </c>
      <c r="H38" s="20"/>
      <c r="I38" s="19"/>
      <c r="J38" s="31"/>
      <c r="K38" s="19"/>
      <c r="L38" s="32"/>
      <c r="M38" s="43"/>
      <c r="O38" s="40"/>
      <c r="P38" s="19">
        <v>7.7540000000000004</v>
      </c>
      <c r="Q38" s="19">
        <v>6.7995000000000001</v>
      </c>
      <c r="R38" s="19">
        <v>1.0349999999999999</v>
      </c>
      <c r="S38" s="19">
        <v>0.52649999999999997</v>
      </c>
      <c r="T38" s="19">
        <v>0.23299999999999998</v>
      </c>
      <c r="U38">
        <v>22.5</v>
      </c>
      <c r="V38">
        <v>174.465</v>
      </c>
      <c r="W38">
        <v>152.98875000000001</v>
      </c>
      <c r="X38">
        <v>23.287500000000001</v>
      </c>
      <c r="Y38" s="13"/>
      <c r="Z38" s="13"/>
      <c r="AA38" s="13"/>
      <c r="AF38" s="13"/>
      <c r="AG38" s="13"/>
      <c r="AH38" s="13"/>
    </row>
    <row r="39" spans="1:34" x14ac:dyDescent="0.25">
      <c r="A39" s="8"/>
      <c r="B39" s="32"/>
      <c r="D39" s="22">
        <v>239789</v>
      </c>
      <c r="E39" s="9">
        <v>10</v>
      </c>
      <c r="F39" s="20">
        <v>0.36004567164179119</v>
      </c>
      <c r="G39" s="31">
        <v>0.31416292835820869</v>
      </c>
      <c r="H39" s="20"/>
      <c r="I39" s="19"/>
      <c r="J39" s="31"/>
      <c r="K39" s="19"/>
      <c r="L39" s="32"/>
      <c r="M39" s="43"/>
      <c r="O39" s="40"/>
      <c r="P39" s="19">
        <v>7.8879999999999999</v>
      </c>
      <c r="Q39" s="19">
        <v>7.2649999999999997</v>
      </c>
      <c r="R39" s="19">
        <v>1.0265</v>
      </c>
      <c r="S39" s="19">
        <v>0.3095</v>
      </c>
      <c r="T39" s="19">
        <v>0.185</v>
      </c>
      <c r="U39">
        <v>12</v>
      </c>
      <c r="V39">
        <v>94.656000000000006</v>
      </c>
      <c r="W39">
        <v>87.18</v>
      </c>
      <c r="X39">
        <v>12.318</v>
      </c>
      <c r="Y39" s="13"/>
      <c r="Z39" s="13"/>
      <c r="AA39" s="13"/>
      <c r="AB39">
        <v>12</v>
      </c>
      <c r="AC39">
        <v>94.656000000000006</v>
      </c>
      <c r="AD39">
        <v>87.18</v>
      </c>
      <c r="AE39">
        <v>12.318</v>
      </c>
      <c r="AF39" s="13"/>
      <c r="AG39" s="13"/>
      <c r="AH39" s="13"/>
    </row>
    <row r="40" spans="1:34" x14ac:dyDescent="0.25">
      <c r="A40" s="8"/>
      <c r="B40" s="32"/>
      <c r="D40" s="22">
        <v>239788</v>
      </c>
      <c r="E40" s="9">
        <v>25</v>
      </c>
      <c r="F40" s="20">
        <v>0.3046540298507463</v>
      </c>
      <c r="G40" s="31">
        <v>0.32625677014925353</v>
      </c>
      <c r="H40" s="20"/>
      <c r="I40" s="19"/>
      <c r="J40" s="31"/>
      <c r="K40" s="19"/>
      <c r="L40" s="32"/>
      <c r="M40" s="43"/>
      <c r="O40" s="40"/>
      <c r="P40" s="19">
        <v>7.5939999999999994</v>
      </c>
      <c r="Q40" s="19">
        <v>7.0754999999999999</v>
      </c>
      <c r="R40" s="19">
        <v>1.0425</v>
      </c>
      <c r="S40" s="19">
        <v>0.43400000000000005</v>
      </c>
      <c r="T40" s="19">
        <v>0.16550000000000001</v>
      </c>
      <c r="U40">
        <v>20</v>
      </c>
      <c r="V40">
        <v>151.88</v>
      </c>
      <c r="W40">
        <v>141.51</v>
      </c>
      <c r="X40">
        <v>20.85</v>
      </c>
      <c r="Y40" s="13"/>
      <c r="Z40" s="13"/>
      <c r="AA40" s="13"/>
      <c r="AB40">
        <v>20</v>
      </c>
      <c r="AC40">
        <v>151.88</v>
      </c>
      <c r="AD40">
        <v>141.51</v>
      </c>
      <c r="AE40">
        <v>20.85</v>
      </c>
      <c r="AF40" s="13"/>
      <c r="AG40" s="13"/>
      <c r="AH40" s="13"/>
    </row>
    <row r="41" spans="1:34" x14ac:dyDescent="0.25">
      <c r="A41" s="8"/>
      <c r="B41" s="32"/>
      <c r="D41" s="22">
        <v>239787</v>
      </c>
      <c r="E41" s="9">
        <v>50</v>
      </c>
      <c r="F41" s="20">
        <v>0.27234223880597019</v>
      </c>
      <c r="G41" s="31">
        <v>0.33382696119402966</v>
      </c>
      <c r="H41" s="20"/>
      <c r="I41" s="19"/>
      <c r="J41" s="31"/>
      <c r="K41" s="19"/>
      <c r="L41" s="32"/>
      <c r="M41" s="43"/>
      <c r="O41" s="40"/>
      <c r="P41" s="19">
        <v>8.0045000000000002</v>
      </c>
      <c r="Q41" s="19">
        <v>7.3795000000000002</v>
      </c>
      <c r="R41" s="19">
        <v>1.0529999999999999</v>
      </c>
      <c r="S41" s="19">
        <v>0.22649999999999998</v>
      </c>
      <c r="T41" s="19">
        <v>0.1615</v>
      </c>
      <c r="U41">
        <v>35</v>
      </c>
      <c r="V41">
        <v>280.15750000000003</v>
      </c>
      <c r="W41">
        <v>258.28250000000003</v>
      </c>
      <c r="X41">
        <v>36.854999999999997</v>
      </c>
      <c r="Y41" s="13"/>
      <c r="Z41" s="13"/>
      <c r="AA41" s="13"/>
      <c r="AB41">
        <v>12.5</v>
      </c>
      <c r="AC41">
        <v>100.05625000000001</v>
      </c>
      <c r="AD41">
        <v>92.243750000000006</v>
      </c>
      <c r="AE41">
        <v>13.1625</v>
      </c>
      <c r="AF41" s="13"/>
      <c r="AG41" s="13"/>
      <c r="AH41" s="13"/>
    </row>
    <row r="42" spans="1:34" x14ac:dyDescent="0.25">
      <c r="A42" s="8"/>
      <c r="B42" s="32"/>
      <c r="D42" s="22">
        <v>239786</v>
      </c>
      <c r="E42" s="9">
        <v>95</v>
      </c>
      <c r="F42" s="20">
        <v>0.19387074626865683</v>
      </c>
      <c r="G42" s="31">
        <v>0.3133320537313431</v>
      </c>
      <c r="H42" s="20"/>
      <c r="I42" s="19"/>
      <c r="J42" s="31"/>
      <c r="K42" s="19"/>
      <c r="L42" s="32"/>
      <c r="M42" s="43"/>
      <c r="O42" s="40"/>
      <c r="P42" s="19">
        <v>8.9160000000000004</v>
      </c>
      <c r="Q42" s="19">
        <v>8.1165000000000003</v>
      </c>
      <c r="R42" s="19">
        <v>1.1059999999999999</v>
      </c>
      <c r="S42" s="19">
        <v>0.35599999999999998</v>
      </c>
      <c r="T42" s="19">
        <v>0.1565</v>
      </c>
      <c r="U42">
        <v>22.5</v>
      </c>
      <c r="V42">
        <v>200.61</v>
      </c>
      <c r="W42">
        <v>182.62125</v>
      </c>
      <c r="X42">
        <v>24.885000000000002</v>
      </c>
      <c r="Y42" s="13"/>
      <c r="Z42" s="13"/>
      <c r="AA42" s="13"/>
      <c r="AF42" s="13"/>
      <c r="AG42" s="13"/>
      <c r="AH42" s="13"/>
    </row>
    <row r="43" spans="1:34" x14ac:dyDescent="0.25">
      <c r="A43" s="8"/>
      <c r="B43" s="32"/>
      <c r="D43" s="22">
        <v>239794</v>
      </c>
      <c r="E43" s="9">
        <v>10</v>
      </c>
      <c r="F43" s="20">
        <v>0.36466164179104488</v>
      </c>
      <c r="G43" s="31">
        <v>0.235322158208955</v>
      </c>
      <c r="H43" s="20"/>
      <c r="I43" s="19"/>
      <c r="J43" s="20"/>
      <c r="K43" s="19"/>
      <c r="L43" s="32"/>
      <c r="M43" s="43"/>
      <c r="O43" s="40"/>
      <c r="P43" s="19">
        <v>9.2590000000000003</v>
      </c>
      <c r="Q43" s="19">
        <v>9.4244999999999983</v>
      </c>
      <c r="R43" s="19">
        <v>1.127</v>
      </c>
      <c r="S43" s="19">
        <v>0.754</v>
      </c>
      <c r="T43" s="19">
        <v>0.19550000000000001</v>
      </c>
      <c r="U43">
        <v>12</v>
      </c>
      <c r="V43">
        <v>111.108</v>
      </c>
      <c r="W43">
        <v>113.09399999999998</v>
      </c>
      <c r="X43">
        <v>13.524000000000001</v>
      </c>
      <c r="Y43" s="13"/>
      <c r="Z43" s="13"/>
      <c r="AA43" s="13"/>
      <c r="AB43">
        <v>12</v>
      </c>
      <c r="AC43">
        <v>111.108</v>
      </c>
      <c r="AD43">
        <v>113.09399999999998</v>
      </c>
      <c r="AE43">
        <v>13.524000000000001</v>
      </c>
      <c r="AF43" s="13"/>
      <c r="AG43" s="13"/>
      <c r="AH43" s="13"/>
    </row>
    <row r="44" spans="1:34" x14ac:dyDescent="0.25">
      <c r="A44" s="8"/>
      <c r="B44" s="32"/>
      <c r="D44" s="22">
        <v>239793</v>
      </c>
      <c r="E44" s="9">
        <v>25</v>
      </c>
      <c r="F44" s="20">
        <v>0.29080611940298523</v>
      </c>
      <c r="G44" s="31">
        <v>0.21021128059701455</v>
      </c>
      <c r="H44" s="20"/>
      <c r="I44" s="19"/>
      <c r="J44" s="20"/>
      <c r="K44" s="19"/>
      <c r="L44" s="32"/>
      <c r="M44" s="43"/>
      <c r="O44" s="40"/>
      <c r="P44" s="19">
        <v>8.9420000000000002</v>
      </c>
      <c r="Q44" s="19">
        <v>8.8320000000000007</v>
      </c>
      <c r="R44" s="19">
        <v>1.1040000000000001</v>
      </c>
      <c r="S44" s="19">
        <v>0.39950000000000002</v>
      </c>
      <c r="T44" s="19">
        <v>0.16949999999999998</v>
      </c>
      <c r="U44">
        <v>20</v>
      </c>
      <c r="V44">
        <v>178.84</v>
      </c>
      <c r="W44">
        <v>176.64</v>
      </c>
      <c r="X44">
        <v>22.08</v>
      </c>
      <c r="Y44" s="13"/>
      <c r="Z44" s="13"/>
      <c r="AA44" s="13"/>
      <c r="AB44">
        <v>20</v>
      </c>
      <c r="AC44">
        <v>178.84</v>
      </c>
      <c r="AD44">
        <v>176.64</v>
      </c>
      <c r="AE44">
        <v>22.08</v>
      </c>
      <c r="AF44" s="13"/>
      <c r="AG44" s="13"/>
      <c r="AH44" s="13"/>
    </row>
    <row r="45" spans="1:34" x14ac:dyDescent="0.25">
      <c r="A45" s="8"/>
      <c r="B45" s="32"/>
      <c r="D45" s="22">
        <v>239792</v>
      </c>
      <c r="E45" s="9">
        <v>50</v>
      </c>
      <c r="F45" s="20">
        <v>0.3000380597014925</v>
      </c>
      <c r="G45" s="31">
        <v>0.2071647402985074</v>
      </c>
      <c r="H45" s="20"/>
      <c r="I45" s="19"/>
      <c r="J45" s="20"/>
      <c r="K45" s="19"/>
      <c r="L45" s="32"/>
      <c r="M45" s="43"/>
      <c r="O45" s="40"/>
      <c r="P45" s="19">
        <v>9.1359999999999992</v>
      </c>
      <c r="Q45" s="19">
        <v>9.1210000000000004</v>
      </c>
      <c r="R45" s="19">
        <v>1.117</v>
      </c>
      <c r="S45" s="19">
        <v>0.59750000000000003</v>
      </c>
      <c r="T45" s="19">
        <v>0.17299999999999999</v>
      </c>
      <c r="U45">
        <v>35</v>
      </c>
      <c r="V45">
        <v>319.76</v>
      </c>
      <c r="W45">
        <v>319.23500000000001</v>
      </c>
      <c r="X45">
        <v>39.094999999999999</v>
      </c>
      <c r="Y45" s="13"/>
      <c r="Z45" s="13"/>
      <c r="AA45" s="13"/>
      <c r="AB45">
        <v>12.5</v>
      </c>
      <c r="AC45">
        <v>114.2</v>
      </c>
      <c r="AD45">
        <v>114.0125</v>
      </c>
      <c r="AE45">
        <v>13.9625</v>
      </c>
      <c r="AF45" s="13"/>
      <c r="AG45" s="13"/>
      <c r="AH45" s="13"/>
    </row>
    <row r="46" spans="1:34" x14ac:dyDescent="0.25">
      <c r="A46" s="8"/>
      <c r="B46" s="32"/>
      <c r="D46" s="22">
        <v>239791</v>
      </c>
      <c r="E46" s="9">
        <v>95</v>
      </c>
      <c r="F46" s="20">
        <v>0.19077330223880598</v>
      </c>
      <c r="G46" s="31">
        <v>0.18866159776119398</v>
      </c>
      <c r="H46" s="20"/>
      <c r="I46" s="19"/>
      <c r="J46" s="20"/>
      <c r="K46" s="19"/>
      <c r="L46" s="32"/>
      <c r="M46" s="43"/>
      <c r="O46" s="40"/>
      <c r="P46" s="19">
        <v>9.5240000000000009</v>
      </c>
      <c r="Q46" s="19">
        <v>8.8424999999999994</v>
      </c>
      <c r="R46" s="19">
        <v>1.1215000000000002</v>
      </c>
      <c r="S46" s="19">
        <v>0.313</v>
      </c>
      <c r="T46" s="19">
        <v>0.14899999999999999</v>
      </c>
      <c r="U46">
        <v>22.5</v>
      </c>
      <c r="V46">
        <v>214.29</v>
      </c>
      <c r="W46">
        <v>198.95625000000001</v>
      </c>
      <c r="X46">
        <v>25.233750000000001</v>
      </c>
      <c r="Y46" s="13"/>
      <c r="Z46" s="13"/>
      <c r="AA46" s="13"/>
      <c r="AF46" s="13"/>
      <c r="AG46" s="13"/>
      <c r="AH46" s="13"/>
    </row>
    <row r="47" spans="1:34" x14ac:dyDescent="0.25">
      <c r="A47" s="8"/>
      <c r="B47" s="32"/>
      <c r="D47" s="22"/>
      <c r="E47" s="9"/>
      <c r="F47" s="20"/>
      <c r="G47" s="31"/>
      <c r="H47" s="20"/>
      <c r="I47" s="19"/>
      <c r="J47" s="31"/>
      <c r="K47" s="19"/>
      <c r="L47" s="32"/>
      <c r="M47" s="8"/>
    </row>
    <row r="48" spans="1:34" x14ac:dyDescent="0.25">
      <c r="A48" s="8"/>
      <c r="B48" s="32"/>
      <c r="D48" s="22"/>
      <c r="E48" s="9"/>
      <c r="F48" s="20"/>
      <c r="G48" s="31"/>
      <c r="H48" s="20"/>
      <c r="I48" s="19"/>
      <c r="J48" s="31"/>
      <c r="K48" s="19"/>
      <c r="L48" s="32"/>
      <c r="M48" s="8"/>
    </row>
    <row r="49" spans="1:13" x14ac:dyDescent="0.25">
      <c r="A49" s="8"/>
      <c r="B49" s="32"/>
      <c r="D49" s="22"/>
      <c r="E49" s="9"/>
      <c r="F49" s="20"/>
      <c r="G49" s="31"/>
      <c r="H49" s="20"/>
      <c r="I49" s="19"/>
      <c r="J49" s="31"/>
      <c r="K49" s="19"/>
      <c r="L49" s="32"/>
      <c r="M49" s="8"/>
    </row>
    <row r="50" spans="1:13" x14ac:dyDescent="0.25">
      <c r="A50" s="8"/>
      <c r="B50" s="32"/>
      <c r="D50" s="22"/>
      <c r="E50" s="9"/>
      <c r="F50" s="20"/>
      <c r="G50" s="31"/>
      <c r="H50" s="20"/>
      <c r="I50" s="38"/>
      <c r="J50" s="37"/>
      <c r="K50" s="19"/>
      <c r="L50" s="32"/>
      <c r="M50" s="8"/>
    </row>
    <row r="51" spans="1:13" x14ac:dyDescent="0.25">
      <c r="A51" s="8"/>
      <c r="B51" s="32"/>
      <c r="D51" s="22"/>
      <c r="E51" s="9"/>
      <c r="F51" s="20"/>
      <c r="G51" s="31"/>
      <c r="H51" s="20"/>
      <c r="I51" s="19"/>
      <c r="J51" s="31"/>
      <c r="K51" s="19"/>
      <c r="L51" s="32"/>
      <c r="M51" s="8"/>
    </row>
    <row r="52" spans="1:13" x14ac:dyDescent="0.25">
      <c r="A52" s="8"/>
      <c r="B52" s="32"/>
      <c r="D52" s="22"/>
      <c r="E52" s="9"/>
      <c r="F52" s="20"/>
      <c r="G52" s="31"/>
      <c r="H52" s="20"/>
      <c r="I52" s="19"/>
      <c r="J52" s="31"/>
      <c r="K52" s="19"/>
      <c r="L52" s="32"/>
      <c r="M52" s="8"/>
    </row>
    <row r="53" spans="1:13" x14ac:dyDescent="0.25">
      <c r="A53" s="8"/>
      <c r="B53" s="32"/>
      <c r="D53" s="22"/>
      <c r="E53" s="9"/>
      <c r="F53" s="20"/>
      <c r="G53" s="31"/>
      <c r="H53" s="20"/>
      <c r="I53" s="19"/>
      <c r="J53" s="20"/>
      <c r="K53" s="19"/>
      <c r="L53" s="32"/>
      <c r="M53" s="8"/>
    </row>
    <row r="54" spans="1:13" x14ac:dyDescent="0.25">
      <c r="A54" s="8"/>
      <c r="B54" s="32"/>
      <c r="D54" s="22"/>
      <c r="E54" s="9"/>
      <c r="F54" s="20"/>
      <c r="G54" s="31"/>
      <c r="H54" s="20"/>
      <c r="I54" s="38"/>
      <c r="J54" s="23"/>
      <c r="K54" s="19"/>
      <c r="L54" s="32"/>
      <c r="M54" s="8"/>
    </row>
    <row r="55" spans="1:13" x14ac:dyDescent="0.25">
      <c r="A55" s="8"/>
      <c r="B55" s="32"/>
      <c r="D55" s="22"/>
      <c r="E55" s="9"/>
      <c r="F55" s="20"/>
      <c r="G55" s="31"/>
      <c r="H55" s="20"/>
      <c r="I55" s="19"/>
      <c r="J55" s="31"/>
      <c r="K55" s="19"/>
      <c r="L55" s="32"/>
      <c r="M55" s="8"/>
    </row>
    <row r="56" spans="1:13" x14ac:dyDescent="0.25">
      <c r="A56" s="8"/>
      <c r="B56" s="32"/>
      <c r="D56" s="22"/>
      <c r="E56" s="9"/>
      <c r="F56" s="20"/>
      <c r="G56" s="31"/>
      <c r="H56" s="20"/>
      <c r="I56" s="19"/>
      <c r="J56" s="31"/>
      <c r="K56" s="19"/>
      <c r="L56" s="32"/>
      <c r="M56" s="8"/>
    </row>
    <row r="57" spans="1:13" x14ac:dyDescent="0.25">
      <c r="A57" s="8"/>
      <c r="B57" s="32"/>
      <c r="D57" s="22"/>
      <c r="E57" s="9"/>
      <c r="F57" s="20"/>
      <c r="G57" s="31"/>
      <c r="H57" s="32"/>
      <c r="J57" s="20"/>
      <c r="K57" s="19"/>
      <c r="L57" s="32"/>
      <c r="M57" s="8"/>
    </row>
    <row r="58" spans="1:13" x14ac:dyDescent="0.25">
      <c r="A58" s="8"/>
      <c r="B58" s="32"/>
      <c r="D58" s="22"/>
      <c r="E58" s="9"/>
      <c r="F58" s="20"/>
      <c r="G58" s="31"/>
      <c r="H58" s="20"/>
      <c r="I58" s="19"/>
      <c r="J58" s="20"/>
      <c r="K58" s="19"/>
      <c r="L58" s="32"/>
      <c r="M58" s="8"/>
    </row>
    <row r="59" spans="1:13" x14ac:dyDescent="0.25">
      <c r="A59" s="8"/>
      <c r="B59" s="32"/>
      <c r="D59" s="22"/>
      <c r="E59" s="9"/>
      <c r="F59" s="20"/>
      <c r="G59" s="31"/>
      <c r="H59" s="20"/>
      <c r="I59" s="19"/>
      <c r="J59" s="20"/>
      <c r="K59" s="19"/>
      <c r="L59" s="32"/>
      <c r="M59" s="8"/>
    </row>
    <row r="60" spans="1:13" x14ac:dyDescent="0.25">
      <c r="A60" s="8"/>
      <c r="B60" s="32"/>
      <c r="D60" s="22"/>
      <c r="E60" s="9"/>
      <c r="F60" s="20"/>
      <c r="G60" s="31"/>
      <c r="H60" s="20"/>
      <c r="I60" s="19"/>
      <c r="J60" s="20"/>
      <c r="K60" s="19"/>
      <c r="L60" s="32"/>
      <c r="M60" s="8"/>
    </row>
    <row r="61" spans="1:13" x14ac:dyDescent="0.25">
      <c r="A61" s="8"/>
      <c r="B61" s="22"/>
      <c r="C61" s="9"/>
      <c r="D61" s="20"/>
      <c r="E61" s="20"/>
      <c r="F61" s="20"/>
      <c r="G61" s="20"/>
      <c r="H61" s="20"/>
      <c r="I61" s="20"/>
      <c r="J61" s="32"/>
      <c r="M61" s="8"/>
    </row>
    <row r="62" spans="1:13" x14ac:dyDescent="0.25">
      <c r="A62" s="8"/>
      <c r="B62" s="22"/>
      <c r="C62" s="9"/>
      <c r="D62" s="20"/>
      <c r="E62" s="20"/>
      <c r="F62" s="20"/>
      <c r="G62" s="20"/>
      <c r="H62" s="20"/>
      <c r="I62" s="20"/>
      <c r="J62" s="32"/>
      <c r="M62" s="8"/>
    </row>
    <row r="63" spans="1:13" x14ac:dyDescent="0.25">
      <c r="J63" s="32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M23" sqref="M23"/>
    </sheetView>
  </sheetViews>
  <sheetFormatPr defaultRowHeight="13.2" x14ac:dyDescent="0.25"/>
  <sheetData>
    <row r="1" spans="1:20" x14ac:dyDescent="0.25">
      <c r="A1" s="48" t="s">
        <v>80</v>
      </c>
      <c r="B1" s="49" t="s">
        <v>81</v>
      </c>
      <c r="C1" s="10" t="s">
        <v>82</v>
      </c>
      <c r="D1" s="50" t="s">
        <v>83</v>
      </c>
      <c r="E1" s="50" t="s">
        <v>84</v>
      </c>
      <c r="F1" s="51" t="s">
        <v>85</v>
      </c>
      <c r="G1" s="52" t="s">
        <v>86</v>
      </c>
      <c r="H1" s="31" t="s">
        <v>87</v>
      </c>
      <c r="I1" s="10" t="s">
        <v>88</v>
      </c>
      <c r="J1" s="31" t="s">
        <v>89</v>
      </c>
      <c r="K1" s="10" t="s">
        <v>90</v>
      </c>
      <c r="L1" s="10" t="s">
        <v>91</v>
      </c>
      <c r="M1" s="53" t="s">
        <v>92</v>
      </c>
      <c r="N1" s="54" t="s">
        <v>93</v>
      </c>
      <c r="O1" s="53" t="s">
        <v>94</v>
      </c>
      <c r="P1" s="56" t="s">
        <v>105</v>
      </c>
      <c r="Q1" s="54" t="s">
        <v>95</v>
      </c>
      <c r="R1" s="55" t="s">
        <v>96</v>
      </c>
      <c r="S1" s="55" t="s">
        <v>97</v>
      </c>
      <c r="T1" s="55" t="s">
        <v>98</v>
      </c>
    </row>
    <row r="2" spans="1:20" x14ac:dyDescent="0.25">
      <c r="A2" s="35">
        <v>39100</v>
      </c>
      <c r="B2" s="34">
        <v>144936</v>
      </c>
      <c r="C2" s="18" t="s">
        <v>21</v>
      </c>
      <c r="D2" s="22">
        <v>239740</v>
      </c>
      <c r="E2" s="9">
        <v>1</v>
      </c>
      <c r="F2" s="20">
        <v>0.31558951550387593</v>
      </c>
      <c r="G2" s="31">
        <v>0.17814020949612405</v>
      </c>
      <c r="H2" s="20">
        <v>26.939258217054263</v>
      </c>
      <c r="I2" s="19">
        <v>17.136947145445738</v>
      </c>
      <c r="J2" s="31">
        <v>15.003931327519378</v>
      </c>
      <c r="K2" s="31">
        <v>8.9982628474806194</v>
      </c>
      <c r="L2" s="34">
        <v>18</v>
      </c>
      <c r="M2" s="43">
        <v>93.951459267230476</v>
      </c>
      <c r="N2" s="4">
        <v>6.6150000000000002</v>
      </c>
      <c r="O2" s="4">
        <v>295</v>
      </c>
      <c r="P2" s="19">
        <v>11.5245</v>
      </c>
      <c r="Q2" s="19">
        <v>10.977</v>
      </c>
      <c r="R2" s="19">
        <v>1.0069999999999999</v>
      </c>
      <c r="S2" s="19">
        <v>0.60899999999999999</v>
      </c>
      <c r="T2" s="19">
        <v>0.13250000000000001</v>
      </c>
    </row>
    <row r="3" spans="1:20" x14ac:dyDescent="0.25">
      <c r="A3" s="22"/>
      <c r="B3" s="34"/>
      <c r="C3" s="10"/>
      <c r="D3" s="22">
        <v>239739</v>
      </c>
      <c r="E3" s="9">
        <v>10</v>
      </c>
      <c r="F3" s="20">
        <v>0.32230418604651162</v>
      </c>
      <c r="G3" s="31">
        <v>0.19741131395348832</v>
      </c>
      <c r="H3" s="20"/>
      <c r="I3" s="31"/>
      <c r="J3" s="31"/>
      <c r="K3" s="31"/>
      <c r="L3" s="34"/>
      <c r="M3" s="45"/>
      <c r="N3" s="10"/>
      <c r="O3" s="10"/>
      <c r="P3" s="19">
        <v>11.4985</v>
      </c>
      <c r="Q3" s="19">
        <v>11.023</v>
      </c>
      <c r="R3" s="19">
        <v>0.997</v>
      </c>
      <c r="S3" s="19">
        <v>0.253</v>
      </c>
      <c r="T3" s="19">
        <v>0.1225</v>
      </c>
    </row>
    <row r="4" spans="1:20" x14ac:dyDescent="0.25">
      <c r="A4" s="22"/>
      <c r="B4" s="34"/>
      <c r="C4" s="10"/>
      <c r="D4" s="22">
        <v>239738</v>
      </c>
      <c r="E4" s="9">
        <v>25</v>
      </c>
      <c r="F4" s="20">
        <v>0.30216017441860465</v>
      </c>
      <c r="G4" s="31">
        <v>0.17424570058139535</v>
      </c>
      <c r="H4" s="20"/>
      <c r="I4" s="31"/>
      <c r="J4" s="31"/>
      <c r="K4" s="31"/>
      <c r="L4" s="34"/>
      <c r="M4" s="45"/>
      <c r="N4" s="10"/>
      <c r="O4" s="10"/>
      <c r="P4" s="19">
        <v>12.263999999999999</v>
      </c>
      <c r="Q4" s="19">
        <v>11.624500000000001</v>
      </c>
      <c r="R4" s="19">
        <v>1.0720000000000001</v>
      </c>
      <c r="S4" s="19">
        <v>0.51300000000000001</v>
      </c>
      <c r="T4" s="19">
        <v>0.13150000000000001</v>
      </c>
    </row>
    <row r="5" spans="1:20" x14ac:dyDescent="0.25">
      <c r="A5" s="22"/>
      <c r="B5" s="34"/>
      <c r="C5" s="10"/>
      <c r="D5" s="22">
        <v>239737</v>
      </c>
      <c r="E5" s="9">
        <v>50</v>
      </c>
      <c r="F5" s="20">
        <v>0.26858682170542636</v>
      </c>
      <c r="G5" s="31">
        <v>0.17317135329457362</v>
      </c>
      <c r="H5" s="20"/>
      <c r="I5" s="31"/>
      <c r="J5" s="31"/>
      <c r="K5" s="31"/>
      <c r="L5" s="34"/>
      <c r="M5" s="45"/>
      <c r="N5" s="10"/>
      <c r="O5" s="40"/>
      <c r="P5" s="19">
        <v>11.446000000000002</v>
      </c>
      <c r="Q5" s="19">
        <v>10.927</v>
      </c>
      <c r="R5" s="19">
        <v>0.99049999999999994</v>
      </c>
      <c r="S5" s="19">
        <v>0.32700000000000001</v>
      </c>
      <c r="T5" s="19">
        <v>0.121</v>
      </c>
    </row>
    <row r="6" spans="1:20" x14ac:dyDescent="0.25">
      <c r="A6" s="22"/>
      <c r="B6" s="34"/>
      <c r="C6" s="10"/>
      <c r="D6" s="22">
        <v>239736</v>
      </c>
      <c r="E6" s="9">
        <v>95</v>
      </c>
      <c r="F6" s="20">
        <v>0.26187215116279072</v>
      </c>
      <c r="G6" s="31">
        <v>0.18854794883720932</v>
      </c>
      <c r="H6" s="20"/>
      <c r="I6" s="31"/>
      <c r="J6" s="31"/>
      <c r="K6" s="31"/>
      <c r="L6" s="34"/>
      <c r="M6" s="45"/>
      <c r="N6" s="10"/>
      <c r="O6" s="40"/>
      <c r="P6" s="19">
        <v>11.5215</v>
      </c>
      <c r="Q6" s="19">
        <v>10.8605</v>
      </c>
      <c r="R6" s="19">
        <v>0.99649999999999994</v>
      </c>
      <c r="S6" s="19">
        <v>0.3115</v>
      </c>
      <c r="T6" s="19">
        <v>0.11549999999999999</v>
      </c>
    </row>
    <row r="7" spans="1:20" x14ac:dyDescent="0.25">
      <c r="A7" s="35">
        <v>39127</v>
      </c>
      <c r="B7" s="4">
        <v>130641</v>
      </c>
      <c r="C7" s="18" t="s">
        <v>21</v>
      </c>
      <c r="D7" s="22">
        <v>239745</v>
      </c>
      <c r="E7" s="9">
        <v>1</v>
      </c>
      <c r="F7" s="20">
        <v>0.34916286821705422</v>
      </c>
      <c r="G7" s="19">
        <v>0.17055263178294588</v>
      </c>
      <c r="H7" s="20">
        <v>30.706188391472864</v>
      </c>
      <c r="I7" s="31">
        <v>17.475769421027135</v>
      </c>
      <c r="J7" s="31">
        <v>16.957900455426355</v>
      </c>
      <c r="K7" s="31">
        <v>8.8113264195736463</v>
      </c>
      <c r="L7" s="34">
        <v>45</v>
      </c>
      <c r="M7" s="43">
        <v>89.69655620490326</v>
      </c>
      <c r="N7" s="4">
        <v>6.5309999999999997</v>
      </c>
      <c r="O7" s="4">
        <v>292</v>
      </c>
      <c r="P7" s="19">
        <v>10.7125</v>
      </c>
      <c r="Q7" s="19">
        <v>9.1449999999999996</v>
      </c>
      <c r="R7" s="19">
        <v>0.96849999999999992</v>
      </c>
      <c r="S7" s="19">
        <v>0.502</v>
      </c>
      <c r="T7" s="19">
        <v>0.123</v>
      </c>
    </row>
    <row r="8" spans="1:20" x14ac:dyDescent="0.25">
      <c r="A8" s="36"/>
      <c r="B8" s="32"/>
      <c r="C8" s="17"/>
      <c r="D8" s="22">
        <v>239744</v>
      </c>
      <c r="E8" s="9">
        <v>10</v>
      </c>
      <c r="F8" s="20">
        <v>0.34244819767441859</v>
      </c>
      <c r="G8" s="31">
        <v>0.17726730232558147</v>
      </c>
      <c r="H8" s="20"/>
      <c r="I8" s="31"/>
      <c r="J8" s="31"/>
      <c r="K8" s="19"/>
      <c r="L8" s="32"/>
      <c r="M8" s="43"/>
      <c r="O8" s="42"/>
      <c r="P8" s="19">
        <v>10.2485</v>
      </c>
      <c r="Q8" s="19">
        <v>8.8760000000000012</v>
      </c>
      <c r="R8" s="19">
        <v>0.91949999999999998</v>
      </c>
      <c r="S8" s="19">
        <v>0.47199999999999998</v>
      </c>
      <c r="T8" s="19">
        <v>0.1195</v>
      </c>
    </row>
    <row r="9" spans="1:20" x14ac:dyDescent="0.25">
      <c r="A9" s="36"/>
      <c r="B9" s="32"/>
      <c r="C9" s="17"/>
      <c r="D9" s="22">
        <v>239743</v>
      </c>
      <c r="E9" s="9">
        <v>25</v>
      </c>
      <c r="F9" s="20">
        <v>0.34916286821705422</v>
      </c>
      <c r="G9" s="31">
        <v>0.17055263178294588</v>
      </c>
      <c r="H9" s="20"/>
      <c r="I9" s="19"/>
      <c r="J9" s="31"/>
      <c r="K9" s="19"/>
      <c r="L9" s="32"/>
      <c r="M9" s="43"/>
      <c r="O9" s="42"/>
      <c r="P9" s="19">
        <v>10.426500000000001</v>
      </c>
      <c r="Q9" s="19">
        <v>8.9965000000000011</v>
      </c>
      <c r="R9" s="19">
        <v>0.9335</v>
      </c>
      <c r="S9" s="19">
        <v>0.65200000000000002</v>
      </c>
      <c r="T9" s="19">
        <v>0.12</v>
      </c>
    </row>
    <row r="10" spans="1:20" x14ac:dyDescent="0.25">
      <c r="A10" s="36"/>
      <c r="B10" s="32"/>
      <c r="C10" s="17"/>
      <c r="D10" s="22">
        <v>239742</v>
      </c>
      <c r="E10" s="9">
        <v>50</v>
      </c>
      <c r="F10" s="20">
        <v>0.31558951550387593</v>
      </c>
      <c r="G10" s="31">
        <v>0.18680213449612398</v>
      </c>
      <c r="H10" s="20"/>
      <c r="I10" s="19"/>
      <c r="J10" s="31"/>
      <c r="K10" s="19"/>
      <c r="L10" s="32"/>
      <c r="M10" s="43"/>
      <c r="O10" s="41"/>
      <c r="P10" s="19">
        <v>10.5565</v>
      </c>
      <c r="Q10" s="19">
        <v>9.1015000000000015</v>
      </c>
      <c r="R10" s="19">
        <v>0.94199999999999995</v>
      </c>
      <c r="S10" s="19">
        <v>0.30399999999999999</v>
      </c>
      <c r="T10" s="19">
        <v>0.11700000000000001</v>
      </c>
    </row>
    <row r="11" spans="1:20" x14ac:dyDescent="0.25">
      <c r="A11" s="36"/>
      <c r="B11" s="32"/>
      <c r="C11" s="17"/>
      <c r="D11" s="22">
        <v>239741</v>
      </c>
      <c r="E11" s="9">
        <v>95</v>
      </c>
      <c r="F11" s="20">
        <v>0.29544550387596902</v>
      </c>
      <c r="G11" s="31">
        <v>0.19828422112403099</v>
      </c>
      <c r="H11" s="20"/>
      <c r="I11" s="19"/>
      <c r="J11" s="31"/>
      <c r="K11" s="19"/>
      <c r="L11" s="32"/>
      <c r="M11" s="43"/>
      <c r="O11" s="41"/>
      <c r="P11" s="19">
        <v>11.036000000000001</v>
      </c>
      <c r="Q11" s="19">
        <v>9.1469999999999985</v>
      </c>
      <c r="R11" s="19">
        <v>0.96399999999999997</v>
      </c>
      <c r="S11" s="19">
        <v>0.40800000000000003</v>
      </c>
      <c r="T11" s="19">
        <v>0.1255</v>
      </c>
    </row>
    <row r="12" spans="1:20" x14ac:dyDescent="0.25">
      <c r="A12" s="36">
        <v>39154</v>
      </c>
      <c r="B12" s="4">
        <v>153800</v>
      </c>
      <c r="C12" s="18" t="s">
        <v>21</v>
      </c>
      <c r="D12" s="22">
        <v>239750</v>
      </c>
      <c r="E12" s="9">
        <v>1</v>
      </c>
      <c r="F12" s="20">
        <v>0.37850955223880606</v>
      </c>
      <c r="G12" s="31">
        <v>0.18647572537313417</v>
      </c>
      <c r="H12" s="20">
        <v>31.647091343283591</v>
      </c>
      <c r="I12" s="31">
        <v>17.336957173880585</v>
      </c>
      <c r="J12" s="31">
        <v>17.729941343283585</v>
      </c>
      <c r="K12" s="31">
        <v>8.6203011738805877</v>
      </c>
      <c r="L12" s="32">
        <v>72</v>
      </c>
      <c r="M12" s="43">
        <v>92.607424373861036</v>
      </c>
      <c r="N12" s="4">
        <v>7.0789999999999997</v>
      </c>
      <c r="O12" s="4">
        <v>316</v>
      </c>
      <c r="P12" s="19">
        <v>9.2409999999999997</v>
      </c>
      <c r="Q12" s="19">
        <v>9.9405000000000001</v>
      </c>
      <c r="R12" s="19">
        <v>1.0059999999999998</v>
      </c>
      <c r="S12" s="19">
        <v>0.59299999999999997</v>
      </c>
      <c r="T12" s="19">
        <v>0.1865</v>
      </c>
    </row>
    <row r="13" spans="1:20" x14ac:dyDescent="0.25">
      <c r="A13" s="36"/>
      <c r="B13" s="32"/>
      <c r="C13" s="8"/>
      <c r="D13" s="22">
        <v>239749</v>
      </c>
      <c r="E13" s="9">
        <v>10</v>
      </c>
      <c r="F13" s="20">
        <v>0.41543731343283591</v>
      </c>
      <c r="G13" s="31">
        <v>0.17454995223880576</v>
      </c>
      <c r="H13" s="20"/>
      <c r="I13" s="31"/>
      <c r="J13" s="31"/>
      <c r="K13" s="19"/>
      <c r="L13" s="32"/>
      <c r="M13" s="43"/>
      <c r="O13" s="41"/>
      <c r="P13" s="19">
        <v>9.2690000000000001</v>
      </c>
      <c r="Q13" s="19">
        <v>10.135999999999999</v>
      </c>
      <c r="R13" s="19">
        <v>1.0285</v>
      </c>
      <c r="S13" s="19">
        <v>0.41749999999999998</v>
      </c>
      <c r="T13" s="19">
        <v>0.17149999999999999</v>
      </c>
    </row>
    <row r="14" spans="1:20" x14ac:dyDescent="0.25">
      <c r="A14" s="36"/>
      <c r="B14" s="32"/>
      <c r="C14" s="8"/>
      <c r="D14" s="22">
        <v>239748</v>
      </c>
      <c r="E14" s="9">
        <v>25</v>
      </c>
      <c r="F14" s="20">
        <v>0.33696582089552246</v>
      </c>
      <c r="G14" s="31">
        <v>0.16054620348258683</v>
      </c>
      <c r="H14" s="20"/>
      <c r="I14" s="19"/>
      <c r="J14" s="31"/>
      <c r="K14" s="19"/>
      <c r="L14" s="32"/>
      <c r="M14" s="43"/>
      <c r="O14" s="41"/>
      <c r="P14" s="19">
        <v>8.9824999999999999</v>
      </c>
      <c r="Q14" s="19">
        <v>9.7594999999999992</v>
      </c>
      <c r="R14" s="19">
        <v>1.0255000000000001</v>
      </c>
      <c r="S14" s="19">
        <v>0.44350000000000001</v>
      </c>
      <c r="T14" s="19">
        <v>0.17549999999999999</v>
      </c>
    </row>
    <row r="15" spans="1:20" x14ac:dyDescent="0.25">
      <c r="A15" s="36"/>
      <c r="B15" s="32"/>
      <c r="C15" s="8"/>
      <c r="D15" s="22">
        <v>239747</v>
      </c>
      <c r="E15" s="9">
        <v>50</v>
      </c>
      <c r="F15" s="20">
        <v>0.31388597014925385</v>
      </c>
      <c r="G15" s="31">
        <v>0.18313289502487551</v>
      </c>
      <c r="H15" s="20"/>
      <c r="I15" s="19"/>
      <c r="J15" s="31"/>
      <c r="K15" s="19"/>
      <c r="L15" s="32"/>
      <c r="M15" s="43"/>
      <c r="O15" s="41"/>
      <c r="P15" s="19">
        <v>9.3800000000000008</v>
      </c>
      <c r="Q15" s="19">
        <v>10.096500000000001</v>
      </c>
      <c r="R15" s="19">
        <v>1.0415000000000001</v>
      </c>
      <c r="S15" s="19">
        <v>0.49850000000000005</v>
      </c>
      <c r="T15" s="19">
        <v>0.16850000000000001</v>
      </c>
    </row>
    <row r="16" spans="1:20" x14ac:dyDescent="0.25">
      <c r="A16" s="36"/>
      <c r="B16" s="32"/>
      <c r="C16" s="8"/>
      <c r="D16" s="22">
        <v>239746</v>
      </c>
      <c r="E16" s="9">
        <v>95</v>
      </c>
      <c r="F16" s="20">
        <v>0.30465402985074636</v>
      </c>
      <c r="G16" s="19">
        <v>0.20427403830845758</v>
      </c>
      <c r="H16" s="20"/>
      <c r="I16" s="19"/>
      <c r="J16" s="31"/>
      <c r="K16" s="19"/>
      <c r="L16" s="32"/>
      <c r="M16" s="43"/>
      <c r="O16" s="41"/>
      <c r="P16" s="19">
        <v>8.2204999999999995</v>
      </c>
      <c r="Q16" s="19">
        <v>8.9439999999999991</v>
      </c>
      <c r="R16" s="19">
        <v>0.93699999999999994</v>
      </c>
      <c r="S16" s="19">
        <v>0.65650000000000008</v>
      </c>
      <c r="T16" s="19">
        <v>0.16800000000000001</v>
      </c>
    </row>
    <row r="17" spans="1:20" x14ac:dyDescent="0.25">
      <c r="A17" s="36">
        <v>39175</v>
      </c>
      <c r="B17" s="4">
        <v>133217</v>
      </c>
      <c r="C17" s="18" t="s">
        <v>21</v>
      </c>
      <c r="D17" s="22">
        <v>239755</v>
      </c>
      <c r="E17" s="9">
        <v>1</v>
      </c>
      <c r="F17" s="20">
        <v>0.45698104477611939</v>
      </c>
      <c r="G17" s="31">
        <v>0.24890534079601967</v>
      </c>
      <c r="H17" s="20">
        <v>28.277433134328362</v>
      </c>
      <c r="I17" s="19">
        <v>19.581351539054708</v>
      </c>
      <c r="J17" s="31">
        <v>15.814313731343287</v>
      </c>
      <c r="K17" s="19">
        <v>9.9865249718905389</v>
      </c>
      <c r="L17" s="32">
        <v>93</v>
      </c>
      <c r="M17" s="45"/>
      <c r="N17" s="10"/>
      <c r="O17" s="40"/>
      <c r="P17" s="19">
        <v>8.6795000000000009</v>
      </c>
      <c r="Q17" s="19">
        <v>9.8774999999999995</v>
      </c>
      <c r="R17" s="19">
        <v>1.0065</v>
      </c>
      <c r="S17" s="19">
        <v>0.59899999999999998</v>
      </c>
      <c r="T17" s="19">
        <v>0.20549999999999999</v>
      </c>
    </row>
    <row r="18" spans="1:20" x14ac:dyDescent="0.25">
      <c r="A18" s="36"/>
      <c r="B18" s="32"/>
      <c r="D18" s="22">
        <v>239754</v>
      </c>
      <c r="E18" s="9">
        <v>10</v>
      </c>
      <c r="F18" s="20">
        <v>0.33234985074626872</v>
      </c>
      <c r="G18" s="31">
        <v>0.20138294179104466</v>
      </c>
      <c r="H18" s="20"/>
      <c r="I18" s="19"/>
      <c r="J18" s="31"/>
      <c r="K18" s="19"/>
      <c r="L18" s="32"/>
      <c r="M18" s="43"/>
      <c r="O18" s="40"/>
      <c r="P18" s="19">
        <v>7.1419999999999995</v>
      </c>
      <c r="Q18" s="19">
        <v>8.400500000000001</v>
      </c>
      <c r="R18" s="19">
        <v>0.89900000000000002</v>
      </c>
      <c r="S18" s="19">
        <v>0.76449999999999996</v>
      </c>
      <c r="T18" s="19">
        <v>0.18</v>
      </c>
    </row>
    <row r="19" spans="1:20" x14ac:dyDescent="0.25">
      <c r="A19" s="36"/>
      <c r="B19" s="32"/>
      <c r="D19" s="22">
        <v>239753</v>
      </c>
      <c r="E19" s="9">
        <v>25</v>
      </c>
      <c r="F19" s="20">
        <v>0.29542208955223886</v>
      </c>
      <c r="G19" s="31">
        <v>0.18909578159203963</v>
      </c>
      <c r="H19" s="20"/>
      <c r="I19" s="19"/>
      <c r="J19" s="31"/>
      <c r="K19" s="19"/>
      <c r="L19" s="32"/>
      <c r="M19" s="43"/>
      <c r="O19" s="40"/>
      <c r="P19" s="19">
        <v>8.4804999999999993</v>
      </c>
      <c r="Q19" s="19">
        <v>9.4984999999999999</v>
      </c>
      <c r="R19" s="19">
        <v>0.92149999999999999</v>
      </c>
      <c r="S19" s="19">
        <v>0.90900000000000003</v>
      </c>
      <c r="T19" s="19">
        <v>0.189</v>
      </c>
    </row>
    <row r="20" spans="1:20" x14ac:dyDescent="0.25">
      <c r="A20" s="36"/>
      <c r="B20" s="32"/>
      <c r="D20" s="22">
        <v>239752</v>
      </c>
      <c r="E20" s="9">
        <v>50</v>
      </c>
      <c r="F20" s="20">
        <v>0.27234223880597025</v>
      </c>
      <c r="G20" s="31">
        <v>0.19352277313432811</v>
      </c>
      <c r="H20" s="20"/>
      <c r="I20" s="19"/>
      <c r="J20" s="31"/>
      <c r="K20" s="19"/>
      <c r="L20" s="32"/>
      <c r="M20" s="43"/>
      <c r="O20" s="40"/>
      <c r="P20" s="19">
        <v>6.4725000000000001</v>
      </c>
      <c r="Q20" s="19">
        <v>7.1994999999999996</v>
      </c>
      <c r="R20" s="19">
        <v>0.83250000000000002</v>
      </c>
      <c r="S20" s="19">
        <v>0.51600000000000001</v>
      </c>
      <c r="T20" s="19">
        <v>0.157</v>
      </c>
    </row>
    <row r="21" spans="1:20" x14ac:dyDescent="0.25">
      <c r="A21" s="8"/>
      <c r="B21" s="32"/>
      <c r="D21" s="22">
        <v>239751</v>
      </c>
      <c r="E21" s="9">
        <v>95</v>
      </c>
      <c r="F21" s="20">
        <v>0.28157417910447763</v>
      </c>
      <c r="G21" s="31">
        <v>0.23291396318407939</v>
      </c>
      <c r="H21" s="20"/>
      <c r="I21" s="19"/>
      <c r="J21" s="31"/>
      <c r="K21" s="19"/>
      <c r="L21" s="32"/>
      <c r="M21" s="43"/>
      <c r="O21" s="40"/>
      <c r="P21" s="19">
        <v>7.6255000000000006</v>
      </c>
      <c r="Q21" s="19">
        <v>8.0884999999999998</v>
      </c>
      <c r="R21" s="19">
        <v>0.91399999999999992</v>
      </c>
      <c r="S21" s="19">
        <v>0.80800000000000005</v>
      </c>
      <c r="T21" s="19">
        <v>0.20200000000000001</v>
      </c>
    </row>
    <row r="22" spans="1:20" x14ac:dyDescent="0.25">
      <c r="A22" s="8">
        <v>39219</v>
      </c>
      <c r="B22" s="32">
        <v>145601</v>
      </c>
      <c r="C22" s="18" t="s">
        <v>21</v>
      </c>
      <c r="D22" s="22">
        <v>239760</v>
      </c>
      <c r="E22" s="9">
        <v>1</v>
      </c>
      <c r="F22" s="20">
        <v>1.7370924999999999</v>
      </c>
      <c r="G22" s="19">
        <v>0.43652224000000023</v>
      </c>
      <c r="H22" s="20">
        <v>94.653724916666675</v>
      </c>
      <c r="I22" s="19">
        <v>48.611219066666663</v>
      </c>
      <c r="J22" s="31">
        <v>56.370878666666677</v>
      </c>
      <c r="K22" s="19">
        <v>22.976132666666654</v>
      </c>
      <c r="L22" s="32">
        <v>137</v>
      </c>
      <c r="M22" s="45"/>
      <c r="N22" s="10"/>
      <c r="O22" s="40"/>
      <c r="P22" s="19">
        <v>7.4824999999999999</v>
      </c>
      <c r="Q22" s="19">
        <v>8.8729999999999993</v>
      </c>
      <c r="R22" s="19">
        <v>0.86050000000000004</v>
      </c>
      <c r="S22" s="19">
        <v>0.72850000000000004</v>
      </c>
      <c r="T22" s="19">
        <v>0.24349999999999999</v>
      </c>
    </row>
    <row r="23" spans="1:20" x14ac:dyDescent="0.25">
      <c r="A23" s="8"/>
      <c r="B23" s="32"/>
      <c r="C23" s="8"/>
      <c r="D23" s="22">
        <v>239759</v>
      </c>
      <c r="E23" s="9">
        <v>10</v>
      </c>
      <c r="F23" s="20">
        <v>1.1046126666666669</v>
      </c>
      <c r="G23" s="19">
        <v>0.45153210666666627</v>
      </c>
      <c r="H23" s="20"/>
      <c r="I23" s="19"/>
      <c r="J23" s="31"/>
      <c r="K23" s="19"/>
      <c r="L23" s="32"/>
      <c r="M23" s="43"/>
      <c r="N23" s="41"/>
      <c r="O23" s="41"/>
      <c r="P23" s="19">
        <v>7.4979999999999993</v>
      </c>
      <c r="Q23" s="19">
        <v>8.5510000000000002</v>
      </c>
      <c r="R23" s="19">
        <v>0.92349999999999999</v>
      </c>
      <c r="S23" s="19">
        <v>0.624</v>
      </c>
      <c r="T23" s="19">
        <v>0.2535</v>
      </c>
    </row>
    <row r="24" spans="1:20" x14ac:dyDescent="0.25">
      <c r="A24" s="8"/>
      <c r="B24" s="32"/>
      <c r="D24" s="22">
        <v>239758</v>
      </c>
      <c r="E24" s="9">
        <v>25</v>
      </c>
      <c r="F24" s="20">
        <v>1.1046126666666669</v>
      </c>
      <c r="G24" s="19">
        <v>0.42928218666666629</v>
      </c>
      <c r="H24" s="20"/>
      <c r="I24" s="19"/>
      <c r="J24" s="31"/>
      <c r="K24" s="19"/>
      <c r="L24" s="32"/>
      <c r="M24" s="43"/>
      <c r="N24" s="41"/>
      <c r="O24" s="41"/>
      <c r="P24" s="19">
        <v>7.4945000000000004</v>
      </c>
      <c r="Q24" s="19">
        <v>8.5039999999999996</v>
      </c>
      <c r="R24" s="19">
        <v>0.92349999999999999</v>
      </c>
      <c r="S24" s="19">
        <v>0.85399999999999998</v>
      </c>
      <c r="T24" s="19">
        <v>0.25800000000000001</v>
      </c>
    </row>
    <row r="25" spans="1:20" x14ac:dyDescent="0.25">
      <c r="A25" s="8"/>
      <c r="B25" s="32"/>
      <c r="D25" s="22">
        <v>239757</v>
      </c>
      <c r="E25" s="9">
        <v>50</v>
      </c>
      <c r="F25" s="20">
        <v>0.91754116666666674</v>
      </c>
      <c r="G25" s="19">
        <v>0.52569850666666673</v>
      </c>
      <c r="H25" s="20"/>
      <c r="I25" s="19"/>
      <c r="J25" s="31"/>
      <c r="K25" s="19"/>
      <c r="L25" s="32"/>
      <c r="M25" s="43"/>
      <c r="N25" s="41"/>
      <c r="O25" s="41"/>
      <c r="P25" s="19">
        <v>7.5255000000000001</v>
      </c>
      <c r="Q25" s="19">
        <v>8.3335000000000008</v>
      </c>
      <c r="R25" s="19">
        <v>0.94699999999999995</v>
      </c>
      <c r="S25" s="19">
        <v>0.64599999999999991</v>
      </c>
      <c r="T25" s="19">
        <v>0.26050000000000001</v>
      </c>
    </row>
    <row r="26" spans="1:20" x14ac:dyDescent="0.25">
      <c r="A26" s="8"/>
      <c r="B26" s="32"/>
      <c r="D26" s="22">
        <v>239756</v>
      </c>
      <c r="E26" s="9">
        <v>95</v>
      </c>
      <c r="F26" s="20">
        <v>0.78391866666666665</v>
      </c>
      <c r="G26" s="19">
        <v>0.61363866666666667</v>
      </c>
      <c r="H26" s="20"/>
      <c r="I26" s="19"/>
      <c r="J26" s="31"/>
      <c r="K26" s="19"/>
      <c r="L26" s="32"/>
      <c r="M26" s="43"/>
      <c r="N26" s="41"/>
      <c r="O26" s="41"/>
      <c r="P26" s="19">
        <v>7.4924999999999997</v>
      </c>
      <c r="Q26" s="19">
        <v>8.0805000000000007</v>
      </c>
      <c r="R26" s="19">
        <v>0.94900000000000007</v>
      </c>
      <c r="S26" s="19">
        <v>0.74199999999999999</v>
      </c>
      <c r="T26" s="19">
        <v>0.26350000000000001</v>
      </c>
    </row>
    <row r="27" spans="1:20" x14ac:dyDescent="0.25">
      <c r="A27" s="8">
        <v>39246</v>
      </c>
      <c r="B27" s="32">
        <v>141530</v>
      </c>
      <c r="C27" s="18" t="s">
        <v>21</v>
      </c>
      <c r="D27" s="22">
        <v>239765</v>
      </c>
      <c r="E27" s="9">
        <v>1</v>
      </c>
      <c r="F27" s="20">
        <v>11.077598063492061</v>
      </c>
      <c r="G27" s="19">
        <v>2.2877096177777769</v>
      </c>
      <c r="H27" s="20">
        <v>599.8377224285714</v>
      </c>
      <c r="I27" s="19">
        <v>150.79496839999996</v>
      </c>
      <c r="J27" s="19">
        <v>411.05152814285714</v>
      </c>
      <c r="K27" s="19">
        <v>86.423585599999981</v>
      </c>
      <c r="L27" s="32">
        <v>164</v>
      </c>
      <c r="M27" s="45"/>
      <c r="N27" s="10"/>
      <c r="O27" s="40"/>
      <c r="P27" s="19">
        <v>1.087</v>
      </c>
      <c r="Q27" s="19">
        <v>1.409</v>
      </c>
      <c r="R27" s="19">
        <v>0.51800000000000002</v>
      </c>
      <c r="S27" s="19">
        <v>0.86349999999999993</v>
      </c>
      <c r="T27" s="19">
        <v>0.20050000000000001</v>
      </c>
    </row>
    <row r="28" spans="1:20" x14ac:dyDescent="0.25">
      <c r="A28" s="8"/>
      <c r="B28" s="32"/>
      <c r="D28" s="22">
        <v>239764</v>
      </c>
      <c r="E28" s="9">
        <v>10</v>
      </c>
      <c r="F28" s="20">
        <v>11.168398047619045</v>
      </c>
      <c r="G28" s="19">
        <v>2.1977131733333337</v>
      </c>
      <c r="H28" s="20"/>
      <c r="I28" s="19"/>
      <c r="J28" s="31"/>
      <c r="K28" s="19"/>
      <c r="L28" s="32"/>
      <c r="M28" s="43"/>
      <c r="N28" s="41"/>
      <c r="O28" s="41"/>
      <c r="P28" s="19">
        <v>1.2595000000000001</v>
      </c>
      <c r="Q28" s="19">
        <v>1.3534999999999999</v>
      </c>
      <c r="R28" s="19">
        <v>0.51500000000000001</v>
      </c>
      <c r="S28" s="19">
        <v>0.496</v>
      </c>
      <c r="T28" s="19">
        <v>0.191</v>
      </c>
    </row>
    <row r="29" spans="1:20" x14ac:dyDescent="0.25">
      <c r="A29" s="8"/>
      <c r="B29" s="32"/>
      <c r="D29" s="22">
        <v>239763</v>
      </c>
      <c r="E29" s="9">
        <v>25</v>
      </c>
      <c r="F29" s="20">
        <v>6.719198825396826</v>
      </c>
      <c r="G29" s="19">
        <v>1.3913450311111113</v>
      </c>
      <c r="H29" s="20"/>
      <c r="I29" s="19"/>
      <c r="J29" s="31"/>
      <c r="K29" s="19"/>
      <c r="L29" s="32"/>
      <c r="M29" s="43"/>
      <c r="N29" s="41"/>
      <c r="O29" s="41"/>
      <c r="P29" s="19">
        <v>2.3855000000000004</v>
      </c>
      <c r="Q29" s="19">
        <v>1.8174999999999999</v>
      </c>
      <c r="R29" s="19">
        <v>0.63200000000000001</v>
      </c>
      <c r="S29" s="19">
        <v>0.91249999999999998</v>
      </c>
      <c r="T29" s="19">
        <v>0.22600000000000001</v>
      </c>
    </row>
    <row r="30" spans="1:20" x14ac:dyDescent="0.25">
      <c r="A30" s="8"/>
      <c r="B30" s="32"/>
      <c r="D30" s="22">
        <v>239762</v>
      </c>
      <c r="E30" s="9">
        <v>50</v>
      </c>
      <c r="F30" s="20">
        <v>6.5375988571428572</v>
      </c>
      <c r="G30" s="19">
        <v>1.5713379199999988</v>
      </c>
      <c r="H30" s="20"/>
      <c r="I30" s="19"/>
      <c r="J30" s="31"/>
      <c r="K30" s="19"/>
      <c r="L30" s="32"/>
      <c r="M30" s="43"/>
      <c r="N30" s="41"/>
      <c r="O30" s="41"/>
      <c r="P30" s="19">
        <v>2.8239999999999998</v>
      </c>
      <c r="Q30" s="19">
        <v>2.2344999999999997</v>
      </c>
      <c r="R30" s="19">
        <v>0.66149999999999998</v>
      </c>
      <c r="S30" s="19">
        <v>0.95250000000000001</v>
      </c>
      <c r="T30" s="19">
        <v>0.23749999999999999</v>
      </c>
    </row>
    <row r="31" spans="1:20" x14ac:dyDescent="0.25">
      <c r="A31" s="8"/>
      <c r="B31" s="32"/>
      <c r="D31" s="22">
        <v>239761</v>
      </c>
      <c r="E31" s="9">
        <v>95</v>
      </c>
      <c r="F31" s="20">
        <v>1.8528986666666667</v>
      </c>
      <c r="G31" s="19">
        <v>1.2896124266666666</v>
      </c>
      <c r="H31" s="20"/>
      <c r="I31" s="19"/>
      <c r="J31" s="31"/>
      <c r="K31" s="19"/>
      <c r="L31" s="32"/>
      <c r="M31" s="43"/>
      <c r="N31" s="41"/>
      <c r="O31" s="41"/>
      <c r="P31" s="19">
        <v>4.9589999999999996</v>
      </c>
      <c r="Q31" s="19">
        <v>4.2795000000000005</v>
      </c>
      <c r="R31" s="19">
        <v>0.87</v>
      </c>
      <c r="S31" s="19">
        <v>1.4990000000000001</v>
      </c>
      <c r="T31" s="19">
        <v>0.33100000000000002</v>
      </c>
    </row>
    <row r="32" spans="1:20" x14ac:dyDescent="0.25">
      <c r="A32" s="8">
        <v>39279</v>
      </c>
      <c r="B32" s="32">
        <v>133155</v>
      </c>
      <c r="C32" s="18" t="s">
        <v>21</v>
      </c>
      <c r="D32" s="22">
        <v>239770</v>
      </c>
      <c r="E32" s="9">
        <v>1</v>
      </c>
      <c r="F32" s="20">
        <v>1.7103680000000001</v>
      </c>
      <c r="G32" s="19">
        <v>0.49638512000000007</v>
      </c>
      <c r="H32" s="20">
        <v>92.546943500000012</v>
      </c>
      <c r="I32" s="19">
        <v>57.162958159999988</v>
      </c>
      <c r="J32" s="31">
        <v>67.893592250000012</v>
      </c>
      <c r="K32" s="19">
        <v>25.778651359999998</v>
      </c>
      <c r="L32" s="32">
        <v>197</v>
      </c>
      <c r="M32" s="45"/>
      <c r="N32" s="10"/>
      <c r="O32" s="40"/>
      <c r="P32" s="19">
        <v>2.5754999999999999</v>
      </c>
      <c r="Q32" s="19">
        <v>3.0874999999999999</v>
      </c>
      <c r="R32" s="19">
        <v>0.75550000000000006</v>
      </c>
      <c r="S32" s="19">
        <v>1.1375</v>
      </c>
      <c r="T32" s="19">
        <v>0.19</v>
      </c>
    </row>
    <row r="33" spans="1:20" x14ac:dyDescent="0.25">
      <c r="A33" s="8"/>
      <c r="B33" s="32"/>
      <c r="D33" s="22">
        <v>239769</v>
      </c>
      <c r="E33" s="9">
        <v>10</v>
      </c>
      <c r="F33" s="20">
        <v>1.6836435000000003</v>
      </c>
      <c r="G33" s="19">
        <v>0.50062320000000027</v>
      </c>
      <c r="H33" s="20"/>
      <c r="I33" s="19"/>
      <c r="J33" s="31"/>
      <c r="K33" s="19"/>
      <c r="L33" s="32"/>
      <c r="M33" s="43"/>
      <c r="O33" s="40"/>
      <c r="P33" s="19">
        <v>2.5710000000000002</v>
      </c>
      <c r="Q33" s="19">
        <v>3.0994999999999999</v>
      </c>
      <c r="R33" s="19">
        <v>0.746</v>
      </c>
      <c r="S33" s="19">
        <v>1.3075000000000001</v>
      </c>
      <c r="T33" s="19">
        <v>0.1925</v>
      </c>
    </row>
    <row r="34" spans="1:20" x14ac:dyDescent="0.25">
      <c r="A34" s="8"/>
      <c r="B34" s="32"/>
      <c r="D34" s="22">
        <v>239768</v>
      </c>
      <c r="E34" s="9">
        <v>25</v>
      </c>
      <c r="F34" s="20">
        <v>1.4074903333333335</v>
      </c>
      <c r="G34" s="19">
        <v>0.54070837333333321</v>
      </c>
      <c r="H34" s="20"/>
      <c r="I34" s="19"/>
      <c r="J34" s="31"/>
      <c r="K34" s="19"/>
      <c r="L34" s="32"/>
      <c r="M34" s="43"/>
      <c r="O34" s="40"/>
      <c r="P34" s="19">
        <v>2.8185000000000002</v>
      </c>
      <c r="Q34" s="19">
        <v>3.2454999999999998</v>
      </c>
      <c r="R34" s="19">
        <v>0.754</v>
      </c>
      <c r="S34" s="19">
        <v>1.2989999999999999</v>
      </c>
      <c r="T34" s="19">
        <v>0.19550000000000001</v>
      </c>
    </row>
    <row r="35" spans="1:20" x14ac:dyDescent="0.25">
      <c r="A35" s="8"/>
      <c r="B35" s="32"/>
      <c r="D35" s="22">
        <v>239767</v>
      </c>
      <c r="E35" s="9">
        <v>50</v>
      </c>
      <c r="F35" s="20">
        <v>0.8106431666666668</v>
      </c>
      <c r="G35" s="19">
        <v>0.49815098666666652</v>
      </c>
      <c r="H35" s="20"/>
      <c r="I35" s="19"/>
      <c r="J35" s="31"/>
      <c r="K35" s="19"/>
      <c r="L35" s="32"/>
      <c r="M35" s="43"/>
      <c r="O35" s="40"/>
      <c r="P35" s="19">
        <v>3.3675000000000002</v>
      </c>
      <c r="Q35" s="19">
        <v>3.4215</v>
      </c>
      <c r="R35" s="19">
        <v>0.80500000000000005</v>
      </c>
      <c r="S35" s="19">
        <v>1.4025000000000001</v>
      </c>
      <c r="T35" s="19">
        <v>0.19900000000000001</v>
      </c>
    </row>
    <row r="36" spans="1:20" x14ac:dyDescent="0.25">
      <c r="A36" s="8"/>
      <c r="B36" s="32"/>
      <c r="D36" s="22">
        <v>239766</v>
      </c>
      <c r="E36" s="9">
        <v>95</v>
      </c>
      <c r="F36" s="20">
        <v>0.28506133333333333</v>
      </c>
      <c r="G36" s="19">
        <v>0.89670709333333332</v>
      </c>
      <c r="H36" s="20"/>
      <c r="I36" s="19"/>
      <c r="J36" s="31"/>
      <c r="K36" s="19"/>
      <c r="L36" s="32"/>
      <c r="M36" s="43"/>
      <c r="O36" s="40"/>
      <c r="P36" s="19">
        <v>5.8765000000000001</v>
      </c>
      <c r="Q36" s="19">
        <v>5.1375000000000002</v>
      </c>
      <c r="R36" s="19">
        <v>0.99399999999999999</v>
      </c>
      <c r="S36" s="19">
        <v>1.0935000000000001</v>
      </c>
      <c r="T36" s="19">
        <v>0.2185</v>
      </c>
    </row>
    <row r="37" spans="1:20" x14ac:dyDescent="0.25">
      <c r="A37" s="8">
        <v>39309</v>
      </c>
      <c r="B37" s="32">
        <v>131438</v>
      </c>
      <c r="C37" s="11" t="s">
        <v>21</v>
      </c>
      <c r="D37" s="22">
        <v>239775</v>
      </c>
      <c r="E37" s="9">
        <v>1</v>
      </c>
      <c r="F37" s="20">
        <v>2.6537607566137567</v>
      </c>
      <c r="G37" s="19">
        <v>0.71513734518518424</v>
      </c>
      <c r="H37" s="20">
        <v>162.55806472222221</v>
      </c>
      <c r="I37" s="19">
        <v>67.286068328888874</v>
      </c>
      <c r="J37" s="31">
        <v>111.04659097222222</v>
      </c>
      <c r="K37" s="19">
        <v>34.48730232888888</v>
      </c>
      <c r="L37" s="32">
        <v>227</v>
      </c>
      <c r="M37" s="45"/>
      <c r="N37" s="10"/>
      <c r="O37" s="40"/>
      <c r="P37" s="19">
        <v>3.6175000000000002</v>
      </c>
      <c r="Q37" s="19">
        <v>4.758</v>
      </c>
      <c r="R37" s="19">
        <v>0.8155</v>
      </c>
      <c r="S37" s="19">
        <v>0.83200000000000007</v>
      </c>
      <c r="T37" s="19">
        <v>0.21099999999999999</v>
      </c>
    </row>
    <row r="38" spans="1:20" x14ac:dyDescent="0.25">
      <c r="A38" s="8"/>
      <c r="B38" s="32"/>
      <c r="D38" s="22">
        <v>239774</v>
      </c>
      <c r="E38" s="9">
        <v>10</v>
      </c>
      <c r="F38" s="20">
        <v>3.1544703333333337</v>
      </c>
      <c r="G38" s="19">
        <v>0.81290421333333318</v>
      </c>
      <c r="H38" s="20"/>
      <c r="I38" s="19"/>
      <c r="J38" s="31"/>
      <c r="K38" s="19"/>
      <c r="L38" s="32"/>
      <c r="M38" s="43"/>
      <c r="O38" s="40"/>
      <c r="P38" s="19">
        <v>3.1360000000000001</v>
      </c>
      <c r="Q38" s="19">
        <v>4.3075000000000001</v>
      </c>
      <c r="R38" s="19">
        <v>0.75649999999999995</v>
      </c>
      <c r="S38" s="19">
        <v>0.84850000000000003</v>
      </c>
      <c r="T38" s="19">
        <v>0.20650000000000002</v>
      </c>
    </row>
    <row r="39" spans="1:20" x14ac:dyDescent="0.25">
      <c r="A39" s="8"/>
      <c r="B39" s="32"/>
      <c r="D39" s="22">
        <v>239773</v>
      </c>
      <c r="E39" s="9">
        <v>25</v>
      </c>
      <c r="F39" s="20">
        <v>1.9778028280423279</v>
      </c>
      <c r="G39" s="19">
        <v>0.69727131851851842</v>
      </c>
      <c r="H39" s="20"/>
      <c r="I39" s="19"/>
      <c r="J39" s="31"/>
      <c r="K39" s="19"/>
      <c r="L39" s="32"/>
      <c r="M39" s="43"/>
      <c r="O39" s="40"/>
      <c r="P39" s="19">
        <v>4.2654999999999994</v>
      </c>
      <c r="Q39" s="19">
        <v>5.3150000000000004</v>
      </c>
      <c r="R39" s="19">
        <v>0.86299999999999999</v>
      </c>
      <c r="S39" s="19">
        <v>0.97599999999999998</v>
      </c>
      <c r="T39" s="19">
        <v>0.2175</v>
      </c>
    </row>
    <row r="40" spans="1:20" x14ac:dyDescent="0.25">
      <c r="A40" s="8"/>
      <c r="B40" s="32"/>
      <c r="D40" s="22">
        <v>239772</v>
      </c>
      <c r="E40" s="9">
        <v>50</v>
      </c>
      <c r="F40" s="20">
        <v>1.5232965000000001</v>
      </c>
      <c r="G40" s="19">
        <v>0.54830160000000017</v>
      </c>
      <c r="H40" s="20"/>
      <c r="I40" s="19"/>
      <c r="J40" s="31"/>
      <c r="K40" s="19"/>
      <c r="L40" s="32"/>
      <c r="M40" s="43"/>
      <c r="O40" s="40"/>
      <c r="P40" s="19">
        <v>5.1475</v>
      </c>
      <c r="Q40" s="19">
        <v>5.6559999999999997</v>
      </c>
      <c r="R40" s="19">
        <v>0.91300000000000003</v>
      </c>
      <c r="S40" s="19">
        <v>0.81400000000000006</v>
      </c>
      <c r="T40" s="19">
        <v>0.20949999999999999</v>
      </c>
    </row>
    <row r="41" spans="1:20" x14ac:dyDescent="0.25">
      <c r="A41" s="8"/>
      <c r="B41" s="32"/>
      <c r="D41" s="22">
        <v>239771</v>
      </c>
      <c r="E41" s="9">
        <v>95</v>
      </c>
      <c r="F41" s="20">
        <v>0.76610233333333344</v>
      </c>
      <c r="G41" s="19">
        <v>0.90942133333333308</v>
      </c>
      <c r="H41" s="20"/>
      <c r="I41" s="38"/>
      <c r="J41" s="31"/>
      <c r="K41" s="19"/>
      <c r="L41" s="32"/>
      <c r="M41" s="43"/>
      <c r="O41" s="40"/>
      <c r="P41" s="19">
        <v>7.1645000000000003</v>
      </c>
      <c r="Q41" s="19">
        <v>6.7984999999999998</v>
      </c>
      <c r="R41" s="19">
        <v>1.0529999999999999</v>
      </c>
      <c r="S41" s="19">
        <v>0.55699999999999994</v>
      </c>
      <c r="T41" s="19">
        <v>0.19450000000000001</v>
      </c>
    </row>
    <row r="42" spans="1:20" x14ac:dyDescent="0.25">
      <c r="A42" s="8">
        <v>39339</v>
      </c>
      <c r="B42" s="32">
        <v>140605</v>
      </c>
      <c r="C42" s="11" t="s">
        <v>21</v>
      </c>
      <c r="D42" s="22">
        <v>239780</v>
      </c>
      <c r="E42" s="9">
        <v>1</v>
      </c>
      <c r="F42" s="20">
        <v>1.800100298507463</v>
      </c>
      <c r="G42" s="31">
        <v>0.56411090149253684</v>
      </c>
      <c r="H42" s="20">
        <v>83.072840597014945</v>
      </c>
      <c r="I42" s="19">
        <v>48.045034602985062</v>
      </c>
      <c r="J42" s="31">
        <v>56.250154029850748</v>
      </c>
      <c r="K42" s="19">
        <v>24.548361170149242</v>
      </c>
      <c r="L42" s="32">
        <v>257</v>
      </c>
      <c r="M42" s="45"/>
      <c r="N42" s="10"/>
      <c r="O42" s="40"/>
      <c r="P42" s="19">
        <v>4.1215000000000002</v>
      </c>
      <c r="Q42" s="19">
        <v>4.3029999999999999</v>
      </c>
      <c r="R42" s="19">
        <v>0.88300000000000001</v>
      </c>
      <c r="S42" s="19">
        <v>0.97199999999999998</v>
      </c>
      <c r="T42" s="19">
        <v>0.26800000000000002</v>
      </c>
    </row>
    <row r="43" spans="1:20" x14ac:dyDescent="0.25">
      <c r="A43" s="8"/>
      <c r="B43" s="32"/>
      <c r="D43" s="22">
        <v>239779</v>
      </c>
      <c r="E43" s="9">
        <v>10</v>
      </c>
      <c r="F43" s="20">
        <v>1.4782280597014925</v>
      </c>
      <c r="G43" s="31">
        <v>0.63039274029850723</v>
      </c>
      <c r="H43" s="23"/>
      <c r="I43" s="19"/>
      <c r="J43" s="31"/>
      <c r="K43" s="19"/>
      <c r="L43" s="32"/>
      <c r="M43" s="43"/>
      <c r="O43" s="42"/>
      <c r="P43" s="19">
        <v>4.5220000000000002</v>
      </c>
      <c r="Q43" s="19">
        <v>4.5984999999999996</v>
      </c>
      <c r="R43" s="19">
        <v>0.9</v>
      </c>
      <c r="S43" s="19">
        <v>1.083</v>
      </c>
      <c r="T43" s="19">
        <v>0.27500000000000002</v>
      </c>
    </row>
    <row r="44" spans="1:20" x14ac:dyDescent="0.25">
      <c r="A44" s="8"/>
      <c r="B44" s="32"/>
      <c r="D44" s="22">
        <v>239778</v>
      </c>
      <c r="E44" s="9">
        <v>25</v>
      </c>
      <c r="F44" s="20">
        <v>0.95369552238805977</v>
      </c>
      <c r="G44" s="31">
        <v>0.45205167761194015</v>
      </c>
      <c r="H44" s="20"/>
      <c r="I44" s="19"/>
      <c r="J44" s="31"/>
      <c r="K44" s="19"/>
      <c r="L44" s="32"/>
      <c r="M44" s="43"/>
      <c r="O44" s="40"/>
      <c r="P44" s="19">
        <v>5.2835000000000001</v>
      </c>
      <c r="Q44" s="19">
        <v>5.1029999999999998</v>
      </c>
      <c r="R44" s="19">
        <v>0.92949999999999999</v>
      </c>
      <c r="S44" s="19">
        <v>0.98850000000000005</v>
      </c>
      <c r="T44" s="19">
        <v>0.27250000000000002</v>
      </c>
    </row>
    <row r="45" spans="1:20" x14ac:dyDescent="0.25">
      <c r="A45" s="8"/>
      <c r="B45" s="32"/>
      <c r="D45" s="22">
        <v>239777</v>
      </c>
      <c r="E45" s="9">
        <v>50</v>
      </c>
      <c r="F45" s="20">
        <v>0.76295641791044788</v>
      </c>
      <c r="G45" s="31">
        <v>0.38720038208955215</v>
      </c>
      <c r="H45" s="20"/>
      <c r="I45" s="19"/>
      <c r="J45" s="31"/>
      <c r="K45" s="19"/>
      <c r="L45" s="32"/>
      <c r="M45" s="43"/>
      <c r="O45" s="40"/>
      <c r="P45" s="19">
        <v>5.5759999999999996</v>
      </c>
      <c r="Q45" s="19">
        <v>5.4284999999999997</v>
      </c>
      <c r="R45" s="19">
        <v>0.96499999999999997</v>
      </c>
      <c r="S45" s="19">
        <v>1.0005000000000002</v>
      </c>
      <c r="T45" s="19">
        <v>0.27600000000000002</v>
      </c>
    </row>
    <row r="46" spans="1:20" x14ac:dyDescent="0.25">
      <c r="A46" s="8"/>
      <c r="B46" s="32"/>
      <c r="D46" s="22">
        <v>239776</v>
      </c>
      <c r="E46" s="9">
        <v>95</v>
      </c>
      <c r="F46" s="20">
        <v>0.42916298507462686</v>
      </c>
      <c r="G46" s="31">
        <v>0.65709621492537318</v>
      </c>
      <c r="H46" s="20"/>
      <c r="I46" s="38"/>
      <c r="J46" s="37"/>
      <c r="K46" s="19"/>
      <c r="L46" s="32"/>
      <c r="M46" s="43"/>
      <c r="O46" s="40"/>
      <c r="P46" s="19">
        <v>8.3509999999999991</v>
      </c>
      <c r="Q46" s="19">
        <v>7.6620000000000008</v>
      </c>
      <c r="R46" s="19">
        <v>1.1425000000000001</v>
      </c>
      <c r="S46" s="19">
        <v>0.65</v>
      </c>
      <c r="T46" s="19">
        <v>0.2185</v>
      </c>
    </row>
    <row r="47" spans="1:20" x14ac:dyDescent="0.25">
      <c r="A47" s="8">
        <v>39370</v>
      </c>
      <c r="B47" s="32">
        <v>140316</v>
      </c>
      <c r="C47" s="11" t="s">
        <v>21</v>
      </c>
      <c r="D47" s="22">
        <v>239785</v>
      </c>
      <c r="E47" s="9">
        <v>1</v>
      </c>
      <c r="F47" s="20">
        <v>1.8597062686567167</v>
      </c>
      <c r="G47" s="31">
        <v>0.63230013134328267</v>
      </c>
      <c r="H47" s="20">
        <v>120.71997134328359</v>
      </c>
      <c r="I47" s="19">
        <v>57.234844656716383</v>
      </c>
      <c r="J47" s="31">
        <v>79.681260895522399</v>
      </c>
      <c r="K47" s="19">
        <v>31.780115104477595</v>
      </c>
      <c r="L47" s="32">
        <v>288</v>
      </c>
      <c r="M47" s="45"/>
      <c r="N47" s="10"/>
      <c r="O47" s="40"/>
      <c r="P47" s="19">
        <v>4.585</v>
      </c>
      <c r="Q47" s="19">
        <v>3.3559999999999999</v>
      </c>
      <c r="R47" s="19">
        <v>0.86099999999999999</v>
      </c>
      <c r="S47" s="19">
        <v>0.69299999999999995</v>
      </c>
      <c r="T47" s="19">
        <v>0.38800000000000001</v>
      </c>
    </row>
    <row r="48" spans="1:20" x14ac:dyDescent="0.25">
      <c r="A48" s="8"/>
      <c r="B48" s="32"/>
      <c r="D48" s="22">
        <v>239784</v>
      </c>
      <c r="E48" s="9">
        <v>10</v>
      </c>
      <c r="F48" s="20">
        <v>1.7643367164179107</v>
      </c>
      <c r="G48" s="31">
        <v>0.56792568358208917</v>
      </c>
      <c r="H48" s="20"/>
      <c r="I48" s="19"/>
      <c r="J48" s="31"/>
      <c r="K48" s="19"/>
      <c r="L48" s="32"/>
      <c r="M48" s="43"/>
      <c r="O48" s="40"/>
      <c r="P48" s="19">
        <v>4.6434999999999995</v>
      </c>
      <c r="Q48" s="19">
        <v>3.4049999999999998</v>
      </c>
      <c r="R48" s="19">
        <v>0.86099999999999999</v>
      </c>
      <c r="S48" s="19">
        <v>0.50550000000000006</v>
      </c>
      <c r="T48" s="19">
        <v>0.38300000000000001</v>
      </c>
    </row>
    <row r="49" spans="1:20" x14ac:dyDescent="0.25">
      <c r="A49" s="8"/>
      <c r="B49" s="32"/>
      <c r="D49" s="22">
        <v>239783</v>
      </c>
      <c r="E49" s="9">
        <v>25</v>
      </c>
      <c r="F49" s="20">
        <v>1.5497552238805969</v>
      </c>
      <c r="G49" s="31">
        <v>0.67068637611940274</v>
      </c>
      <c r="H49" s="20"/>
      <c r="I49" s="19"/>
      <c r="J49" s="31"/>
      <c r="K49" s="19"/>
      <c r="L49" s="32"/>
      <c r="M49" s="43"/>
      <c r="O49" s="40"/>
      <c r="P49" s="19">
        <v>5.3514999999999997</v>
      </c>
      <c r="Q49" s="19">
        <v>3.9975000000000001</v>
      </c>
      <c r="R49" s="19">
        <v>0.93149999999999999</v>
      </c>
      <c r="S49" s="19">
        <v>0.54300000000000004</v>
      </c>
      <c r="T49" s="19">
        <v>0.38100000000000001</v>
      </c>
    </row>
    <row r="50" spans="1:20" x14ac:dyDescent="0.25">
      <c r="A50" s="8"/>
      <c r="B50" s="32"/>
      <c r="D50" s="22">
        <v>239782</v>
      </c>
      <c r="E50" s="9">
        <v>50</v>
      </c>
      <c r="F50" s="20">
        <v>1.3828585074626869</v>
      </c>
      <c r="G50" s="31">
        <v>0.64589029253731312</v>
      </c>
      <c r="H50" s="20"/>
      <c r="I50" s="38"/>
      <c r="J50" s="37"/>
      <c r="K50" s="19"/>
      <c r="L50" s="32"/>
      <c r="M50" s="43"/>
      <c r="O50" s="40"/>
      <c r="P50" s="19">
        <v>6.0774999999999997</v>
      </c>
      <c r="Q50" s="19">
        <v>4.7915000000000001</v>
      </c>
      <c r="R50" s="19">
        <v>0.96699999999999997</v>
      </c>
      <c r="S50" s="19">
        <v>0.69599999999999995</v>
      </c>
      <c r="T50" s="19">
        <v>0.35599999999999998</v>
      </c>
    </row>
    <row r="51" spans="1:20" x14ac:dyDescent="0.25">
      <c r="A51" s="8"/>
      <c r="B51" s="32"/>
      <c r="D51" s="22">
        <v>239781</v>
      </c>
      <c r="E51" s="9">
        <v>95</v>
      </c>
      <c r="F51" s="20">
        <v>0.44108417910447772</v>
      </c>
      <c r="G51" s="31">
        <v>0.4854310208955222</v>
      </c>
      <c r="H51" s="20"/>
      <c r="I51" s="19"/>
      <c r="J51" s="31"/>
      <c r="K51" s="19"/>
      <c r="L51" s="32"/>
      <c r="M51" s="43"/>
      <c r="O51" s="40"/>
      <c r="P51" s="19">
        <v>7.7540000000000004</v>
      </c>
      <c r="Q51" s="19">
        <v>6.7995000000000001</v>
      </c>
      <c r="R51" s="19">
        <v>1.0349999999999999</v>
      </c>
      <c r="S51" s="19">
        <v>0.52649999999999997</v>
      </c>
      <c r="T51" s="19">
        <v>0.23299999999999998</v>
      </c>
    </row>
    <row r="52" spans="1:20" x14ac:dyDescent="0.25">
      <c r="A52" s="8">
        <v>39401</v>
      </c>
      <c r="B52" s="32">
        <v>144934</v>
      </c>
      <c r="C52" s="11" t="s">
        <v>21</v>
      </c>
      <c r="D52" s="22">
        <v>239790</v>
      </c>
      <c r="E52" s="9">
        <v>1</v>
      </c>
      <c r="F52" s="20">
        <v>0.53083656716417915</v>
      </c>
      <c r="G52" s="31">
        <v>0.35986103283582072</v>
      </c>
      <c r="H52" s="20">
        <v>27.227299925373142</v>
      </c>
      <c r="I52" s="31">
        <v>31.008241074626845</v>
      </c>
      <c r="J52" s="19">
        <v>16.737507761194035</v>
      </c>
      <c r="K52" s="19">
        <v>16.44716323880596</v>
      </c>
      <c r="L52" s="32">
        <v>319</v>
      </c>
      <c r="M52" s="45"/>
      <c r="N52" s="10"/>
      <c r="O52" s="40"/>
      <c r="P52" s="19">
        <v>7.8665000000000003</v>
      </c>
      <c r="Q52" s="19">
        <v>7.3019999999999996</v>
      </c>
      <c r="R52" s="19">
        <v>0.99099999999999999</v>
      </c>
      <c r="S52" s="19">
        <v>0.626</v>
      </c>
      <c r="T52" s="19">
        <v>0.249</v>
      </c>
    </row>
    <row r="53" spans="1:20" x14ac:dyDescent="0.25">
      <c r="A53" s="8"/>
      <c r="B53" s="32"/>
      <c r="D53" s="22">
        <v>239789</v>
      </c>
      <c r="E53" s="9">
        <v>10</v>
      </c>
      <c r="F53" s="20">
        <v>0.36004567164179119</v>
      </c>
      <c r="G53" s="31">
        <v>0.31416292835820869</v>
      </c>
      <c r="H53" s="20"/>
      <c r="I53" s="19"/>
      <c r="J53" s="31"/>
      <c r="K53" s="19"/>
      <c r="L53" s="32"/>
      <c r="M53" s="43"/>
      <c r="O53" s="40"/>
      <c r="P53" s="19">
        <v>7.8879999999999999</v>
      </c>
      <c r="Q53" s="19">
        <v>7.2649999999999997</v>
      </c>
      <c r="R53" s="19">
        <v>1.0265</v>
      </c>
      <c r="S53" s="19">
        <v>0.3095</v>
      </c>
      <c r="T53" s="19">
        <v>0.185</v>
      </c>
    </row>
    <row r="54" spans="1:20" x14ac:dyDescent="0.25">
      <c r="A54" s="8"/>
      <c r="B54" s="32"/>
      <c r="D54" s="22">
        <v>239788</v>
      </c>
      <c r="E54" s="9">
        <v>25</v>
      </c>
      <c r="F54" s="20">
        <v>0.3046540298507463</v>
      </c>
      <c r="G54" s="31">
        <v>0.32625677014925353</v>
      </c>
      <c r="H54" s="20"/>
      <c r="I54" s="19"/>
      <c r="J54" s="31"/>
      <c r="K54" s="19"/>
      <c r="L54" s="32"/>
      <c r="M54" s="43"/>
      <c r="O54" s="40"/>
      <c r="P54" s="19">
        <v>7.5939999999999994</v>
      </c>
      <c r="Q54" s="19">
        <v>7.0754999999999999</v>
      </c>
      <c r="R54" s="19">
        <v>1.0425</v>
      </c>
      <c r="S54" s="19">
        <v>0.43400000000000005</v>
      </c>
      <c r="T54" s="19">
        <v>0.16550000000000001</v>
      </c>
    </row>
    <row r="55" spans="1:20" x14ac:dyDescent="0.25">
      <c r="A55" s="8"/>
      <c r="B55" s="32"/>
      <c r="D55" s="22">
        <v>239787</v>
      </c>
      <c r="E55" s="9">
        <v>50</v>
      </c>
      <c r="F55" s="20">
        <v>0.27234223880597019</v>
      </c>
      <c r="G55" s="31">
        <v>0.33382696119402966</v>
      </c>
      <c r="H55" s="20"/>
      <c r="I55" s="19"/>
      <c r="J55" s="31"/>
      <c r="K55" s="19"/>
      <c r="L55" s="32"/>
      <c r="M55" s="43"/>
      <c r="O55" s="40"/>
      <c r="P55" s="19">
        <v>8.0045000000000002</v>
      </c>
      <c r="Q55" s="19">
        <v>7.3795000000000002</v>
      </c>
      <c r="R55" s="19">
        <v>1.0529999999999999</v>
      </c>
      <c r="S55" s="19">
        <v>0.22649999999999998</v>
      </c>
      <c r="T55" s="19">
        <v>0.1615</v>
      </c>
    </row>
    <row r="56" spans="1:20" x14ac:dyDescent="0.25">
      <c r="A56" s="8"/>
      <c r="B56" s="32"/>
      <c r="D56" s="22">
        <v>239786</v>
      </c>
      <c r="E56" s="9">
        <v>95</v>
      </c>
      <c r="F56" s="20">
        <v>0.19387074626865683</v>
      </c>
      <c r="G56" s="31">
        <v>0.3133320537313431</v>
      </c>
      <c r="H56" s="20"/>
      <c r="I56" s="19"/>
      <c r="J56" s="31"/>
      <c r="K56" s="19"/>
      <c r="L56" s="32"/>
      <c r="M56" s="43"/>
      <c r="O56" s="40"/>
      <c r="P56" s="19">
        <v>8.9160000000000004</v>
      </c>
      <c r="Q56" s="19">
        <v>8.1165000000000003</v>
      </c>
      <c r="R56" s="19">
        <v>1.1059999999999999</v>
      </c>
      <c r="S56" s="19">
        <v>0.35599999999999998</v>
      </c>
      <c r="T56" s="19">
        <v>0.1565</v>
      </c>
    </row>
    <row r="57" spans="1:20" x14ac:dyDescent="0.25">
      <c r="A57" s="8">
        <v>39430</v>
      </c>
      <c r="B57" s="32">
        <v>143727</v>
      </c>
      <c r="C57" t="s">
        <v>21</v>
      </c>
      <c r="D57" s="22">
        <v>239795</v>
      </c>
      <c r="E57" s="9">
        <v>1</v>
      </c>
      <c r="F57" s="20">
        <v>0.50775671641791054</v>
      </c>
      <c r="G57" s="31">
        <v>0.29634528358208945</v>
      </c>
      <c r="H57" s="20">
        <v>27.778455419776122</v>
      </c>
      <c r="I57" s="19">
        <v>20.153642430223869</v>
      </c>
      <c r="J57" s="31">
        <v>16.735199776119405</v>
      </c>
      <c r="K57" s="19">
        <v>11.247549823880586</v>
      </c>
      <c r="L57" s="32">
        <v>348</v>
      </c>
      <c r="M57" s="43"/>
      <c r="N57" s="10"/>
      <c r="O57" s="40"/>
      <c r="P57" s="19">
        <v>9.0020000000000007</v>
      </c>
      <c r="Q57" s="19">
        <v>9.15</v>
      </c>
      <c r="R57" s="19">
        <v>1.1320000000000001</v>
      </c>
      <c r="S57" s="19">
        <v>1.278</v>
      </c>
      <c r="T57" s="19">
        <v>0.20650000000000002</v>
      </c>
    </row>
    <row r="58" spans="1:20" x14ac:dyDescent="0.25">
      <c r="A58" s="8"/>
      <c r="B58" s="32"/>
      <c r="D58" s="22">
        <v>239794</v>
      </c>
      <c r="E58" s="9">
        <v>10</v>
      </c>
      <c r="F58" s="20">
        <v>0.36466164179104488</v>
      </c>
      <c r="G58" s="31">
        <v>0.235322158208955</v>
      </c>
      <c r="H58" s="20"/>
      <c r="I58" s="19"/>
      <c r="J58" s="20"/>
      <c r="K58" s="19"/>
      <c r="L58" s="32"/>
      <c r="M58" s="43"/>
      <c r="O58" s="40"/>
      <c r="P58" s="19">
        <v>9.2590000000000003</v>
      </c>
      <c r="Q58" s="19">
        <v>9.4244999999999983</v>
      </c>
      <c r="R58" s="19">
        <v>1.127</v>
      </c>
      <c r="S58" s="19">
        <v>0.754</v>
      </c>
      <c r="T58" s="19">
        <v>0.19550000000000001</v>
      </c>
    </row>
    <row r="59" spans="1:20" x14ac:dyDescent="0.25">
      <c r="A59" s="8"/>
      <c r="B59" s="32"/>
      <c r="D59" s="22">
        <v>239793</v>
      </c>
      <c r="E59" s="9">
        <v>25</v>
      </c>
      <c r="F59" s="20">
        <v>0.29080611940298523</v>
      </c>
      <c r="G59" s="31">
        <v>0.21021128059701455</v>
      </c>
      <c r="H59" s="20"/>
      <c r="I59" s="19"/>
      <c r="J59" s="20"/>
      <c r="K59" s="19"/>
      <c r="L59" s="32"/>
      <c r="M59" s="43"/>
      <c r="O59" s="40"/>
      <c r="P59" s="19">
        <v>8.9420000000000002</v>
      </c>
      <c r="Q59" s="19">
        <v>8.8320000000000007</v>
      </c>
      <c r="R59" s="19">
        <v>1.1040000000000001</v>
      </c>
      <c r="S59" s="19">
        <v>0.39950000000000002</v>
      </c>
      <c r="T59" s="19">
        <v>0.16949999999999998</v>
      </c>
    </row>
    <row r="60" spans="1:20" x14ac:dyDescent="0.25">
      <c r="A60" s="8"/>
      <c r="B60" s="32"/>
      <c r="D60" s="22">
        <v>239792</v>
      </c>
      <c r="E60" s="9">
        <v>50</v>
      </c>
      <c r="F60" s="20">
        <v>0.3000380597014925</v>
      </c>
      <c r="G60" s="31">
        <v>0.2071647402985074</v>
      </c>
      <c r="H60" s="20"/>
      <c r="I60" s="19"/>
      <c r="J60" s="20"/>
      <c r="K60" s="19"/>
      <c r="L60" s="32"/>
      <c r="M60" s="43"/>
      <c r="O60" s="40"/>
      <c r="P60" s="19">
        <v>9.1359999999999992</v>
      </c>
      <c r="Q60" s="19">
        <v>9.1210000000000004</v>
      </c>
      <c r="R60" s="19">
        <v>1.117</v>
      </c>
      <c r="S60" s="19">
        <v>0.59750000000000003</v>
      </c>
      <c r="T60" s="19">
        <v>0.17299999999999999</v>
      </c>
    </row>
    <row r="61" spans="1:20" x14ac:dyDescent="0.25">
      <c r="A61" s="8"/>
      <c r="B61" s="32"/>
      <c r="D61" s="22">
        <v>239791</v>
      </c>
      <c r="E61" s="9">
        <v>95</v>
      </c>
      <c r="F61" s="20">
        <v>0.19077330223880598</v>
      </c>
      <c r="G61" s="31">
        <v>0.18866159776119398</v>
      </c>
      <c r="H61" s="20"/>
      <c r="I61" s="19"/>
      <c r="J61" s="20"/>
      <c r="K61" s="19"/>
      <c r="L61" s="32"/>
      <c r="M61" s="43"/>
      <c r="O61" s="40"/>
      <c r="P61" s="19">
        <v>9.5240000000000009</v>
      </c>
      <c r="Q61" s="19">
        <v>8.8424999999999994</v>
      </c>
      <c r="R61" s="19">
        <v>1.1215000000000002</v>
      </c>
      <c r="S61" s="19">
        <v>0.313</v>
      </c>
      <c r="T61" s="19">
        <v>0.14899999999999999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H30" sqref="H30"/>
    </sheetView>
  </sheetViews>
  <sheetFormatPr defaultRowHeight="13.2" x14ac:dyDescent="0.25"/>
  <sheetData>
    <row r="1" spans="1:34" x14ac:dyDescent="0.25">
      <c r="A1" s="12" t="s">
        <v>62</v>
      </c>
      <c r="B1" s="32"/>
      <c r="C1" s="8"/>
      <c r="D1" s="4"/>
      <c r="F1" s="20"/>
      <c r="G1" s="19"/>
      <c r="H1" s="20"/>
      <c r="I1" s="19"/>
      <c r="J1" s="20"/>
      <c r="K1" s="19"/>
      <c r="L1" s="32"/>
      <c r="M1" s="43"/>
      <c r="O1" s="42"/>
      <c r="P1" s="20"/>
      <c r="Q1" s="20"/>
      <c r="R1" s="31"/>
      <c r="S1" s="20"/>
      <c r="T1" s="20"/>
      <c r="U1" s="13"/>
      <c r="W1" s="13"/>
      <c r="Y1" s="13"/>
      <c r="Z1" s="13"/>
      <c r="AA1" s="13"/>
      <c r="AB1" s="13"/>
      <c r="AC1" s="13"/>
      <c r="AD1" s="13"/>
      <c r="AF1" s="13"/>
      <c r="AG1" s="13"/>
      <c r="AH1" s="13"/>
    </row>
    <row r="2" spans="1:34" x14ac:dyDescent="0.25">
      <c r="A2" s="8" t="s">
        <v>49</v>
      </c>
      <c r="B2" s="32"/>
      <c r="C2" s="8"/>
      <c r="D2" s="4"/>
      <c r="F2" s="20"/>
      <c r="G2" s="19"/>
      <c r="H2" s="20"/>
      <c r="I2" s="19"/>
      <c r="J2" s="20"/>
      <c r="K2" s="19"/>
      <c r="L2" s="32"/>
      <c r="M2" s="44" t="s">
        <v>36</v>
      </c>
      <c r="O2" s="42"/>
      <c r="P2" s="20"/>
      <c r="Q2" s="20"/>
      <c r="R2" s="31"/>
      <c r="S2" s="20"/>
      <c r="T2" s="20"/>
      <c r="U2" s="13"/>
      <c r="W2" s="13"/>
      <c r="Y2" s="13"/>
      <c r="Z2" s="13"/>
      <c r="AA2" s="13"/>
      <c r="AB2" s="13"/>
      <c r="AC2" s="13"/>
      <c r="AD2" s="13"/>
      <c r="AF2" s="13"/>
      <c r="AG2" s="13"/>
      <c r="AH2" s="13"/>
    </row>
    <row r="3" spans="1:34" x14ac:dyDescent="0.25">
      <c r="A3" s="8" t="s">
        <v>20</v>
      </c>
      <c r="B3" s="32"/>
      <c r="C3" s="8"/>
      <c r="D3" s="4"/>
      <c r="F3" s="20"/>
      <c r="G3" s="19"/>
      <c r="H3" s="20"/>
      <c r="I3" s="19"/>
      <c r="J3" s="20"/>
      <c r="K3" s="19"/>
      <c r="L3" s="32"/>
      <c r="M3" s="44" t="s">
        <v>46</v>
      </c>
      <c r="O3" s="42"/>
      <c r="P3" s="31" t="s">
        <v>26</v>
      </c>
      <c r="Q3" s="31" t="s">
        <v>26</v>
      </c>
      <c r="R3" s="31" t="s">
        <v>26</v>
      </c>
      <c r="S3" s="31" t="s">
        <v>26</v>
      </c>
      <c r="T3" s="31" t="s">
        <v>26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F3" s="13"/>
      <c r="AG3" s="13"/>
      <c r="AH3" s="13"/>
    </row>
    <row r="4" spans="1:34" x14ac:dyDescent="0.25">
      <c r="A4" s="8" t="s">
        <v>41</v>
      </c>
      <c r="B4" s="32"/>
      <c r="C4" s="8"/>
      <c r="D4" s="21" t="s">
        <v>47</v>
      </c>
      <c r="F4" s="20"/>
      <c r="G4" s="19"/>
      <c r="H4" s="20" t="s">
        <v>18</v>
      </c>
      <c r="I4" s="20"/>
      <c r="J4" s="20" t="s">
        <v>19</v>
      </c>
      <c r="K4" s="19"/>
      <c r="L4" s="32"/>
      <c r="M4" s="44" t="s">
        <v>37</v>
      </c>
      <c r="N4" s="13" t="s">
        <v>37</v>
      </c>
      <c r="O4" s="42" t="s">
        <v>37</v>
      </c>
      <c r="P4" s="20" t="s">
        <v>30</v>
      </c>
      <c r="Q4" s="20" t="s">
        <v>30</v>
      </c>
      <c r="R4" s="20" t="s">
        <v>30</v>
      </c>
      <c r="S4" s="20" t="s">
        <v>30</v>
      </c>
      <c r="T4" s="20" t="s">
        <v>30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F4" s="13"/>
      <c r="AG4" s="13"/>
      <c r="AH4" s="13"/>
    </row>
    <row r="5" spans="1:34" x14ac:dyDescent="0.25">
      <c r="A5" s="12" t="s">
        <v>4</v>
      </c>
      <c r="B5" s="33" t="s">
        <v>39</v>
      </c>
      <c r="C5" s="12" t="s">
        <v>40</v>
      </c>
      <c r="D5" s="21" t="s">
        <v>5</v>
      </c>
      <c r="E5" s="13" t="s">
        <v>0</v>
      </c>
      <c r="F5" s="20" t="s">
        <v>6</v>
      </c>
      <c r="G5" s="20" t="s">
        <v>7</v>
      </c>
      <c r="H5" s="20" t="s">
        <v>3</v>
      </c>
      <c r="I5" s="20" t="s">
        <v>7</v>
      </c>
      <c r="J5" s="20" t="s">
        <v>3</v>
      </c>
      <c r="K5" s="20" t="s">
        <v>7</v>
      </c>
      <c r="L5" s="33" t="s">
        <v>8</v>
      </c>
      <c r="M5" s="44" t="s">
        <v>52</v>
      </c>
      <c r="N5" s="13" t="s">
        <v>45</v>
      </c>
      <c r="O5" s="42" t="s">
        <v>38</v>
      </c>
      <c r="P5" s="20" t="s">
        <v>43</v>
      </c>
      <c r="Q5" s="20" t="s">
        <v>50</v>
      </c>
      <c r="R5" s="20" t="s">
        <v>53</v>
      </c>
      <c r="S5" s="20" t="s">
        <v>69</v>
      </c>
      <c r="T5" s="20" t="s">
        <v>44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7" spans="1:34" x14ac:dyDescent="0.25">
      <c r="A7" s="48" t="s">
        <v>80</v>
      </c>
      <c r="B7" s="49" t="s">
        <v>81</v>
      </c>
      <c r="C7" s="10" t="s">
        <v>82</v>
      </c>
      <c r="D7" s="50" t="s">
        <v>83</v>
      </c>
      <c r="E7" s="50" t="s">
        <v>84</v>
      </c>
      <c r="F7" s="51" t="s">
        <v>85</v>
      </c>
      <c r="G7" s="52" t="s">
        <v>86</v>
      </c>
      <c r="H7" s="31" t="s">
        <v>87</v>
      </c>
      <c r="I7" s="10" t="s">
        <v>88</v>
      </c>
      <c r="J7" s="31" t="s">
        <v>89</v>
      </c>
      <c r="K7" s="10" t="s">
        <v>90</v>
      </c>
      <c r="L7" s="10" t="s">
        <v>91</v>
      </c>
      <c r="M7" s="53" t="s">
        <v>92</v>
      </c>
      <c r="N7" s="54" t="s">
        <v>93</v>
      </c>
      <c r="O7" s="53" t="s">
        <v>94</v>
      </c>
      <c r="P7" s="56" t="s">
        <v>105</v>
      </c>
      <c r="Q7" s="54" t="s">
        <v>95</v>
      </c>
      <c r="R7" s="55" t="s">
        <v>96</v>
      </c>
      <c r="S7" s="55" t="s">
        <v>97</v>
      </c>
      <c r="T7" s="55" t="s">
        <v>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13" sqref="A13:A21"/>
    </sheetView>
  </sheetViews>
  <sheetFormatPr defaultRowHeight="13.2" x14ac:dyDescent="0.25"/>
  <sheetData>
    <row r="2" spans="1:1" x14ac:dyDescent="0.25">
      <c r="A2" s="8">
        <v>42684</v>
      </c>
    </row>
    <row r="4" spans="1:1" x14ac:dyDescent="0.25">
      <c r="A4" s="10" t="s">
        <v>79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  <row r="8" spans="1:1" x14ac:dyDescent="0.25">
      <c r="A8" s="10" t="s">
        <v>77</v>
      </c>
    </row>
    <row r="10" spans="1:1" x14ac:dyDescent="0.25">
      <c r="A10" s="10" t="s">
        <v>78</v>
      </c>
    </row>
    <row r="13" spans="1:1" x14ac:dyDescent="0.25">
      <c r="A13" s="13" t="s">
        <v>99</v>
      </c>
    </row>
    <row r="15" spans="1:1" x14ac:dyDescent="0.25">
      <c r="A15" s="56" t="s">
        <v>100</v>
      </c>
    </row>
    <row r="16" spans="1:1" x14ac:dyDescent="0.25">
      <c r="A16" t="s">
        <v>101</v>
      </c>
    </row>
    <row r="18" spans="1:1" ht="14.4" x14ac:dyDescent="0.25">
      <c r="A18" s="57" t="s">
        <v>102</v>
      </c>
    </row>
    <row r="19" spans="1:1" ht="14.4" x14ac:dyDescent="0.25">
      <c r="A19" s="57" t="s">
        <v>103</v>
      </c>
    </row>
    <row r="20" spans="1:1" x14ac:dyDescent="0.25">
      <c r="A20" s="56"/>
    </row>
    <row r="21" spans="1:1" x14ac:dyDescent="0.25">
      <c r="A21" s="56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P5_SUM</vt:lpstr>
      <vt:lpstr>P5_PLT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P5_PLT!Print_Area</vt:lpstr>
      <vt:lpstr>P5_SUM!Print_Area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2020-08-12T14:05:32Z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2020-08-12T14:05:32Z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ea8e3106-eeb8-4e07-9e99-0000ae2548a0</vt:lpwstr>
  </property>
</Properties>
</file>