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DRYCL\Documents\summer projects\Biochem Fixed Stations\convertingtoBCDBCS\Gordanas scripts\original Biolsums\"/>
    </mc:Choice>
  </mc:AlternateContent>
  <bookViews>
    <workbookView xWindow="-15" yWindow="1650" windowWidth="19080" windowHeight="6015" activeTab="5"/>
  </bookViews>
  <sheets>
    <sheet name="SHEDSUM" sheetId="1" r:id="rId1"/>
    <sheet name="SHEDPLT" sheetId="2" r:id="rId2"/>
    <sheet name="DIARY" sheetId="3" r:id="rId3"/>
    <sheet name="1uM_Nuts" sheetId="4" r:id="rId4"/>
    <sheet name="Work" sheetId="5" r:id="rId5"/>
    <sheet name="BIOLSUMS_FOR_RELOAD" sheetId="6" r:id="rId6"/>
    <sheet name="MAP" sheetId="7" r:id="rId7"/>
    <sheet name="README" sheetId="8" r:id="rId8"/>
  </sheets>
  <definedNames>
    <definedName name="_xlnm.Print_Area" localSheetId="2">DIARY!$A$1:$J$13</definedName>
    <definedName name="_xlnm.Print_Area" localSheetId="1">SHEDPLT!$A$1:$J$61</definedName>
    <definedName name="_xlnm.Print_Area" localSheetId="0">SHEDSUM!$R$19:$X$22</definedName>
  </definedNames>
  <calcPr calcId="162913"/>
</workbook>
</file>

<file path=xl/calcChain.xml><?xml version="1.0" encoding="utf-8"?>
<calcChain xmlns="http://schemas.openxmlformats.org/spreadsheetml/2006/main">
  <c r="I52" i="4" l="1"/>
  <c r="P17" i="1"/>
  <c r="Q15" i="1"/>
  <c r="P15" i="1"/>
  <c r="I33" i="4"/>
  <c r="H44" i="4"/>
  <c r="H33" i="4"/>
  <c r="H23" i="4"/>
  <c r="N15" i="1"/>
  <c r="H15" i="1"/>
  <c r="I15" i="1"/>
  <c r="H17" i="1"/>
  <c r="I17" i="1"/>
  <c r="L15" i="1"/>
  <c r="K17" i="1"/>
  <c r="J17" i="1"/>
  <c r="K15" i="1"/>
  <c r="J15" i="1"/>
  <c r="F15" i="1"/>
  <c r="B15" i="1"/>
  <c r="H76" i="4"/>
  <c r="I63" i="4"/>
  <c r="I45" i="4"/>
  <c r="I35" i="4"/>
  <c r="I24" i="4"/>
  <c r="I15" i="4"/>
  <c r="H65" i="4"/>
  <c r="H34" i="4"/>
  <c r="H27" i="4"/>
  <c r="H24" i="4"/>
  <c r="H15" i="4"/>
  <c r="B17" i="1"/>
  <c r="C15" i="1"/>
  <c r="V8" i="5"/>
  <c r="W8" i="5"/>
  <c r="X8" i="5"/>
  <c r="V9" i="5"/>
  <c r="W9" i="5"/>
  <c r="X9" i="5"/>
  <c r="V10" i="5"/>
  <c r="W10" i="5"/>
  <c r="X10" i="5"/>
  <c r="V11" i="5"/>
  <c r="W11" i="5"/>
  <c r="X11" i="5"/>
  <c r="V12" i="5"/>
  <c r="W12" i="5"/>
  <c r="X12" i="5"/>
  <c r="V13" i="5"/>
  <c r="W13" i="5"/>
  <c r="X13" i="5"/>
  <c r="V14" i="5"/>
  <c r="W14" i="5"/>
  <c r="X14" i="5"/>
  <c r="W7" i="5"/>
  <c r="X7" i="5"/>
  <c r="V7" i="5"/>
  <c r="G15" i="1"/>
  <c r="F17" i="1"/>
  <c r="G17" i="1"/>
  <c r="C17" i="1"/>
  <c r="E17" i="1"/>
  <c r="E15" i="1"/>
  <c r="D17" i="1"/>
  <c r="D15" i="1"/>
  <c r="I125" i="4"/>
  <c r="H125" i="4"/>
  <c r="I111" i="4"/>
  <c r="H111" i="4"/>
  <c r="W11" i="2"/>
  <c r="X11" i="2"/>
  <c r="Y11" i="2"/>
  <c r="Y6" i="2"/>
  <c r="Y7" i="2"/>
  <c r="Y8" i="2"/>
  <c r="AB6" i="2" s="1"/>
  <c r="Y9" i="2"/>
  <c r="Y10" i="2"/>
  <c r="X6" i="2"/>
  <c r="X7" i="2"/>
  <c r="X8" i="2"/>
  <c r="X9" i="2"/>
  <c r="X10" i="2"/>
  <c r="W6" i="2"/>
  <c r="Z6" i="2" s="1"/>
  <c r="W7" i="2"/>
  <c r="W8" i="2"/>
  <c r="W9" i="2"/>
  <c r="W10" i="2"/>
  <c r="AF6" i="2"/>
  <c r="AF7" i="2"/>
  <c r="AF8" i="2"/>
  <c r="AF9" i="2"/>
  <c r="AF10" i="2"/>
  <c r="AE6" i="2"/>
  <c r="AE7" i="2"/>
  <c r="AE8" i="2"/>
  <c r="AE9" i="2"/>
  <c r="AE10" i="2"/>
  <c r="AH6" i="2"/>
  <c r="AD6" i="2"/>
  <c r="AD7" i="2"/>
  <c r="AD8" i="2"/>
  <c r="AD9" i="2"/>
  <c r="AD10" i="2"/>
  <c r="Y91" i="2"/>
  <c r="X91" i="2"/>
  <c r="W91" i="2"/>
  <c r="Y90" i="2"/>
  <c r="X90" i="2"/>
  <c r="W90" i="2"/>
  <c r="Y89" i="2"/>
  <c r="X89" i="2"/>
  <c r="W89" i="2"/>
  <c r="AF88" i="2"/>
  <c r="AE88" i="2"/>
  <c r="AD88" i="2"/>
  <c r="Y88" i="2"/>
  <c r="X88" i="2"/>
  <c r="W88" i="2"/>
  <c r="AF87" i="2"/>
  <c r="AE87" i="2"/>
  <c r="AD87" i="2"/>
  <c r="Y87" i="2"/>
  <c r="X87" i="2"/>
  <c r="W87" i="2"/>
  <c r="AF86" i="2"/>
  <c r="AE86" i="2"/>
  <c r="AD86" i="2"/>
  <c r="Y86" i="2"/>
  <c r="X86" i="2"/>
  <c r="W86" i="2"/>
  <c r="AF85" i="2"/>
  <c r="AE85" i="2"/>
  <c r="AD85" i="2"/>
  <c r="Y85" i="2"/>
  <c r="X85" i="2"/>
  <c r="W85" i="2"/>
  <c r="AF84" i="2"/>
  <c r="AE84" i="2"/>
  <c r="AD84" i="2"/>
  <c r="Y84" i="2"/>
  <c r="X84" i="2"/>
  <c r="W84" i="2"/>
  <c r="Z82" i="2" s="1"/>
  <c r="AF83" i="2"/>
  <c r="AE83" i="2"/>
  <c r="AD83" i="2"/>
  <c r="AG82" i="2" s="1"/>
  <c r="Y83" i="2"/>
  <c r="AB82" i="2" s="1"/>
  <c r="X83" i="2"/>
  <c r="W83" i="2"/>
  <c r="AF82" i="2"/>
  <c r="AE82" i="2"/>
  <c r="AH82" i="2" s="1"/>
  <c r="AD82" i="2"/>
  <c r="Y82" i="2"/>
  <c r="X82" i="2"/>
  <c r="AA82" i="2"/>
  <c r="W82" i="2"/>
  <c r="Y81" i="2"/>
  <c r="X81" i="2"/>
  <c r="W81" i="2"/>
  <c r="Y80" i="2"/>
  <c r="X80" i="2"/>
  <c r="W80" i="2"/>
  <c r="Y79" i="2"/>
  <c r="X79" i="2"/>
  <c r="W79" i="2"/>
  <c r="AF78" i="2"/>
  <c r="AE78" i="2"/>
  <c r="AD78" i="2"/>
  <c r="Y78" i="2"/>
  <c r="X78" i="2"/>
  <c r="W78" i="2"/>
  <c r="AF77" i="2"/>
  <c r="AE77" i="2"/>
  <c r="AD77" i="2"/>
  <c r="Y77" i="2"/>
  <c r="X77" i="2"/>
  <c r="W77" i="2"/>
  <c r="AF76" i="2"/>
  <c r="AE76" i="2"/>
  <c r="AD76" i="2"/>
  <c r="Y76" i="2"/>
  <c r="X76" i="2"/>
  <c r="W76" i="2"/>
  <c r="AF75" i="2"/>
  <c r="AE75" i="2"/>
  <c r="AD75" i="2"/>
  <c r="Y75" i="2"/>
  <c r="X75" i="2"/>
  <c r="W75" i="2"/>
  <c r="AF74" i="2"/>
  <c r="AE74" i="2"/>
  <c r="AD74" i="2"/>
  <c r="Y74" i="2"/>
  <c r="X74" i="2"/>
  <c r="W74" i="2"/>
  <c r="AF73" i="2"/>
  <c r="AE73" i="2"/>
  <c r="AD73" i="2"/>
  <c r="AG72" i="2" s="1"/>
  <c r="Y73" i="2"/>
  <c r="AB72" i="2" s="1"/>
  <c r="X73" i="2"/>
  <c r="W73" i="2"/>
  <c r="AF72" i="2"/>
  <c r="AI72" i="2" s="1"/>
  <c r="AE72" i="2"/>
  <c r="AH72" i="2" s="1"/>
  <c r="AD72" i="2"/>
  <c r="Y72" i="2"/>
  <c r="X72" i="2"/>
  <c r="W72" i="2"/>
  <c r="Z72" i="2" s="1"/>
  <c r="Y71" i="2"/>
  <c r="X71" i="2"/>
  <c r="W71" i="2"/>
  <c r="Y70" i="2"/>
  <c r="X70" i="2"/>
  <c r="W70" i="2"/>
  <c r="Y69" i="2"/>
  <c r="X69" i="2"/>
  <c r="W69" i="2"/>
  <c r="AF68" i="2"/>
  <c r="AE68" i="2"/>
  <c r="AD68" i="2"/>
  <c r="Y68" i="2"/>
  <c r="X68" i="2"/>
  <c r="W68" i="2"/>
  <c r="AF67" i="2"/>
  <c r="AE67" i="2"/>
  <c r="AD67" i="2"/>
  <c r="Y67" i="2"/>
  <c r="X67" i="2"/>
  <c r="W67" i="2"/>
  <c r="AF66" i="2"/>
  <c r="AE66" i="2"/>
  <c r="AD66" i="2"/>
  <c r="Y66" i="2"/>
  <c r="X66" i="2"/>
  <c r="W66" i="2"/>
  <c r="AF65" i="2"/>
  <c r="AE65" i="2"/>
  <c r="AD65" i="2"/>
  <c r="Y65" i="2"/>
  <c r="X65" i="2"/>
  <c r="W65" i="2"/>
  <c r="AF64" i="2"/>
  <c r="AE64" i="2"/>
  <c r="AD64" i="2"/>
  <c r="Y64" i="2"/>
  <c r="X64" i="2"/>
  <c r="W64" i="2"/>
  <c r="AF63" i="2"/>
  <c r="AI62" i="2" s="1"/>
  <c r="AE63" i="2"/>
  <c r="AD63" i="2"/>
  <c r="Y63" i="2"/>
  <c r="X63" i="2"/>
  <c r="W63" i="2"/>
  <c r="AF62" i="2"/>
  <c r="AE62" i="2"/>
  <c r="AH62" i="2" s="1"/>
  <c r="AD62" i="2"/>
  <c r="Y62" i="2"/>
  <c r="X62" i="2"/>
  <c r="W62" i="2"/>
  <c r="Y61" i="2"/>
  <c r="X61" i="2"/>
  <c r="W61" i="2"/>
  <c r="Y60" i="2"/>
  <c r="X60" i="2"/>
  <c r="W60" i="2"/>
  <c r="Y59" i="2"/>
  <c r="X59" i="2"/>
  <c r="W59" i="2"/>
  <c r="AF58" i="2"/>
  <c r="AE58" i="2"/>
  <c r="AD58" i="2"/>
  <c r="Y58" i="2"/>
  <c r="X58" i="2"/>
  <c r="W58" i="2"/>
  <c r="AF57" i="2"/>
  <c r="AE57" i="2"/>
  <c r="AD57" i="2"/>
  <c r="Y57" i="2"/>
  <c r="X57" i="2"/>
  <c r="W57" i="2"/>
  <c r="AF56" i="2"/>
  <c r="AE56" i="2"/>
  <c r="AD56" i="2"/>
  <c r="Y56" i="2"/>
  <c r="X56" i="2"/>
  <c r="W56" i="2"/>
  <c r="AF55" i="2"/>
  <c r="AE55" i="2"/>
  <c r="AD55" i="2"/>
  <c r="Y55" i="2"/>
  <c r="X55" i="2"/>
  <c r="W55" i="2"/>
  <c r="AF54" i="2"/>
  <c r="AE54" i="2"/>
  <c r="AD54" i="2"/>
  <c r="Y54" i="2"/>
  <c r="X54" i="2"/>
  <c r="AA52" i="2" s="1"/>
  <c r="W54" i="2"/>
  <c r="Z52" i="2" s="1"/>
  <c r="AF53" i="2"/>
  <c r="AE53" i="2"/>
  <c r="AD53" i="2"/>
  <c r="AG52" i="2" s="1"/>
  <c r="Y53" i="2"/>
  <c r="X53" i="2"/>
  <c r="W53" i="2"/>
  <c r="AF52" i="2"/>
  <c r="AI52" i="2" s="1"/>
  <c r="AE52" i="2"/>
  <c r="AD52" i="2"/>
  <c r="Y52" i="2"/>
  <c r="AB52" i="2"/>
  <c r="X52" i="2"/>
  <c r="W52" i="2"/>
  <c r="Y51" i="2"/>
  <c r="X51" i="2"/>
  <c r="W51" i="2"/>
  <c r="Y50" i="2"/>
  <c r="X50" i="2"/>
  <c r="W50" i="2"/>
  <c r="Y49" i="2"/>
  <c r="X49" i="2"/>
  <c r="W49" i="2"/>
  <c r="AF48" i="2"/>
  <c r="AE48" i="2"/>
  <c r="AD48" i="2"/>
  <c r="Y48" i="2"/>
  <c r="X48" i="2"/>
  <c r="W48" i="2"/>
  <c r="AF47" i="2"/>
  <c r="AE47" i="2"/>
  <c r="AD47" i="2"/>
  <c r="Y47" i="2"/>
  <c r="X47" i="2"/>
  <c r="W47" i="2"/>
  <c r="AF46" i="2"/>
  <c r="AE46" i="2"/>
  <c r="AD46" i="2"/>
  <c r="Y46" i="2"/>
  <c r="X46" i="2"/>
  <c r="W46" i="2"/>
  <c r="AF45" i="2"/>
  <c r="AE45" i="2"/>
  <c r="AD45" i="2"/>
  <c r="Y45" i="2"/>
  <c r="X45" i="2"/>
  <c r="W45" i="2"/>
  <c r="AF44" i="2"/>
  <c r="AE44" i="2"/>
  <c r="AD44" i="2"/>
  <c r="Y44" i="2"/>
  <c r="X44" i="2"/>
  <c r="W44" i="2"/>
  <c r="AF43" i="2"/>
  <c r="AE43" i="2"/>
  <c r="AH42" i="2" s="1"/>
  <c r="AD43" i="2"/>
  <c r="AG42" i="2" s="1"/>
  <c r="Y43" i="2"/>
  <c r="X43" i="2"/>
  <c r="W43" i="2"/>
  <c r="AF42" i="2"/>
  <c r="AI42" i="2" s="1"/>
  <c r="AE42" i="2"/>
  <c r="AD42" i="2"/>
  <c r="Y42" i="2"/>
  <c r="X42" i="2"/>
  <c r="W42" i="2"/>
  <c r="Y41" i="2"/>
  <c r="X41" i="2"/>
  <c r="W41" i="2"/>
  <c r="Y40" i="2"/>
  <c r="X40" i="2"/>
  <c r="W40" i="2"/>
  <c r="Y39" i="2"/>
  <c r="X39" i="2"/>
  <c r="W39" i="2"/>
  <c r="AF38" i="2"/>
  <c r="AE38" i="2"/>
  <c r="AD38" i="2"/>
  <c r="Y38" i="2"/>
  <c r="X38" i="2"/>
  <c r="W38" i="2"/>
  <c r="AF37" i="2"/>
  <c r="AE37" i="2"/>
  <c r="AD37" i="2"/>
  <c r="Y37" i="2"/>
  <c r="X37" i="2"/>
  <c r="W37" i="2"/>
  <c r="AF36" i="2"/>
  <c r="AE36" i="2"/>
  <c r="AD36" i="2"/>
  <c r="Y36" i="2"/>
  <c r="X36" i="2"/>
  <c r="W36" i="2"/>
  <c r="AF35" i="2"/>
  <c r="AE35" i="2"/>
  <c r="AD35" i="2"/>
  <c r="Y35" i="2"/>
  <c r="X35" i="2"/>
  <c r="W35" i="2"/>
  <c r="AF34" i="2"/>
  <c r="AE34" i="2"/>
  <c r="AH32" i="2" s="1"/>
  <c r="AD34" i="2"/>
  <c r="Y34" i="2"/>
  <c r="X34" i="2"/>
  <c r="W34" i="2"/>
  <c r="AF33" i="2"/>
  <c r="AE33" i="2"/>
  <c r="AD33" i="2"/>
  <c r="AG32" i="2" s="1"/>
  <c r="Y33" i="2"/>
  <c r="X33" i="2"/>
  <c r="W33" i="2"/>
  <c r="AF32" i="2"/>
  <c r="AI32" i="2"/>
  <c r="AE32" i="2"/>
  <c r="AD32" i="2"/>
  <c r="Y32" i="2"/>
  <c r="X32" i="2"/>
  <c r="W32" i="2"/>
  <c r="Y31" i="2"/>
  <c r="X31" i="2"/>
  <c r="W31" i="2"/>
  <c r="Y30" i="2"/>
  <c r="X30" i="2"/>
  <c r="W30" i="2"/>
  <c r="Y29" i="2"/>
  <c r="X29" i="2"/>
  <c r="W29" i="2"/>
  <c r="AF28" i="2"/>
  <c r="AE28" i="2"/>
  <c r="AD28" i="2"/>
  <c r="Y28" i="2"/>
  <c r="X28" i="2"/>
  <c r="W28" i="2"/>
  <c r="AF27" i="2"/>
  <c r="AE27" i="2"/>
  <c r="AD27" i="2"/>
  <c r="Y27" i="2"/>
  <c r="X27" i="2"/>
  <c r="W27" i="2"/>
  <c r="AF26" i="2"/>
  <c r="AE26" i="2"/>
  <c r="AD26" i="2"/>
  <c r="Y26" i="2"/>
  <c r="X26" i="2"/>
  <c r="W26" i="2"/>
  <c r="AF25" i="2"/>
  <c r="AE25" i="2"/>
  <c r="AD25" i="2"/>
  <c r="Y25" i="2"/>
  <c r="X25" i="2"/>
  <c r="W25" i="2"/>
  <c r="AF24" i="2"/>
  <c r="AE24" i="2"/>
  <c r="AH22" i="2" s="1"/>
  <c r="AD24" i="2"/>
  <c r="Y24" i="2"/>
  <c r="X24" i="2"/>
  <c r="AA22" i="2" s="1"/>
  <c r="W24" i="2"/>
  <c r="AF23" i="2"/>
  <c r="AE23" i="2"/>
  <c r="AD23" i="2"/>
  <c r="Y23" i="2"/>
  <c r="X23" i="2"/>
  <c r="W23" i="2"/>
  <c r="AF22" i="2"/>
  <c r="AI22" i="2"/>
  <c r="AE22" i="2"/>
  <c r="AD22" i="2"/>
  <c r="AG22" i="2" s="1"/>
  <c r="Y22" i="2"/>
  <c r="AB22" i="2" s="1"/>
  <c r="X22" i="2"/>
  <c r="W22" i="2"/>
  <c r="AD13" i="2"/>
  <c r="AE13" i="2"/>
  <c r="AF13" i="2"/>
  <c r="AD14" i="2"/>
  <c r="AE14" i="2"/>
  <c r="AF14" i="2"/>
  <c r="AI12" i="2" s="1"/>
  <c r="AD15" i="2"/>
  <c r="AE15" i="2"/>
  <c r="AF15" i="2"/>
  <c r="AD16" i="2"/>
  <c r="AE16" i="2"/>
  <c r="AF16" i="2"/>
  <c r="AD17" i="2"/>
  <c r="AE17" i="2"/>
  <c r="AF17" i="2"/>
  <c r="AD18" i="2"/>
  <c r="AE18" i="2"/>
  <c r="AF18" i="2"/>
  <c r="AE12" i="2"/>
  <c r="AF12" i="2"/>
  <c r="AD12" i="2"/>
  <c r="W13" i="2"/>
  <c r="X13" i="2"/>
  <c r="Y13" i="2"/>
  <c r="W14" i="2"/>
  <c r="X14" i="2"/>
  <c r="Y14" i="2"/>
  <c r="W15" i="2"/>
  <c r="X15" i="2"/>
  <c r="Y15" i="2"/>
  <c r="W16" i="2"/>
  <c r="X16" i="2"/>
  <c r="Y16" i="2"/>
  <c r="W17" i="2"/>
  <c r="X17" i="2"/>
  <c r="Y17" i="2"/>
  <c r="W18" i="2"/>
  <c r="X18" i="2"/>
  <c r="Y18" i="2"/>
  <c r="W19" i="2"/>
  <c r="X19" i="2"/>
  <c r="Y19" i="2"/>
  <c r="W20" i="2"/>
  <c r="X20" i="2"/>
  <c r="Y20" i="2"/>
  <c r="W21" i="2"/>
  <c r="X21" i="2"/>
  <c r="Y21" i="2"/>
  <c r="X12" i="2"/>
  <c r="Y12" i="2"/>
  <c r="AB12" i="2" s="1"/>
  <c r="W12" i="2"/>
  <c r="R15" i="1"/>
  <c r="S15" i="1"/>
  <c r="R17" i="1"/>
  <c r="S17" i="1"/>
  <c r="Q17" i="1"/>
  <c r="M15" i="1"/>
  <c r="L17" i="1"/>
  <c r="M17" i="1"/>
  <c r="AD15" i="1"/>
  <c r="W17" i="1"/>
  <c r="V17" i="1"/>
  <c r="W15" i="1"/>
  <c r="V15" i="1"/>
  <c r="AE15" i="1"/>
  <c r="AD17" i="1"/>
  <c r="AE17" i="1"/>
  <c r="T15" i="1"/>
  <c r="U15" i="1"/>
  <c r="T17" i="1"/>
  <c r="U17" i="1"/>
  <c r="O15" i="1"/>
  <c r="N17" i="1"/>
  <c r="O17" i="1"/>
  <c r="AJ15" i="1"/>
  <c r="AK15" i="1"/>
  <c r="AJ17" i="1"/>
  <c r="AK17" i="1"/>
  <c r="AB15" i="1"/>
  <c r="AC15" i="1"/>
  <c r="AF15" i="1"/>
  <c r="AG15" i="1"/>
  <c r="AH15" i="1"/>
  <c r="AI15" i="1"/>
  <c r="AB17" i="1"/>
  <c r="AC17" i="1"/>
  <c r="AF17" i="1"/>
  <c r="AG17" i="1"/>
  <c r="AH17" i="1"/>
  <c r="AI17" i="1"/>
  <c r="Z15" i="1"/>
  <c r="AA15" i="1"/>
  <c r="Z17" i="1"/>
  <c r="AA17" i="1"/>
  <c r="X15" i="1"/>
  <c r="Y15" i="1"/>
  <c r="X17" i="1"/>
  <c r="Y17" i="1"/>
  <c r="AA12" i="2" l="1"/>
  <c r="AG12" i="2"/>
  <c r="AB32" i="2"/>
  <c r="Z22" i="2"/>
  <c r="Z32" i="2"/>
  <c r="AA42" i="2"/>
  <c r="AH52" i="2"/>
  <c r="AG62" i="2"/>
  <c r="AA62" i="2"/>
  <c r="AI6" i="2"/>
  <c r="AB62" i="2"/>
  <c r="AA6" i="2"/>
  <c r="Z12" i="2"/>
  <c r="AH12" i="2"/>
  <c r="AA32" i="2"/>
  <c r="Z42" i="2"/>
  <c r="AB42" i="2"/>
  <c r="Z62" i="2"/>
  <c r="AA72" i="2"/>
  <c r="AI82" i="2"/>
  <c r="AG6" i="2"/>
</calcChain>
</file>

<file path=xl/sharedStrings.xml><?xml version="1.0" encoding="utf-8"?>
<sst xmlns="http://schemas.openxmlformats.org/spreadsheetml/2006/main" count="458" uniqueCount="132">
  <si>
    <t>DEPTH</t>
  </si>
  <si>
    <t>MEAN C</t>
  </si>
  <si>
    <t>MEAN P</t>
  </si>
  <si>
    <t>INT.CHL</t>
  </si>
  <si>
    <t>EXTRACTED CHLOROPHYLL</t>
  </si>
  <si>
    <t>DATE</t>
  </si>
  <si>
    <t>ID</t>
  </si>
  <si>
    <t>CHL</t>
  </si>
  <si>
    <t>PHAEO</t>
  </si>
  <si>
    <t>J. DAY</t>
  </si>
  <si>
    <t>Date</t>
  </si>
  <si>
    <t>Cruise#</t>
  </si>
  <si>
    <t>Platform</t>
  </si>
  <si>
    <t>CTDFName</t>
  </si>
  <si>
    <t>Sampling Diary</t>
  </si>
  <si>
    <t>Sequence</t>
  </si>
  <si>
    <t>INT.CHL (0-BOT)</t>
  </si>
  <si>
    <t>INT. CHL (0-50)</t>
  </si>
  <si>
    <t>COLUMN</t>
  </si>
  <si>
    <t>0 - 50m</t>
  </si>
  <si>
    <t>LATITUDE: 47 47.00</t>
  </si>
  <si>
    <t>LONGITUDE: 64 02.00</t>
  </si>
  <si>
    <t>Comments</t>
  </si>
  <si>
    <t xml:space="preserve">Nutrient </t>
  </si>
  <si>
    <t xml:space="preserve">Integrating </t>
  </si>
  <si>
    <t>Column</t>
  </si>
  <si>
    <t>Depth</t>
  </si>
  <si>
    <t>Range</t>
  </si>
  <si>
    <t>0 - 50 M</t>
  </si>
  <si>
    <t>Values</t>
  </si>
  <si>
    <t>Integrated</t>
  </si>
  <si>
    <t>N</t>
  </si>
  <si>
    <t>S</t>
  </si>
  <si>
    <t>P</t>
  </si>
  <si>
    <t>Discrete</t>
  </si>
  <si>
    <t>Nutrients</t>
  </si>
  <si>
    <t>VESSEL</t>
  </si>
  <si>
    <t>ORION</t>
  </si>
  <si>
    <t>OXYGEN</t>
  </si>
  <si>
    <t>uMol/l</t>
  </si>
  <si>
    <t>TIME(Z)</t>
  </si>
  <si>
    <t>1m chl</t>
  </si>
  <si>
    <t>Chl</t>
  </si>
  <si>
    <t>Z</t>
  </si>
  <si>
    <t>Ship</t>
  </si>
  <si>
    <t>Time</t>
  </si>
  <si>
    <t xml:space="preserve">In Situ </t>
  </si>
  <si>
    <t>% Sat.</t>
  </si>
  <si>
    <t>ml/l</t>
  </si>
  <si>
    <t>COL INT</t>
  </si>
  <si>
    <t>50m INT</t>
  </si>
  <si>
    <t>Day of Yr</t>
  </si>
  <si>
    <t>Z_1uMol</t>
  </si>
  <si>
    <t>Nit</t>
  </si>
  <si>
    <t>Sil</t>
  </si>
  <si>
    <t>Salinometer</t>
  </si>
  <si>
    <t>Salinity</t>
  </si>
  <si>
    <t>AZMP</t>
  </si>
  <si>
    <t>meters</t>
  </si>
  <si>
    <t>FIXED STATION SHEDIAC VALLEY CHL RESULTS 2005</t>
  </si>
  <si>
    <t>Teleost</t>
  </si>
  <si>
    <t>Gfish Survey</t>
  </si>
  <si>
    <t>Nitrate+</t>
  </si>
  <si>
    <t>Ammonia</t>
  </si>
  <si>
    <t>Nitrite</t>
  </si>
  <si>
    <t>CapBreton</t>
  </si>
  <si>
    <t>Time(Z)</t>
  </si>
  <si>
    <t>&gt;50M</t>
  </si>
  <si>
    <t>FIXED STATION SHEDIAC VALLEY CHL RESULTS 2007</t>
  </si>
  <si>
    <t>Surface</t>
  </si>
  <si>
    <t>08668201.hex</t>
  </si>
  <si>
    <t>130331</t>
  </si>
  <si>
    <t>2008668</t>
  </si>
  <si>
    <t>185639</t>
  </si>
  <si>
    <t>08668202.hex</t>
  </si>
  <si>
    <t>FIXED STATION SHEDIAC VALLEY CHL RESULTS 2008</t>
  </si>
  <si>
    <t>MAY 6/2008</t>
  </si>
  <si>
    <t>MAY 22/2008</t>
  </si>
  <si>
    <t>134221</t>
  </si>
  <si>
    <t>132900</t>
  </si>
  <si>
    <t>012700</t>
  </si>
  <si>
    <t>OCT 16/2008</t>
  </si>
  <si>
    <t>JUN 12/2009</t>
  </si>
  <si>
    <t>SEPT 04/2008</t>
  </si>
  <si>
    <t>AUG 07/2008</t>
  </si>
  <si>
    <t>125000</t>
  </si>
  <si>
    <t>134547</t>
  </si>
  <si>
    <t>NOV 13/2008</t>
  </si>
  <si>
    <t>CapNord</t>
  </si>
  <si>
    <t>135018</t>
  </si>
  <si>
    <t>DEC 03/2008</t>
  </si>
  <si>
    <t>nan</t>
  </si>
  <si>
    <t>2008815</t>
  </si>
  <si>
    <t>08668203.hex</t>
  </si>
  <si>
    <t>08668204.hex</t>
  </si>
  <si>
    <t>08668205.hex</t>
  </si>
  <si>
    <t>08668206.hex</t>
  </si>
  <si>
    <t>08668207.hex</t>
  </si>
  <si>
    <t>0815668.hex</t>
  </si>
  <si>
    <t>May 9, 2017</t>
  </si>
  <si>
    <r>
      <t xml:space="preserve">The modified sheet was named </t>
    </r>
    <r>
      <rPr>
        <b/>
        <sz val="10"/>
        <rFont val="Arial"/>
        <family val="2"/>
      </rPr>
      <t>BIOLSUMS_FOR_RELOAD</t>
    </r>
  </si>
  <si>
    <r>
      <t>The new header names were taken from the file "</t>
    </r>
    <r>
      <rPr>
        <b/>
        <sz val="10"/>
        <rFont val="Arial"/>
        <family val="2"/>
      </rPr>
      <t>Short_Names_BioChem.xlsx</t>
    </r>
    <r>
      <rPr>
        <sz val="10"/>
        <rFont val="Arial"/>
        <family val="2"/>
      </rPr>
      <t>" found in DataSrvSrc &gt; BIOCHEMInventory</t>
    </r>
  </si>
  <si>
    <r>
      <t xml:space="preserve">The new header names are shown mapped to the originals in the sheet </t>
    </r>
    <r>
      <rPr>
        <b/>
        <sz val="10"/>
        <rFont val="Arial"/>
        <family val="2"/>
      </rPr>
      <t>MAP</t>
    </r>
  </si>
  <si>
    <r>
      <t xml:space="preserve">The original name of this file was </t>
    </r>
    <r>
      <rPr>
        <b/>
        <sz val="10"/>
        <rFont val="Arial"/>
        <family val="2"/>
      </rPr>
      <t>ShedVal_chlsum_2008.xls</t>
    </r>
  </si>
  <si>
    <t>The data in the worksheet &lt;SHEDPLT&gt; is the data used to create the worksheet &lt;BIOLSUMS_FOR_RELOAD&gt;</t>
  </si>
  <si>
    <t>sdate</t>
  </si>
  <si>
    <t>stime</t>
  </si>
  <si>
    <t>id</t>
  </si>
  <si>
    <t>depth</t>
  </si>
  <si>
    <t>Chl_a_Holm-Hansen_F</t>
  </si>
  <si>
    <t>Phaeo_Holm-HansenF</t>
  </si>
  <si>
    <t>Chl_int</t>
  </si>
  <si>
    <t>Phaeo_int</t>
  </si>
  <si>
    <t>Chl_int_50m</t>
  </si>
  <si>
    <t>Phaeo_int_50m</t>
  </si>
  <si>
    <t>doy</t>
  </si>
  <si>
    <t>O2_Electrode</t>
  </si>
  <si>
    <t>o2_ml</t>
  </si>
  <si>
    <t>o2_um</t>
  </si>
  <si>
    <t>Salinity_Sal_PSS</t>
  </si>
  <si>
    <t>NO2NO3_Tech_F</t>
  </si>
  <si>
    <t>SiO4_Tech_F</t>
  </si>
  <si>
    <t>PO4_Tech_F</t>
  </si>
  <si>
    <t>NH3_Tech_F</t>
  </si>
  <si>
    <t>NO2_Tech_F</t>
  </si>
  <si>
    <t>vessel_name</t>
  </si>
  <si>
    <t>These columns were not inserted into BIOLSUMS_FOR_RELOAD as the data will not be loaded to BIOCHEM</t>
  </si>
  <si>
    <t>The integrated nutrient data values were not copied to &lt;BIOLSUMS_FOR_RELOAD&gt; as these data are not loaded to BIOCHEM</t>
  </si>
  <si>
    <r>
      <t xml:space="preserve">This file was created using information from original file </t>
    </r>
    <r>
      <rPr>
        <b/>
        <sz val="10"/>
        <rFont val="Arial"/>
        <family val="2"/>
      </rPr>
      <t>ShedVal_chlsum_2008.xls</t>
    </r>
    <r>
      <rPr>
        <b/>
        <sz val="10"/>
        <color indexed="8"/>
        <rFont val="Arial"/>
        <family val="2"/>
      </rPr>
      <t xml:space="preserve"> &gt; worksheet &lt;SHEDPLT&gt;</t>
    </r>
  </si>
  <si>
    <t xml:space="preserve"> located in \\dcnsbiona01a\BIODataSvcSrc\BIOCHEMInventory\Data_by_Year_and_Cruise\2000-2009\2008\BCD2008668\Files from BIOdatainfo</t>
  </si>
  <si>
    <r>
      <t>Modifications to "&lt;</t>
    </r>
    <r>
      <rPr>
        <b/>
        <sz val="10"/>
        <rFont val="Arial"/>
        <family val="2"/>
      </rPr>
      <t>SHEDPLT</t>
    </r>
    <r>
      <rPr>
        <sz val="10"/>
        <rFont val="Arial"/>
        <family val="2"/>
      </rPr>
      <t xml:space="preserve">&gt;" worksheet in </t>
    </r>
    <r>
      <rPr>
        <b/>
        <sz val="10"/>
        <rFont val="Arial"/>
        <family val="2"/>
      </rPr>
      <t>BCD2008668_Biolsums_JB.xlsx</t>
    </r>
    <r>
      <rPr>
        <sz val="10"/>
        <rFont val="Arial"/>
        <family val="2"/>
      </rPr>
      <t xml:space="preserve"> made so they could be easily read by Gordana Lazin's R script</t>
    </r>
  </si>
  <si>
    <t>vessel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</si>
</sst>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0" borderId="0"/>
    <xf numFmtId="0" fontId="5" fillId="0" borderId="0"/>
    <xf numFmtId="0" fontId="5" fillId="0" borderId="0"/>
    <xf numFmtId="2" fontId="5" fillId="0" borderId="0"/>
  </cellStyleXfs>
  <cellXfs count="71">
    <xf numFmtId="0" fontId="0" fillId="0" borderId="0" xfId="0"/>
    <xf numFmtId="16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5" fontId="0" fillId="0" borderId="0" xfId="0" applyNumberFormat="1"/>
    <xf numFmtId="0" fontId="4" fillId="0" borderId="0" xfId="0" applyFont="1"/>
    <xf numFmtId="164" fontId="4" fillId="0" borderId="0" xfId="0" applyNumberFormat="1" applyFont="1"/>
    <xf numFmtId="1" fontId="4" fillId="0" borderId="0" xfId="0" applyNumberFormat="1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15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165" fontId="0" fillId="0" borderId="0" xfId="0" applyNumberFormat="1"/>
    <xf numFmtId="0" fontId="6" fillId="0" borderId="0" xfId="0" applyFont="1" applyAlignment="1">
      <alignment horizontal="center" vertical="top"/>
    </xf>
    <xf numFmtId="15" fontId="5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49" fontId="5" fillId="0" borderId="0" xfId="0" applyNumberFormat="1" applyFont="1" applyAlignment="1">
      <alignment horizontal="center"/>
    </xf>
    <xf numFmtId="0" fontId="4" fillId="0" borderId="0" xfId="0" applyFont="1" applyFill="1"/>
    <xf numFmtId="164" fontId="3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 vertical="top"/>
    </xf>
    <xf numFmtId="15" fontId="4" fillId="0" borderId="0" xfId="0" applyNumberFormat="1" applyFont="1"/>
    <xf numFmtId="1" fontId="5" fillId="0" borderId="0" xfId="0" applyNumberFormat="1" applyFont="1" applyAlignment="1">
      <alignment horizontal="center"/>
    </xf>
    <xf numFmtId="164" fontId="0" fillId="0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4" fillId="0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center" vertical="top"/>
    </xf>
    <xf numFmtId="2" fontId="5" fillId="0" borderId="0" xfId="0" applyNumberFormat="1" applyFont="1" applyAlignment="1">
      <alignment horizontal="center"/>
    </xf>
    <xf numFmtId="49" fontId="5" fillId="0" borderId="0" xfId="0" applyNumberFormat="1" applyFont="1"/>
    <xf numFmtId="0" fontId="5" fillId="0" borderId="0" xfId="3" applyFont="1"/>
    <xf numFmtId="0" fontId="8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15" fontId="8" fillId="0" borderId="0" xfId="1" applyNumberFormat="1" applyFont="1" applyBorder="1" applyAlignment="1">
      <alignment horizontal="center"/>
    </xf>
    <xf numFmtId="49" fontId="8" fillId="0" borderId="0" xfId="1" applyNumberFormat="1" applyFont="1" applyBorder="1" applyAlignment="1">
      <alignment horizontal="center"/>
    </xf>
    <xf numFmtId="164" fontId="9" fillId="0" borderId="0" xfId="1" applyNumberFormat="1" applyFont="1" applyBorder="1" applyAlignment="1">
      <alignment horizontal="center"/>
    </xf>
    <xf numFmtId="164" fontId="9" fillId="0" borderId="0" xfId="1" applyNumberFormat="1" applyFont="1" applyBorder="1"/>
    <xf numFmtId="0" fontId="8" fillId="0" borderId="0" xfId="1" applyFont="1" applyBorder="1"/>
    <xf numFmtId="165" fontId="8" fillId="0" borderId="0" xfId="1" applyNumberFormat="1" applyFont="1" applyAlignment="1">
      <alignment horizontal="center"/>
    </xf>
    <xf numFmtId="164" fontId="8" fillId="0" borderId="0" xfId="1" applyNumberFormat="1" applyFont="1" applyAlignment="1">
      <alignment horizontal="center"/>
    </xf>
    <xf numFmtId="0" fontId="8" fillId="0" borderId="0" xfId="1" applyFont="1" applyAlignment="1">
      <alignment horizontal="center"/>
    </xf>
    <xf numFmtId="164" fontId="8" fillId="0" borderId="0" xfId="1" applyNumberFormat="1" applyFont="1" applyBorder="1" applyAlignment="1">
      <alignment horizontal="center"/>
    </xf>
    <xf numFmtId="0" fontId="5" fillId="0" borderId="0" xfId="3" applyFont="1"/>
    <xf numFmtId="164" fontId="5" fillId="0" borderId="0" xfId="3" applyNumberFormat="1" applyFont="1" applyAlignment="1">
      <alignment horizontal="center"/>
    </xf>
    <xf numFmtId="0" fontId="4" fillId="2" borderId="0" xfId="0" applyFont="1" applyFill="1"/>
    <xf numFmtId="164" fontId="0" fillId="2" borderId="0" xfId="0" applyNumberFormat="1" applyFill="1"/>
    <xf numFmtId="164" fontId="4" fillId="2" borderId="0" xfId="0" applyNumberFormat="1" applyFont="1" applyFill="1"/>
    <xf numFmtId="164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2" fillId="0" borderId="0" xfId="1" applyFont="1"/>
    <xf numFmtId="0" fontId="11" fillId="2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" fillId="0" borderId="0" xfId="1" applyFont="1"/>
  </cellXfs>
  <cellStyles count="5">
    <cellStyle name="Fixed" xfId="4"/>
    <cellStyle name="Normal" xfId="0" builtinId="0"/>
    <cellStyle name="Normal 2" xfId="2"/>
    <cellStyle name="Normal 2 2" xfId="3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56"/>
  <sheetViews>
    <sheetView zoomScale="75" workbookViewId="0">
      <pane xSplit="1" topLeftCell="B1" activePane="topRight" state="frozen"/>
      <selection pane="topRight" activeCell="O49" sqref="O49"/>
    </sheetView>
  </sheetViews>
  <sheetFormatPr defaultRowHeight="12.75" x14ac:dyDescent="0.2"/>
  <cols>
    <col min="1" max="1" width="18.140625" style="8" customWidth="1"/>
    <col min="2" max="2" width="10.140625" style="4" customWidth="1"/>
    <col min="3" max="3" width="9.140625" style="4"/>
    <col min="4" max="4" width="12.42578125" style="4" customWidth="1"/>
    <col min="5" max="8" width="9.140625" style="4"/>
    <col min="9" max="9" width="11.42578125" style="4" customWidth="1"/>
    <col min="10" max="12" width="9.140625" style="4"/>
    <col min="13" max="13" width="10.42578125" style="4" customWidth="1"/>
    <col min="14" max="17" width="9.140625" style="4"/>
    <col min="18" max="18" width="10.5703125" style="4" bestFit="1" customWidth="1"/>
    <col min="19" max="16384" width="9.140625" style="4"/>
  </cols>
  <sheetData>
    <row r="2" spans="1:49" s="7" customFormat="1" x14ac:dyDescent="0.2">
      <c r="A2" s="8" t="s">
        <v>5</v>
      </c>
      <c r="B2" s="8" t="s">
        <v>76</v>
      </c>
      <c r="C2" s="8"/>
      <c r="D2" s="8" t="s">
        <v>77</v>
      </c>
      <c r="E2" s="8"/>
      <c r="F2" s="8" t="s">
        <v>82</v>
      </c>
      <c r="G2" s="8"/>
      <c r="H2" s="8" t="s">
        <v>84</v>
      </c>
      <c r="I2" s="8"/>
      <c r="J2" s="8" t="s">
        <v>83</v>
      </c>
      <c r="K2" s="8"/>
      <c r="L2" s="8" t="s">
        <v>81</v>
      </c>
      <c r="M2" s="8"/>
      <c r="N2" s="8" t="s">
        <v>87</v>
      </c>
      <c r="O2" s="8"/>
      <c r="P2" s="8" t="s">
        <v>90</v>
      </c>
      <c r="Q2" s="8"/>
      <c r="R2" s="8"/>
      <c r="T2" s="8"/>
      <c r="AR2" s="6"/>
      <c r="AS2" s="6"/>
      <c r="AT2" s="6"/>
      <c r="AU2" s="6"/>
      <c r="AV2" s="6"/>
      <c r="AW2" s="6"/>
    </row>
    <row r="3" spans="1:49" x14ac:dyDescent="0.2">
      <c r="A3" s="8" t="s">
        <v>0</v>
      </c>
      <c r="B3" s="4" t="s">
        <v>1</v>
      </c>
      <c r="C3" s="4" t="s">
        <v>2</v>
      </c>
      <c r="D3" s="4" t="s">
        <v>1</v>
      </c>
      <c r="E3" s="4" t="s">
        <v>2</v>
      </c>
      <c r="F3" s="4" t="s">
        <v>1</v>
      </c>
      <c r="G3" s="4" t="s">
        <v>2</v>
      </c>
      <c r="H3" s="4" t="s">
        <v>1</v>
      </c>
      <c r="I3" s="4" t="s">
        <v>2</v>
      </c>
      <c r="J3" s="4" t="s">
        <v>1</v>
      </c>
      <c r="K3" s="4" t="s">
        <v>2</v>
      </c>
      <c r="L3" s="4" t="s">
        <v>1</v>
      </c>
      <c r="M3" s="4" t="s">
        <v>2</v>
      </c>
      <c r="N3" s="4" t="s">
        <v>1</v>
      </c>
      <c r="O3" s="4" t="s">
        <v>2</v>
      </c>
      <c r="P3" s="4" t="s">
        <v>1</v>
      </c>
      <c r="Q3" s="4" t="s">
        <v>2</v>
      </c>
      <c r="R3" s="4" t="s">
        <v>1</v>
      </c>
      <c r="S3" s="4" t="s">
        <v>2</v>
      </c>
      <c r="T3" s="4" t="s">
        <v>1</v>
      </c>
      <c r="U3" s="4" t="s">
        <v>2</v>
      </c>
      <c r="V3" s="4" t="s">
        <v>1</v>
      </c>
      <c r="W3" s="4" t="s">
        <v>2</v>
      </c>
      <c r="X3" s="4" t="s">
        <v>1</v>
      </c>
      <c r="Y3" s="4" t="s">
        <v>2</v>
      </c>
      <c r="Z3" s="4" t="s">
        <v>1</v>
      </c>
      <c r="AA3" s="4" t="s">
        <v>2</v>
      </c>
      <c r="AB3" s="4" t="s">
        <v>1</v>
      </c>
      <c r="AC3" s="4" t="s">
        <v>2</v>
      </c>
      <c r="AD3" s="4" t="s">
        <v>1</v>
      </c>
      <c r="AE3" s="4" t="s">
        <v>2</v>
      </c>
      <c r="AF3" s="4" t="s">
        <v>1</v>
      </c>
      <c r="AG3" s="4" t="s">
        <v>2</v>
      </c>
      <c r="AH3" s="4" t="s">
        <v>1</v>
      </c>
      <c r="AI3" s="4" t="s">
        <v>2</v>
      </c>
      <c r="AJ3" s="4" t="s">
        <v>1</v>
      </c>
      <c r="AK3" s="4" t="s">
        <v>2</v>
      </c>
      <c r="AR3"/>
      <c r="AS3"/>
      <c r="AT3"/>
      <c r="AU3"/>
      <c r="AV3"/>
      <c r="AW3"/>
    </row>
    <row r="4" spans="1:49" x14ac:dyDescent="0.2">
      <c r="A4" s="8">
        <v>1</v>
      </c>
      <c r="B4" s="12">
        <v>6.8510659701492544</v>
      </c>
      <c r="C4" s="11">
        <v>0.86883972985074354</v>
      </c>
      <c r="D4" s="12">
        <v>1.8418244776119403</v>
      </c>
      <c r="E4" s="11">
        <v>0.67414352238805941</v>
      </c>
      <c r="F4" s="12">
        <v>2.95049552238806</v>
      </c>
      <c r="G4" s="11">
        <v>1.3865540776119403</v>
      </c>
      <c r="H4" s="12">
        <v>1.0192620895522391</v>
      </c>
      <c r="I4" s="11">
        <v>0.84974271044776084</v>
      </c>
      <c r="J4" s="12">
        <v>2.4054700645161291</v>
      </c>
      <c r="K4" s="11">
        <v>1.4768822554838701</v>
      </c>
      <c r="L4" s="12">
        <v>1.9133516417910452</v>
      </c>
      <c r="M4" s="11">
        <v>0.96204035820895484</v>
      </c>
      <c r="N4" s="12">
        <v>0.92088604477611935</v>
      </c>
      <c r="O4" s="11">
        <v>0.51721945522388046</v>
      </c>
      <c r="P4" s="12">
        <v>1.1355286567164176</v>
      </c>
      <c r="Q4" s="11">
        <v>0.54380744328358199</v>
      </c>
      <c r="R4" s="12"/>
      <c r="S4" s="11"/>
      <c r="T4" s="11"/>
      <c r="U4" s="11"/>
      <c r="V4" s="11"/>
      <c r="W4" s="11"/>
      <c r="X4" s="12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P4"/>
      <c r="AQ4"/>
      <c r="AR4"/>
      <c r="AS4"/>
      <c r="AT4"/>
      <c r="AU4"/>
    </row>
    <row r="5" spans="1:49" x14ac:dyDescent="0.2">
      <c r="A5" s="8">
        <v>5</v>
      </c>
      <c r="B5" s="12">
        <v>17.714812835820901</v>
      </c>
      <c r="C5" s="11">
        <v>2.1527348641790995</v>
      </c>
      <c r="D5" s="12">
        <v>2.1458149253731347</v>
      </c>
      <c r="E5" s="11">
        <v>0.72957707462686539</v>
      </c>
      <c r="F5" s="12">
        <v>3.1471952238805971</v>
      </c>
      <c r="G5" s="11">
        <v>1.5492783761194024</v>
      </c>
      <c r="H5" s="12">
        <v>1.1265528358208954</v>
      </c>
      <c r="I5" s="11">
        <v>0.98206796417910447</v>
      </c>
      <c r="J5" s="12">
        <v>2.4054700645161287</v>
      </c>
      <c r="K5" s="11">
        <v>1.3821907354838707</v>
      </c>
      <c r="L5" s="12">
        <v>1.5557158208955226</v>
      </c>
      <c r="M5" s="11">
        <v>0.79252097910447716</v>
      </c>
      <c r="N5" s="12">
        <v>0.83779858208955216</v>
      </c>
      <c r="O5" s="11">
        <v>0.44257921791044752</v>
      </c>
      <c r="P5" s="12">
        <v>0.96935373134328362</v>
      </c>
      <c r="Q5" s="11">
        <v>0.54297656865671629</v>
      </c>
      <c r="R5" s="12"/>
      <c r="S5" s="11"/>
      <c r="T5" s="11"/>
      <c r="U5" s="11"/>
      <c r="V5" s="11"/>
      <c r="W5" s="11"/>
      <c r="X5" s="12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P5"/>
      <c r="AQ5"/>
      <c r="AR5"/>
      <c r="AS5"/>
      <c r="AT5"/>
      <c r="AU5"/>
    </row>
    <row r="6" spans="1:49" x14ac:dyDescent="0.2">
      <c r="A6" s="8">
        <v>10</v>
      </c>
      <c r="B6" s="12">
        <v>40.552662761194021</v>
      </c>
      <c r="C6" s="11">
        <v>5.2078156388059629</v>
      </c>
      <c r="D6" s="12">
        <v>1.1801982089552241</v>
      </c>
      <c r="E6" s="11">
        <v>0.52107539104477574</v>
      </c>
      <c r="F6" s="12">
        <v>2.521332537313433</v>
      </c>
      <c r="G6" s="11">
        <v>1.144792262686567</v>
      </c>
      <c r="H6" s="12">
        <v>1.1623164179104477</v>
      </c>
      <c r="I6" s="11">
        <v>0.99422758208955209</v>
      </c>
      <c r="J6" s="12">
        <v>2.1381956129032256</v>
      </c>
      <c r="K6" s="11">
        <v>1.602119427096774</v>
      </c>
      <c r="L6" s="12">
        <v>2.1851548656716417</v>
      </c>
      <c r="M6" s="11">
        <v>0.87713761432835802</v>
      </c>
      <c r="N6" s="12">
        <v>0.75471111940298496</v>
      </c>
      <c r="O6" s="11">
        <v>0.46999808059701476</v>
      </c>
      <c r="P6" s="12">
        <v>0.97627768656716407</v>
      </c>
      <c r="Q6" s="15">
        <v>0.5638869134328357</v>
      </c>
      <c r="R6" s="12"/>
      <c r="S6" s="11"/>
      <c r="T6" s="11"/>
      <c r="U6" s="11"/>
      <c r="V6" s="11"/>
      <c r="W6" s="11"/>
      <c r="X6" s="12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P6"/>
      <c r="AQ6"/>
      <c r="AR6"/>
      <c r="AS6"/>
      <c r="AT6"/>
      <c r="AU6"/>
    </row>
    <row r="7" spans="1:49" x14ac:dyDescent="0.2">
      <c r="A7" s="8">
        <v>20</v>
      </c>
      <c r="B7" s="12">
        <v>6.072535746268656</v>
      </c>
      <c r="C7" s="15">
        <v>1.6473699537313413</v>
      </c>
      <c r="D7" s="12">
        <v>1.8060608955223882</v>
      </c>
      <c r="E7" s="11">
        <v>0.61406070447761152</v>
      </c>
      <c r="F7" s="12">
        <v>0.42236126865671642</v>
      </c>
      <c r="G7" s="11">
        <v>0.32916483134328334</v>
      </c>
      <c r="H7" s="12">
        <v>0.54006850746268653</v>
      </c>
      <c r="I7" s="11">
        <v>0.66608449253731328</v>
      </c>
      <c r="J7" s="12"/>
      <c r="K7" s="11"/>
      <c r="L7" s="12">
        <v>2.95049552238806</v>
      </c>
      <c r="M7" s="11">
        <v>0.95524527761194</v>
      </c>
      <c r="N7" s="12">
        <v>0.79625485074626878</v>
      </c>
      <c r="O7" s="11">
        <v>0.47484484925373094</v>
      </c>
      <c r="P7" s="12">
        <v>0.76855902985074631</v>
      </c>
      <c r="Q7" s="11">
        <v>0.3633691701492538</v>
      </c>
      <c r="R7" s="12"/>
      <c r="S7" s="11"/>
      <c r="T7" s="11"/>
      <c r="U7" s="11"/>
      <c r="V7" s="11"/>
      <c r="W7" s="11"/>
      <c r="X7" s="12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P7"/>
      <c r="AQ7"/>
      <c r="AR7"/>
      <c r="AS7"/>
      <c r="AT7"/>
      <c r="AU7"/>
    </row>
    <row r="8" spans="1:49" x14ac:dyDescent="0.2">
      <c r="A8" s="8">
        <v>30</v>
      </c>
      <c r="B8" s="12">
        <v>0.33234985074626866</v>
      </c>
      <c r="C8" s="11">
        <v>0.35422954925373129</v>
      </c>
      <c r="D8" s="12">
        <v>1.0729074626865671</v>
      </c>
      <c r="E8" s="11">
        <v>0.84402053731343274</v>
      </c>
      <c r="F8" s="12">
        <v>0.14757934701492539</v>
      </c>
      <c r="G8" s="11">
        <v>0.19728839048507457</v>
      </c>
      <c r="H8" s="12">
        <v>0.22156656716417905</v>
      </c>
      <c r="I8" s="11">
        <v>0.43717853283582075</v>
      </c>
      <c r="J8" s="12">
        <v>1.1072798709677418</v>
      </c>
      <c r="K8" s="11">
        <v>1.165316609032258</v>
      </c>
      <c r="L8" s="12">
        <v>1.9491152238805975</v>
      </c>
      <c r="M8" s="11">
        <v>0.80646877611940293</v>
      </c>
      <c r="N8" s="12">
        <v>0.14540305970149253</v>
      </c>
      <c r="O8" s="11">
        <v>0.29066764029850733</v>
      </c>
      <c r="P8" s="12">
        <v>0.38774149253731349</v>
      </c>
      <c r="Q8" s="11">
        <v>0.29883790746268646</v>
      </c>
      <c r="R8" s="12"/>
      <c r="S8" s="11"/>
      <c r="T8" s="11"/>
      <c r="U8" s="11"/>
      <c r="V8" s="11"/>
      <c r="W8" s="11"/>
      <c r="X8" s="12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P8"/>
      <c r="AQ8"/>
      <c r="AR8"/>
      <c r="AS8"/>
      <c r="AT8"/>
      <c r="AU8"/>
    </row>
    <row r="9" spans="1:49" x14ac:dyDescent="0.2">
      <c r="A9" s="8">
        <v>40</v>
      </c>
      <c r="B9" s="12">
        <v>0.16557682835820897</v>
      </c>
      <c r="C9" s="11">
        <v>0.22993582164179099</v>
      </c>
      <c r="D9" s="12">
        <v>1.8954698507462688</v>
      </c>
      <c r="E9" s="11">
        <v>0.71634454925373059</v>
      </c>
      <c r="F9" s="12">
        <v>0.29080611940298506</v>
      </c>
      <c r="G9" s="11">
        <v>0.34938278059701489</v>
      </c>
      <c r="H9" s="12">
        <v>0.15477833955223883</v>
      </c>
      <c r="I9" s="11">
        <v>0.26967426044776122</v>
      </c>
      <c r="J9" s="12">
        <v>0.33369650322580652</v>
      </c>
      <c r="K9" s="11">
        <v>0.49589421677419343</v>
      </c>
      <c r="L9" s="12">
        <v>0.3254258955223881</v>
      </c>
      <c r="M9" s="11">
        <v>0.67660890447761179</v>
      </c>
      <c r="N9" s="12">
        <v>0.69239552238805968</v>
      </c>
      <c r="O9" s="11">
        <v>0.4859231776119402</v>
      </c>
      <c r="P9" s="12">
        <v>0.73393925373134317</v>
      </c>
      <c r="Q9" s="11">
        <v>0.31448604626865656</v>
      </c>
      <c r="R9" s="12"/>
      <c r="S9" s="11"/>
      <c r="T9" s="11"/>
      <c r="U9" s="11"/>
      <c r="V9" s="11"/>
      <c r="W9" s="11"/>
      <c r="X9" s="12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P9"/>
      <c r="AQ9"/>
      <c r="AR9"/>
      <c r="AS9"/>
      <c r="AT9"/>
      <c r="AU9"/>
    </row>
    <row r="10" spans="1:49" x14ac:dyDescent="0.2">
      <c r="A10" s="8">
        <v>50</v>
      </c>
      <c r="B10" s="12">
        <v>0.19797229477611944</v>
      </c>
      <c r="C10" s="11">
        <v>0.25783191772388053</v>
      </c>
      <c r="D10" s="12">
        <v>1.859706268656717</v>
      </c>
      <c r="E10" s="11">
        <v>0.84795453134328302</v>
      </c>
      <c r="F10" s="12">
        <v>0.10618513992537314</v>
      </c>
      <c r="G10" s="11">
        <v>0.23144761007462689</v>
      </c>
      <c r="H10" s="12">
        <v>8.27884141791045E-2</v>
      </c>
      <c r="I10" s="11">
        <v>0.23072771082089549</v>
      </c>
      <c r="J10" s="12">
        <v>0.12238258064516129</v>
      </c>
      <c r="K10" s="11">
        <v>0.37840693935483871</v>
      </c>
      <c r="L10" s="12">
        <v>0.33234985074626866</v>
      </c>
      <c r="M10" s="11">
        <v>0.55834774925373132</v>
      </c>
      <c r="N10" s="12">
        <v>0.23541447761194034</v>
      </c>
      <c r="O10" s="11">
        <v>0.36766202238805945</v>
      </c>
      <c r="P10" s="12">
        <v>0.51929664179104473</v>
      </c>
      <c r="Q10" s="11">
        <v>0.31573235820895507</v>
      </c>
      <c r="R10" s="12"/>
      <c r="S10" s="11"/>
      <c r="T10" s="11"/>
      <c r="U10" s="11"/>
      <c r="V10" s="11"/>
      <c r="W10" s="11"/>
      <c r="X10" s="12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P10"/>
      <c r="AQ10"/>
      <c r="AR10"/>
      <c r="AS10"/>
      <c r="AT10"/>
      <c r="AU10"/>
    </row>
    <row r="11" spans="1:49" x14ac:dyDescent="0.2">
      <c r="A11" s="8">
        <v>60</v>
      </c>
      <c r="B11" s="12">
        <v>0.16917632462686572</v>
      </c>
      <c r="C11" s="11">
        <v>0.18774972537313428</v>
      </c>
      <c r="D11" s="12">
        <v>1.7702973134328359</v>
      </c>
      <c r="E11" s="11">
        <v>0.91340188656716403</v>
      </c>
      <c r="F11" s="12">
        <v>0.10978463619402987</v>
      </c>
      <c r="G11" s="11">
        <v>0.25196473880597009</v>
      </c>
      <c r="H11" s="12">
        <v>6.1191436567164192E-2</v>
      </c>
      <c r="I11" s="11">
        <v>0.19926811343283574</v>
      </c>
      <c r="J11" s="12">
        <v>0.12238258064516133</v>
      </c>
      <c r="K11" s="11">
        <v>0.41381629935483866</v>
      </c>
      <c r="L11" s="12">
        <v>0.21464261194029857</v>
      </c>
      <c r="M11" s="11">
        <v>0.38843388805970125</v>
      </c>
      <c r="N11" s="12">
        <v>0.91396208955223879</v>
      </c>
      <c r="O11" s="11">
        <v>0.54269961044776116</v>
      </c>
      <c r="P11" s="12">
        <v>1.6808883582089555</v>
      </c>
      <c r="Q11" s="11">
        <v>0.52357884179104419</v>
      </c>
      <c r="R11" s="12"/>
      <c r="S11" s="11"/>
      <c r="T11" s="11"/>
      <c r="U11" s="11"/>
      <c r="V11" s="11"/>
      <c r="W11" s="11"/>
      <c r="X11" s="12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P11"/>
      <c r="AQ11"/>
      <c r="AR11"/>
      <c r="AS11"/>
      <c r="AT11"/>
      <c r="AU11"/>
    </row>
    <row r="12" spans="1:49" x14ac:dyDescent="0.2">
      <c r="A12" s="8">
        <v>70</v>
      </c>
      <c r="B12" s="12">
        <v>0.17817506529850746</v>
      </c>
      <c r="C12" s="11">
        <v>0.22216090970149252</v>
      </c>
      <c r="D12" s="12">
        <v>1.6987701492537313</v>
      </c>
      <c r="E12" s="11">
        <v>0.86512105074626833</v>
      </c>
      <c r="F12" s="12">
        <v>0.10258564365671644</v>
      </c>
      <c r="G12" s="11">
        <v>0.25916373134328352</v>
      </c>
      <c r="H12" s="12">
        <v>8.6387910447761215E-2</v>
      </c>
      <c r="I12" s="11">
        <v>0.30671307705223877</v>
      </c>
      <c r="J12" s="12">
        <v>0.15501793548387094</v>
      </c>
      <c r="K12" s="11">
        <v>0.47729206451612904</v>
      </c>
      <c r="L12" s="12">
        <v>0.13847910447761194</v>
      </c>
      <c r="M12" s="11">
        <v>0.39965069552238802</v>
      </c>
      <c r="N12" s="12">
        <v>0.59546014925373147</v>
      </c>
      <c r="O12" s="11">
        <v>0.42513085074626822</v>
      </c>
      <c r="P12" s="12">
        <v>0.98349850746268652</v>
      </c>
      <c r="Q12" s="11">
        <v>0.43023589253731348</v>
      </c>
      <c r="R12" s="12"/>
      <c r="S12" s="11"/>
      <c r="T12" s="11"/>
      <c r="U12" s="11"/>
      <c r="V12" s="11"/>
      <c r="W12" s="11"/>
      <c r="X12" s="12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P12"/>
      <c r="AQ12"/>
      <c r="AR12"/>
      <c r="AS12"/>
      <c r="AT12"/>
      <c r="AU12"/>
    </row>
    <row r="13" spans="1:49" x14ac:dyDescent="0.2">
      <c r="A13" s="8">
        <v>80</v>
      </c>
      <c r="B13" s="12">
        <v>0.12958186567164179</v>
      </c>
      <c r="C13" s="11">
        <v>0.30934070932835811</v>
      </c>
      <c r="D13" s="12">
        <v>2.0206423880597013</v>
      </c>
      <c r="E13" s="11">
        <v>0.974557611940298</v>
      </c>
      <c r="F13" s="12">
        <v>9.3586902985074688E-2</v>
      </c>
      <c r="G13" s="11">
        <v>0.40321557201492525</v>
      </c>
      <c r="H13" s="12">
        <v>8.6387910447761215E-2</v>
      </c>
      <c r="I13" s="11">
        <v>0.37665128955223881</v>
      </c>
      <c r="J13" s="12">
        <v>0.1890812903225807</v>
      </c>
      <c r="K13" s="11">
        <v>0.65497758967741926</v>
      </c>
      <c r="L13" s="12">
        <v>0.12463119402985082</v>
      </c>
      <c r="M13" s="11">
        <v>0.47844530597014906</v>
      </c>
      <c r="N13" s="12">
        <v>0.62586268656716415</v>
      </c>
      <c r="O13" s="11">
        <v>0.62014051343283561</v>
      </c>
      <c r="P13" s="12">
        <v>0.89408955223880604</v>
      </c>
      <c r="Q13" s="11">
        <v>0.61549124776119402</v>
      </c>
      <c r="R13" s="12"/>
      <c r="S13" s="11"/>
      <c r="T13" s="11"/>
      <c r="U13" s="11"/>
      <c r="V13" s="11"/>
      <c r="W13" s="11"/>
      <c r="X13" s="12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P13"/>
      <c r="AQ13"/>
      <c r="AR13"/>
      <c r="AS13"/>
      <c r="AT13"/>
      <c r="AU13"/>
    </row>
    <row r="14" spans="1:49" x14ac:dyDescent="0.2">
      <c r="B14" s="8"/>
      <c r="C14" s="8"/>
      <c r="AR14"/>
      <c r="AS14"/>
      <c r="AT14"/>
      <c r="AU14"/>
      <c r="AV14"/>
      <c r="AW14"/>
    </row>
    <row r="15" spans="1:49" x14ac:dyDescent="0.2">
      <c r="A15" s="8" t="s">
        <v>16</v>
      </c>
      <c r="B15" s="4">
        <f t="shared" ref="B15:G15" si="0">(B4*3)+(B5*4.5)+(B6*7.5)+(B7*10)+(B8*10)+(B9*10)+(B10*10)+(B11*10)+(B12*10)+(B13*5)</f>
        <v>476.22059680970142</v>
      </c>
      <c r="C15" s="4">
        <f t="shared" si="0"/>
        <v>81.891925690298407</v>
      </c>
      <c r="D15" s="4">
        <f t="shared" si="0"/>
        <v>135.1684585074627</v>
      </c>
      <c r="E15" s="4">
        <f t="shared" si="0"/>
        <v>62.09541349253729</v>
      </c>
      <c r="F15" s="4">
        <f t="shared" si="0"/>
        <v>54.184815167910457</v>
      </c>
      <c r="G15" s="4">
        <f t="shared" si="0"/>
        <v>37.917555582089541</v>
      </c>
      <c r="H15" s="4">
        <f>(H4*3)+(H5*4.5)+(H6*7.5)+(H7*10)+(H8*10)+(H9*10)+(H10*10)+(H11*10)+(H12*10)+(H13*5)</f>
        <v>28.744398470149253</v>
      </c>
      <c r="I15" s="4">
        <f>(I4*3)+(I5*4.5)+(I6*7.5)+(I7*10)+(I8*10)+(I9*10)+(I10*10)+(I11*10)+(I12*10)+(I13*5)</f>
        <v>37.404959154850744</v>
      </c>
      <c r="J15" s="4">
        <f>(J4*3)+(J5*4.5)+(J6*12.5)+(J8*15)+(J9*10)+(J10*10)+(J11*10)+(J12*10)+(J13*5)</f>
        <v>69.657871161290316</v>
      </c>
      <c r="K15" s="4">
        <f>(K4*3)+(K5*4.5)+(K6*12.5)+(K8*15)+(K9*10)+(K10*10)+(K11*10)+(K12*10)+(K13*5)</f>
        <v>69.085730198709683</v>
      </c>
      <c r="L15" s="4">
        <f t="shared" ref="L15:W15" si="1">(L4*3)+(L5*4.5)+(L6*7.5)+(L7*10)+(L8*10)+(L9*10)+(L10*10)+(L11*10)+(L12*10)+(L13*5)</f>
        <v>88.8576756716418</v>
      </c>
      <c r="M15" s="4">
        <f t="shared" si="1"/>
        <v>53.270777028358197</v>
      </c>
      <c r="N15" s="4">
        <f t="shared" si="1"/>
        <v>49.111300074626868</v>
      </c>
      <c r="O15" s="4">
        <f t="shared" si="1"/>
        <v>36.038234525373113</v>
      </c>
      <c r="P15" s="4">
        <f>(P4*3)+(P5*4.5)+(P6*7.5)+(P7*10)+(P8*10)+(P9*10)+(P10*10)+(P11*10)+(P12*10)+(P13*5)</f>
        <v>70.300441007462695</v>
      </c>
      <c r="Q15" s="4">
        <f>(Q4*3)+(Q5*4.5)+(Q6*7.5)+(Q7*10)+(Q8*10)+(Q9*10)+(Q10*10)+(Q11*10)+(Q12*10)+(Q13*5)</f>
        <v>33.8438271425373</v>
      </c>
      <c r="R15" s="4">
        <f t="shared" si="1"/>
        <v>0</v>
      </c>
      <c r="S15" s="4">
        <f t="shared" si="1"/>
        <v>0</v>
      </c>
      <c r="T15" s="4">
        <f t="shared" si="1"/>
        <v>0</v>
      </c>
      <c r="U15" s="4">
        <f t="shared" si="1"/>
        <v>0</v>
      </c>
      <c r="V15" s="4">
        <f t="shared" si="1"/>
        <v>0</v>
      </c>
      <c r="W15" s="4">
        <f t="shared" si="1"/>
        <v>0</v>
      </c>
      <c r="X15" s="4">
        <f>(W4*3)+(W5*4.5)+(W6*7.5)+(W7*10)+(W8*10)+(W9*10)+(W10*10)+(W11*10)+(W12*10)+(X13*5)</f>
        <v>0</v>
      </c>
      <c r="Y15" s="4">
        <f>(Y4*3)+(Y5*4.5)+(Y6*7.5)+(Y7*10)+(Y8*10)+(Y9*10)+(Y10*10)+(Y11*10)+(Y12*10)+(Y13*5)</f>
        <v>0</v>
      </c>
      <c r="Z15" s="4">
        <f>(Z4*3)+(Z5*4.5)+(Z6*7.5)+(Z7*10)+(Z8*10)+(Z9*10)+(Z10*10)+(Z11*10)+(Z12*10)+(Z13*5)</f>
        <v>0</v>
      </c>
      <c r="AA15" s="4">
        <f>(AA4*3)+(AA5*4.5)+(AA6*7.5)+(AA7*10)+(AA8*10)+(AA9*10)+(AA10*10)+(AA11*10)+(AA12*10)+(AA13*5)</f>
        <v>0</v>
      </c>
      <c r="AB15" s="4">
        <f t="shared" ref="AB15:AI15" si="2">(AB4*3)+(AB5*4.5)+(AB6*7.5)+(AB7*10)+(AB8*10)+(AB9*10)+(AB10*10)+(AB11*10)+(AB12*10)+(AB13*5)</f>
        <v>0</v>
      </c>
      <c r="AC15" s="4">
        <f t="shared" si="2"/>
        <v>0</v>
      </c>
      <c r="AD15" s="4">
        <f>(AD4*3)+(AD5*4.5)+(AD6*7.5)+(AD7*10)+(AD8*10)+(AD9*10)+(AD10*10)+(AD11*10)+(AD12*10)+(AD13*5)</f>
        <v>0</v>
      </c>
      <c r="AE15" s="4">
        <f>(AE4*3)+(AE5*4.5)+(AE6*7.5)+(AE7*10)+(AE8*10)+(AE9*10)+(AE10*10)+(AE11*10)+(AE12*10)+(AE13*5)</f>
        <v>0</v>
      </c>
      <c r="AF15" s="4">
        <f t="shared" si="2"/>
        <v>0</v>
      </c>
      <c r="AG15" s="4">
        <f t="shared" si="2"/>
        <v>0</v>
      </c>
      <c r="AH15" s="4">
        <f t="shared" si="2"/>
        <v>0</v>
      </c>
      <c r="AI15" s="4">
        <f t="shared" si="2"/>
        <v>0</v>
      </c>
      <c r="AJ15" s="4">
        <f>(AJ4*3)+(AJ5*4.5)+(AJ6*7.5)+(AJ7*10)+(AJ8*10)+(AJ9*10)+(AJ10*10)+(AJ11*10)+(AJ12*10)+(AJ13*5)</f>
        <v>0</v>
      </c>
      <c r="AK15" s="4">
        <f>(AK4*3)+(AK5*4.5)+(AK6*7.5)+(AK7*10)+(AK8*10)+(AK9*10)+(AK10*10)+(AK11*10)+(AK12*10)+(AK13*5)</f>
        <v>0</v>
      </c>
      <c r="AR15"/>
      <c r="AS15"/>
      <c r="AT15"/>
      <c r="AU15"/>
      <c r="AV15"/>
      <c r="AW15"/>
    </row>
    <row r="16" spans="1:49" x14ac:dyDescent="0.2">
      <c r="AR16"/>
      <c r="AS16"/>
      <c r="AT16"/>
      <c r="AU16"/>
      <c r="AV16"/>
      <c r="AW16"/>
    </row>
    <row r="17" spans="1:49" x14ac:dyDescent="0.2">
      <c r="A17" s="8" t="s">
        <v>17</v>
      </c>
      <c r="B17" s="4">
        <f t="shared" ref="B17:G17" si="3">(B4*3)+(B5*4.5)+(B6*7.5)+(B7*10)+(B8*10)+(B9*10)+(B10*5)</f>
        <v>471.10931210820888</v>
      </c>
      <c r="C17" s="4">
        <f t="shared" si="3"/>
        <v>74.956956204290933</v>
      </c>
      <c r="D17" s="4">
        <f t="shared" si="3"/>
        <v>81.076040597014938</v>
      </c>
      <c r="E17" s="4">
        <f t="shared" si="3"/>
        <v>35.197623402985059</v>
      </c>
      <c r="F17" s="4">
        <f t="shared" si="3"/>
        <v>51.062252154850746</v>
      </c>
      <c r="G17" s="4">
        <f t="shared" si="3"/>
        <v>29.63295497014925</v>
      </c>
      <c r="H17" s="4">
        <f>(H4*3)+(H5*4.5)+(H6*7.5)+(H7*10)+(H8*10)+(H9*10)+(H10*5)</f>
        <v>26.422723376865672</v>
      </c>
      <c r="I17" s="4">
        <f>(I4*3)+(I5*4.5)+(I6*7.5)+(I7*10)+(I8*10)+(I9*10)+(I10*5)</f>
        <v>29.308252248134327</v>
      </c>
      <c r="J17" s="4">
        <f>(J4*3)+(J5*4.5)+(J6*12.5)+(J8*15)+(J9*10)+(J10*5)</f>
        <v>65.326546645161287</v>
      </c>
      <c r="K17" s="4">
        <f>(K4*3)+(K5*4.5)+(K6*12.5)+(K8*15)+(K9*10)+(K10*5)</f>
        <v>55.007723914838714</v>
      </c>
      <c r="L17" s="4">
        <f>(L4*3)+(L5*4.5)+(L6*7.5)+(L7*10)+(L8*10)+(L9*10)+(L10*5)</f>
        <v>83.04155328358209</v>
      </c>
      <c r="M17" s="4">
        <f>(M4*3)+(M5*4.5)+(M6*7.5)+(M7*10)+(M8*10)+(M9*10)+(M10*5)</f>
        <v>40.205965916417902</v>
      </c>
      <c r="N17" s="4">
        <f t="shared" ref="N17:U17" si="4">(N4*3)+(N5*4.5)+(N6*7.5)+(N7*10)+(N8*10)+(N9*10)+(N10*5)</f>
        <v>29.710691865671642</v>
      </c>
      <c r="O17" s="4">
        <f t="shared" si="4"/>
        <v>21.42091723432835</v>
      </c>
      <c r="P17" s="4">
        <f>(P4*3)+(P5*4.5)+(P6*7.5)+(P7*10)+(P8*10)+(P9*10)+(P10*5)</f>
        <v>36.589641380597016</v>
      </c>
      <c r="Q17" s="4">
        <f>(Q4*3)+(Q5*4.5)+(Q6*7.5)+(Q7*10)+(Q8*10)+(Q9*10)+(Q10*5)</f>
        <v>19.649561769402982</v>
      </c>
      <c r="R17" s="4">
        <f>(R4*3)+(R5*4.5)+(R6*7.5)+(R7*10)+(R8*10)+(R9*10)+(R10*5)</f>
        <v>0</v>
      </c>
      <c r="S17" s="4">
        <f>(S4*3)+(S5*4.5)+(S6*7.5)+(S7*10)+(S8*10)+(S9*10)+(S10*5)</f>
        <v>0</v>
      </c>
      <c r="T17" s="4">
        <f t="shared" si="4"/>
        <v>0</v>
      </c>
      <c r="U17" s="4">
        <f t="shared" si="4"/>
        <v>0</v>
      </c>
      <c r="V17" s="4">
        <f>(V4*3)+(V5*4.5)+(V6*7.5)+(V7*10)+(V8*10)+(V9*10)+(V10*5)</f>
        <v>0</v>
      </c>
      <c r="W17" s="4">
        <f>(W4*3)+(W5*4.5)+(W6*7.5)+(W7*10)+(W8*10)+(W9*10)+(W10*5)</f>
        <v>0</v>
      </c>
      <c r="X17" s="4">
        <f>(W4*3)+(W5*4.5)+(W6*7.5)+(W7*10)+(W8*10)+(W9*10)+(W10*5)</f>
        <v>0</v>
      </c>
      <c r="Y17" s="4">
        <f>(Y4*3)+(Y5*4.5)+(Y6*7.5)+(Y7*10)+(Y8*10)+(Y9*10)+(Y10*5)</f>
        <v>0</v>
      </c>
      <c r="Z17" s="4">
        <f>(Z4*3)+(Z5*4.5)+(Z6*7.5)+(Z7*10)+(Z8*10)+(Z9*10)+(Z10*5)</f>
        <v>0</v>
      </c>
      <c r="AA17" s="4">
        <f>(AA4*3)+(AA5*4.5)+(AA6*7.5)+(AA7*10)+(AA8*10)+(AA9*10)+(AA10*5)</f>
        <v>0</v>
      </c>
      <c r="AB17" s="4">
        <f t="shared" ref="AB17:AI17" si="5">(AB4*3)+(AB5*4.5)+(AB6*7.5)+(AB7*10)+(AB8*10)+(AB9*10)+(AB10*5)</f>
        <v>0</v>
      </c>
      <c r="AC17" s="4">
        <f t="shared" si="5"/>
        <v>0</v>
      </c>
      <c r="AD17" s="4">
        <f>(AD4*3)+(AD5*4.5)+(AD6*7.5)+(AD7*10)+(AD8*10)+(AD9*10)+(AD10*5)</f>
        <v>0</v>
      </c>
      <c r="AE17" s="4">
        <f>(AE4*3)+(AE5*4.5)+(AE6*7.5)+(AE7*10)+(AE8*10)+(AE9*10)+(AE10*5)</f>
        <v>0</v>
      </c>
      <c r="AF17" s="4">
        <f t="shared" si="5"/>
        <v>0</v>
      </c>
      <c r="AG17" s="4">
        <f t="shared" si="5"/>
        <v>0</v>
      </c>
      <c r="AH17" s="4">
        <f t="shared" si="5"/>
        <v>0</v>
      </c>
      <c r="AI17" s="4">
        <f t="shared" si="5"/>
        <v>0</v>
      </c>
      <c r="AJ17" s="4">
        <f>(AJ4*3)+(AJ5*4.5)+(AJ6*7.5)+(AJ7*10)+(AJ8*10)+(AJ9*10)+(AJ10*5)</f>
        <v>0</v>
      </c>
      <c r="AK17" s="4">
        <f>(AK4*3)+(AK5*4.5)+(AK6*7.5)+(AK7*10)+(AK8*10)+(AK9*10)+(AK10*5)</f>
        <v>0</v>
      </c>
      <c r="AR17"/>
      <c r="AS17"/>
      <c r="AT17"/>
      <c r="AU17"/>
      <c r="AV17"/>
      <c r="AW17"/>
    </row>
    <row r="19" spans="1:49" x14ac:dyDescent="0.2">
      <c r="C19"/>
      <c r="G19" s="12" t="s">
        <v>69</v>
      </c>
      <c r="I19" s="12" t="s">
        <v>49</v>
      </c>
      <c r="J19" s="12"/>
      <c r="K19" s="9" t="s">
        <v>50</v>
      </c>
      <c r="M19"/>
      <c r="R19" s="11"/>
      <c r="S19" s="11"/>
      <c r="U19"/>
    </row>
    <row r="20" spans="1:49" s="12" customFormat="1" x14ac:dyDescent="0.2">
      <c r="A20" s="18"/>
      <c r="B20" s="12" t="s">
        <v>10</v>
      </c>
      <c r="C20" s="9" t="s">
        <v>45</v>
      </c>
      <c r="D20" s="12" t="s">
        <v>44</v>
      </c>
      <c r="E20" s="12" t="s">
        <v>6</v>
      </c>
      <c r="F20" s="12" t="s">
        <v>43</v>
      </c>
      <c r="G20" s="12" t="s">
        <v>42</v>
      </c>
      <c r="H20" s="12" t="s">
        <v>33</v>
      </c>
      <c r="I20" s="12" t="s">
        <v>42</v>
      </c>
      <c r="J20" s="12" t="s">
        <v>33</v>
      </c>
      <c r="K20" s="9" t="s">
        <v>42</v>
      </c>
      <c r="L20" s="12" t="s">
        <v>33</v>
      </c>
      <c r="M20" s="9" t="s">
        <v>51</v>
      </c>
      <c r="R20" s="3"/>
      <c r="S20" s="13"/>
      <c r="T20" s="11"/>
      <c r="U20" s="11"/>
      <c r="V20" s="15"/>
      <c r="W20" s="15"/>
      <c r="X20" s="15"/>
      <c r="Y20" s="11"/>
      <c r="Z20" s="6"/>
      <c r="AA20"/>
    </row>
    <row r="21" spans="1:49" x14ac:dyDescent="0.2">
      <c r="A21" s="8" t="s">
        <v>41</v>
      </c>
      <c r="B21" s="5"/>
      <c r="C21" s="2"/>
      <c r="D21" s="19"/>
      <c r="E21" s="3"/>
      <c r="F21" s="13"/>
      <c r="G21" s="12"/>
      <c r="H21" s="11"/>
      <c r="I21" s="12"/>
      <c r="J21" s="11"/>
      <c r="K21" s="15"/>
      <c r="L21" s="11"/>
      <c r="M21" s="18"/>
      <c r="N21" s="30"/>
      <c r="O21" s="15"/>
      <c r="P21" s="30"/>
      <c r="R21" s="3"/>
      <c r="S21" s="13"/>
      <c r="T21" s="11"/>
      <c r="U21" s="11"/>
      <c r="V21" s="15"/>
      <c r="W21" s="15"/>
      <c r="X21" s="15"/>
      <c r="Y21" s="11"/>
      <c r="Z21" s="6"/>
      <c r="AA21"/>
    </row>
    <row r="22" spans="1:49" ht="13.5" customHeight="1" x14ac:dyDescent="0.2">
      <c r="B22" s="12"/>
      <c r="C22" s="11"/>
      <c r="D22" s="19"/>
      <c r="E22" s="3"/>
      <c r="F22" s="13"/>
      <c r="G22" s="12"/>
      <c r="H22" s="39"/>
      <c r="I22" s="12"/>
      <c r="J22" s="11"/>
      <c r="K22" s="15"/>
      <c r="L22" s="11"/>
      <c r="M22" s="18"/>
      <c r="N22" s="30"/>
      <c r="O22" s="15"/>
      <c r="P22" s="30"/>
      <c r="R22" s="3"/>
      <c r="S22" s="13"/>
      <c r="T22" s="11"/>
      <c r="U22" s="11"/>
      <c r="V22" s="15"/>
      <c r="W22" s="15"/>
      <c r="X22" s="15"/>
      <c r="Y22" s="11"/>
      <c r="Z22" s="6"/>
      <c r="AA22"/>
    </row>
    <row r="23" spans="1:49" x14ac:dyDescent="0.2">
      <c r="B23" s="5">
        <v>39574</v>
      </c>
      <c r="C23" s="2" t="s">
        <v>71</v>
      </c>
      <c r="D23" s="19" t="s">
        <v>65</v>
      </c>
      <c r="E23" s="3">
        <v>295360</v>
      </c>
      <c r="F23" s="13">
        <v>1</v>
      </c>
      <c r="G23" s="12">
        <v>6.8510659701492544</v>
      </c>
      <c r="H23" s="11">
        <v>0.86883972985074354</v>
      </c>
      <c r="I23" s="12">
        <v>476.22059680970142</v>
      </c>
      <c r="J23" s="15">
        <v>81.891925690298407</v>
      </c>
      <c r="K23" s="15">
        <v>471.10931210820888</v>
      </c>
      <c r="L23" s="15">
        <v>74.956956204290933</v>
      </c>
      <c r="M23" s="36">
        <v>127</v>
      </c>
      <c r="N23" s="30"/>
      <c r="O23" s="15"/>
      <c r="P23" s="30"/>
    </row>
    <row r="24" spans="1:49" x14ac:dyDescent="0.2">
      <c r="B24" s="5">
        <v>39590</v>
      </c>
      <c r="C24" s="2" t="s">
        <v>73</v>
      </c>
      <c r="D24" s="19" t="s">
        <v>65</v>
      </c>
      <c r="E24" s="3">
        <v>295370</v>
      </c>
      <c r="F24" s="13">
        <v>1</v>
      </c>
      <c r="G24" s="12">
        <v>1.8418244776119403</v>
      </c>
      <c r="H24" s="11">
        <v>0.67414352238805941</v>
      </c>
      <c r="I24" s="12">
        <v>135.1684585074627</v>
      </c>
      <c r="J24" s="15">
        <v>62.09541349253729</v>
      </c>
      <c r="K24" s="15">
        <v>81.076040597014938</v>
      </c>
      <c r="L24" s="15">
        <v>35.197623402985059</v>
      </c>
      <c r="M24" s="36">
        <v>143</v>
      </c>
      <c r="N24" s="30"/>
      <c r="O24" s="15"/>
      <c r="P24" s="30"/>
    </row>
    <row r="25" spans="1:49" x14ac:dyDescent="0.2">
      <c r="B25" s="5">
        <v>39611</v>
      </c>
      <c r="C25" s="2" t="s">
        <v>78</v>
      </c>
      <c r="D25" s="19" t="s">
        <v>65</v>
      </c>
      <c r="E25" s="3">
        <v>295380</v>
      </c>
      <c r="F25" s="13">
        <v>1</v>
      </c>
      <c r="G25" s="12">
        <v>2.95049552238806</v>
      </c>
      <c r="H25" s="11">
        <v>1.3865540776119403</v>
      </c>
      <c r="I25" s="12">
        <v>54.184815167910457</v>
      </c>
      <c r="J25" s="15">
        <v>37.917555582089541</v>
      </c>
      <c r="K25" s="15">
        <v>51.062252154850746</v>
      </c>
      <c r="L25" s="15">
        <v>29.63295497014925</v>
      </c>
      <c r="M25" s="36">
        <v>164</v>
      </c>
    </row>
    <row r="26" spans="1:49" x14ac:dyDescent="0.2">
      <c r="B26" s="5">
        <v>39667</v>
      </c>
      <c r="C26" s="2" t="s">
        <v>79</v>
      </c>
      <c r="D26" s="19" t="s">
        <v>65</v>
      </c>
      <c r="E26" s="3">
        <v>295390</v>
      </c>
      <c r="F26" s="13">
        <v>1</v>
      </c>
      <c r="G26" s="12">
        <v>1.0192620895522391</v>
      </c>
      <c r="H26" s="11">
        <v>0.84974271044776084</v>
      </c>
      <c r="I26" s="12">
        <v>28.744398470149253</v>
      </c>
      <c r="J26" s="15">
        <v>37.404959154850744</v>
      </c>
      <c r="K26" s="15">
        <v>26.422723376865672</v>
      </c>
      <c r="L26" s="15">
        <v>29.308252248134327</v>
      </c>
      <c r="M26" s="36">
        <v>220</v>
      </c>
    </row>
    <row r="27" spans="1:49" x14ac:dyDescent="0.2">
      <c r="B27" s="5">
        <v>39696</v>
      </c>
      <c r="C27" s="2" t="s">
        <v>80</v>
      </c>
      <c r="D27" s="19" t="s">
        <v>60</v>
      </c>
      <c r="E27" s="3">
        <v>321886</v>
      </c>
      <c r="F27" s="13">
        <v>1</v>
      </c>
      <c r="G27" s="12">
        <v>2.4054700645161291</v>
      </c>
      <c r="H27" s="11">
        <v>1.4768822554838701</v>
      </c>
      <c r="I27" s="12">
        <v>69.657871161290316</v>
      </c>
      <c r="J27" s="15">
        <v>69.085730198709683</v>
      </c>
      <c r="K27" s="15">
        <v>65.326546645161287</v>
      </c>
      <c r="L27" s="15">
        <v>55.007723914838714</v>
      </c>
      <c r="M27" s="36">
        <v>248</v>
      </c>
    </row>
    <row r="28" spans="1:49" x14ac:dyDescent="0.2">
      <c r="B28" s="5">
        <v>39737</v>
      </c>
      <c r="C28" s="2" t="s">
        <v>85</v>
      </c>
      <c r="D28" s="19" t="s">
        <v>65</v>
      </c>
      <c r="E28" s="20">
        <v>295400</v>
      </c>
      <c r="F28" s="13">
        <v>1</v>
      </c>
      <c r="G28" s="12">
        <v>1.9133516417910452</v>
      </c>
      <c r="H28" s="11">
        <v>0.96204035820895484</v>
      </c>
      <c r="I28" s="12">
        <v>88.8576756716418</v>
      </c>
      <c r="J28" s="15">
        <v>53.270777028358197</v>
      </c>
      <c r="K28" s="15">
        <v>83.04155328358209</v>
      </c>
      <c r="L28" s="15">
        <v>40.205965916417902</v>
      </c>
      <c r="M28" s="36">
        <v>290</v>
      </c>
    </row>
    <row r="29" spans="1:49" x14ac:dyDescent="0.2">
      <c r="B29" s="5">
        <v>39765</v>
      </c>
      <c r="C29" s="2" t="s">
        <v>86</v>
      </c>
      <c r="D29" s="19" t="s">
        <v>65</v>
      </c>
      <c r="E29" s="13">
        <v>295410</v>
      </c>
      <c r="F29" s="13">
        <v>1</v>
      </c>
      <c r="G29" s="12">
        <v>0.92088604477611935</v>
      </c>
      <c r="H29" s="11">
        <v>0.51721945522388046</v>
      </c>
      <c r="I29" s="12">
        <v>49.111300074626868</v>
      </c>
      <c r="J29" s="15">
        <v>36.038234525373113</v>
      </c>
      <c r="K29" s="15">
        <v>29.710691865671642</v>
      </c>
      <c r="L29" s="15">
        <v>21.42091723432835</v>
      </c>
      <c r="M29" s="36">
        <v>318</v>
      </c>
    </row>
    <row r="30" spans="1:49" x14ac:dyDescent="0.2">
      <c r="B30" s="5">
        <v>39785</v>
      </c>
      <c r="C30" s="2" t="s">
        <v>89</v>
      </c>
      <c r="D30" s="19" t="s">
        <v>88</v>
      </c>
      <c r="E30" s="13">
        <v>295420</v>
      </c>
      <c r="F30" s="13">
        <v>1</v>
      </c>
      <c r="G30" s="12">
        <v>1.1355286567164176</v>
      </c>
      <c r="H30" s="11">
        <v>0.54380744328358199</v>
      </c>
      <c r="I30" s="12">
        <v>70.300441007462695</v>
      </c>
      <c r="J30" s="11">
        <v>33.8438271425373</v>
      </c>
      <c r="K30" s="15">
        <v>36.589641380597016</v>
      </c>
      <c r="L30" s="11">
        <v>19.649561769402982</v>
      </c>
      <c r="M30" s="36">
        <v>338</v>
      </c>
    </row>
    <row r="31" spans="1:49" x14ac:dyDescent="0.2">
      <c r="B31" s="12"/>
      <c r="C31" s="11"/>
      <c r="D31" s="3"/>
      <c r="E31" s="13"/>
      <c r="F31" s="13"/>
      <c r="G31" s="12"/>
      <c r="H31" s="11"/>
      <c r="I31" s="3"/>
      <c r="J31" s="12"/>
      <c r="K31" s="11"/>
      <c r="L31" s="11"/>
      <c r="M31" s="18"/>
    </row>
    <row r="32" spans="1:49" x14ac:dyDescent="0.2">
      <c r="B32" s="12"/>
      <c r="C32" s="11"/>
      <c r="D32" s="3"/>
      <c r="E32" s="13"/>
      <c r="F32" s="13"/>
      <c r="G32" s="12"/>
      <c r="H32" s="11"/>
      <c r="I32" s="3"/>
      <c r="J32" s="12"/>
      <c r="K32" s="11"/>
      <c r="L32" s="11"/>
      <c r="M32" s="18"/>
      <c r="N32" s="12"/>
      <c r="O32" s="11"/>
    </row>
    <row r="33" spans="2:15" x14ac:dyDescent="0.2">
      <c r="B33" s="12"/>
      <c r="C33" s="11"/>
      <c r="D33" s="16"/>
      <c r="E33" s="13"/>
      <c r="F33" s="13"/>
      <c r="G33" s="12"/>
      <c r="H33" s="11"/>
      <c r="I33" s="3"/>
      <c r="J33" s="12"/>
      <c r="K33" s="11"/>
      <c r="L33" s="11"/>
      <c r="M33" s="18"/>
      <c r="N33" s="12"/>
      <c r="O33" s="11"/>
    </row>
    <row r="34" spans="2:15" x14ac:dyDescent="0.2">
      <c r="B34" s="12"/>
      <c r="C34" s="11"/>
      <c r="D34" s="16"/>
      <c r="E34" s="13"/>
      <c r="F34" s="13"/>
      <c r="G34" s="12"/>
      <c r="H34" s="11"/>
      <c r="I34" s="3"/>
      <c r="J34" s="12"/>
      <c r="K34" s="11"/>
      <c r="L34" s="11"/>
      <c r="M34" s="18"/>
      <c r="N34" s="12"/>
      <c r="O34" s="11"/>
    </row>
    <row r="35" spans="2:15" x14ac:dyDescent="0.2">
      <c r="B35" s="12"/>
      <c r="C35" s="11"/>
      <c r="D35" s="3"/>
      <c r="E35" s="13"/>
      <c r="F35" s="13"/>
      <c r="G35" s="12"/>
      <c r="H35" s="11"/>
      <c r="I35" s="3"/>
      <c r="J35" s="12"/>
      <c r="K35" s="11"/>
      <c r="L35" s="11"/>
      <c r="M35" s="18"/>
      <c r="N35" s="12"/>
      <c r="O35" s="11"/>
    </row>
    <row r="36" spans="2:15" x14ac:dyDescent="0.2">
      <c r="B36" s="12"/>
      <c r="C36" s="11"/>
      <c r="D36" s="3"/>
      <c r="E36" s="13"/>
      <c r="F36" s="13"/>
      <c r="G36" s="12"/>
      <c r="H36" s="11"/>
      <c r="I36" s="3"/>
      <c r="J36" s="12"/>
      <c r="K36" s="11"/>
      <c r="L36" s="11"/>
      <c r="M36" s="18"/>
      <c r="N36" s="12"/>
      <c r="O36" s="11"/>
    </row>
    <row r="37" spans="2:15" x14ac:dyDescent="0.2">
      <c r="B37" s="12"/>
      <c r="C37" s="11"/>
      <c r="D37" s="3"/>
      <c r="E37" s="13"/>
      <c r="F37" s="13"/>
      <c r="G37" s="12"/>
      <c r="H37" s="11"/>
      <c r="I37" s="3"/>
      <c r="J37" s="12"/>
      <c r="K37" s="11"/>
      <c r="L37" s="11"/>
      <c r="M37" s="18"/>
      <c r="N37" s="12"/>
      <c r="O37" s="11"/>
    </row>
    <row r="38" spans="2:15" x14ac:dyDescent="0.2">
      <c r="B38" s="12"/>
      <c r="C38" s="11"/>
      <c r="D38" s="3"/>
      <c r="E38" s="13"/>
      <c r="F38" s="13"/>
      <c r="G38" s="12"/>
      <c r="H38" s="11"/>
      <c r="I38" s="12"/>
      <c r="J38" s="11"/>
      <c r="K38" s="15"/>
      <c r="L38" s="11"/>
      <c r="M38" s="18"/>
      <c r="N38" s="12"/>
      <c r="O38" s="11"/>
    </row>
    <row r="39" spans="2:15" x14ac:dyDescent="0.2">
      <c r="B39" s="12"/>
      <c r="C39" s="11"/>
      <c r="D39" s="3"/>
      <c r="E39" s="13"/>
      <c r="F39" s="13"/>
      <c r="G39" s="12"/>
      <c r="H39" s="11"/>
      <c r="I39" s="15"/>
      <c r="J39" s="11"/>
      <c r="K39" s="15"/>
      <c r="L39" s="11"/>
      <c r="M39" s="18"/>
      <c r="N39" s="12"/>
      <c r="O39" s="11"/>
    </row>
    <row r="40" spans="2:15" x14ac:dyDescent="0.2">
      <c r="B40" s="12"/>
      <c r="C40" s="11"/>
      <c r="D40" s="3"/>
      <c r="E40" s="13"/>
      <c r="F40" s="13"/>
      <c r="G40" s="12"/>
      <c r="H40" s="11"/>
      <c r="I40" s="12"/>
      <c r="J40" s="11"/>
      <c r="K40" s="15"/>
      <c r="L40" s="11"/>
      <c r="M40" s="18"/>
      <c r="N40" s="12"/>
      <c r="O40" s="11"/>
    </row>
    <row r="41" spans="2:15" x14ac:dyDescent="0.2">
      <c r="B41" s="12"/>
      <c r="C41" s="11"/>
      <c r="D41" s="3"/>
      <c r="E41" s="13"/>
      <c r="F41" s="13"/>
      <c r="G41" s="12"/>
      <c r="H41" s="11"/>
      <c r="I41" s="12"/>
      <c r="J41" s="11"/>
      <c r="K41" s="15"/>
      <c r="L41" s="11"/>
      <c r="M41" s="18"/>
      <c r="N41" s="12"/>
      <c r="O41" s="11"/>
    </row>
    <row r="42" spans="2:15" x14ac:dyDescent="0.2">
      <c r="B42" s="5"/>
      <c r="C42" s="2"/>
      <c r="D42" s="16"/>
      <c r="E42" s="13"/>
      <c r="F42" s="13"/>
      <c r="G42" s="12"/>
      <c r="H42" s="11"/>
      <c r="I42" s="12"/>
      <c r="J42" s="11"/>
      <c r="K42" s="15"/>
      <c r="L42" s="11"/>
      <c r="M42" s="18"/>
      <c r="N42" s="12"/>
      <c r="O42" s="11"/>
    </row>
    <row r="43" spans="2:15" x14ac:dyDescent="0.2">
      <c r="B43" s="5"/>
      <c r="C43" s="2"/>
      <c r="D43" s="16"/>
      <c r="E43" s="13"/>
      <c r="F43" s="13"/>
      <c r="G43" s="12"/>
      <c r="H43" s="15"/>
      <c r="I43" s="12"/>
      <c r="J43" s="11"/>
      <c r="K43" s="15"/>
      <c r="L43" s="11"/>
      <c r="M43" s="18"/>
    </row>
    <row r="44" spans="2:15" x14ac:dyDescent="0.2">
      <c r="B44" s="5"/>
      <c r="C44" s="2"/>
      <c r="D44" s="3"/>
      <c r="E44" s="13"/>
      <c r="F44" s="13"/>
      <c r="G44" s="12"/>
      <c r="H44" s="11"/>
      <c r="I44" s="12"/>
      <c r="J44" s="11"/>
      <c r="K44" s="15"/>
      <c r="L44" s="11"/>
      <c r="M44" s="18"/>
    </row>
    <row r="45" spans="2:15" x14ac:dyDescent="0.2">
      <c r="B45" s="5"/>
      <c r="C45" s="2"/>
      <c r="D45" s="3"/>
      <c r="E45" s="13"/>
      <c r="F45" s="13"/>
      <c r="G45" s="12"/>
      <c r="H45" s="11"/>
      <c r="I45" s="12"/>
      <c r="J45" s="11"/>
      <c r="K45" s="15"/>
      <c r="L45" s="11"/>
      <c r="M45" s="18"/>
    </row>
    <row r="46" spans="2:15" x14ac:dyDescent="0.2">
      <c r="B46" s="5"/>
      <c r="C46" s="2"/>
      <c r="D46" s="3"/>
      <c r="E46" s="13"/>
      <c r="F46" s="13"/>
      <c r="G46" s="12"/>
      <c r="H46" s="11"/>
      <c r="I46" s="12"/>
      <c r="J46" s="11"/>
      <c r="K46" s="15"/>
      <c r="L46" s="11"/>
      <c r="M46" s="18"/>
    </row>
    <row r="47" spans="2:15" x14ac:dyDescent="0.2">
      <c r="B47" s="5"/>
      <c r="C47" s="2"/>
      <c r="D47" s="3"/>
      <c r="E47" s="13"/>
      <c r="F47" s="13"/>
      <c r="G47" s="12"/>
      <c r="H47" s="11"/>
      <c r="I47" s="12"/>
      <c r="J47" s="11"/>
      <c r="K47" s="15"/>
      <c r="L47" s="11"/>
      <c r="M47" s="18"/>
    </row>
    <row r="48" spans="2:15" x14ac:dyDescent="0.2">
      <c r="B48" s="5"/>
      <c r="C48" s="2"/>
      <c r="D48" s="3"/>
      <c r="E48" s="3"/>
      <c r="F48" s="13"/>
      <c r="G48" s="12"/>
      <c r="H48" s="11"/>
      <c r="I48" s="12"/>
      <c r="J48" s="11"/>
      <c r="K48" s="15"/>
      <c r="L48" s="11"/>
      <c r="M48" s="18"/>
    </row>
    <row r="49" spans="2:13" x14ac:dyDescent="0.2">
      <c r="B49" s="5"/>
      <c r="C49" s="2"/>
      <c r="D49" s="3"/>
      <c r="E49" s="3"/>
      <c r="F49" s="13"/>
      <c r="G49" s="12"/>
      <c r="H49" s="11"/>
      <c r="I49" s="12"/>
      <c r="J49" s="11"/>
      <c r="K49" s="15"/>
      <c r="L49" s="11"/>
      <c r="M49" s="18"/>
    </row>
    <row r="50" spans="2:13" x14ac:dyDescent="0.2">
      <c r="B50" s="5"/>
      <c r="C50" s="2"/>
      <c r="D50" s="3"/>
      <c r="E50" s="3"/>
      <c r="F50" s="13"/>
      <c r="G50" s="12"/>
      <c r="H50" s="11"/>
      <c r="I50" s="12"/>
      <c r="J50" s="11"/>
      <c r="K50" s="15"/>
      <c r="L50" s="11"/>
      <c r="M50" s="18"/>
    </row>
    <row r="51" spans="2:13" x14ac:dyDescent="0.2">
      <c r="B51" s="5"/>
      <c r="C51" s="2"/>
      <c r="D51" s="3"/>
      <c r="E51" s="3"/>
      <c r="F51" s="13"/>
      <c r="G51" s="12"/>
      <c r="H51" s="11"/>
      <c r="I51" s="12"/>
      <c r="J51" s="11"/>
      <c r="K51" s="15"/>
      <c r="L51" s="11"/>
      <c r="M51" s="18"/>
    </row>
    <row r="52" spans="2:13" x14ac:dyDescent="0.2">
      <c r="B52" s="5"/>
      <c r="C52" s="2"/>
      <c r="D52" s="3"/>
      <c r="E52" s="3"/>
      <c r="F52" s="13"/>
      <c r="G52" s="12"/>
      <c r="H52" s="11"/>
      <c r="I52" s="12"/>
      <c r="J52" s="11"/>
      <c r="K52" s="15"/>
      <c r="L52" s="11"/>
      <c r="M52" s="18"/>
    </row>
    <row r="53" spans="2:13" x14ac:dyDescent="0.2">
      <c r="B53" s="5"/>
      <c r="C53" s="2"/>
      <c r="D53" s="3"/>
      <c r="E53" s="3"/>
      <c r="F53" s="13"/>
      <c r="G53" s="12"/>
      <c r="H53" s="11"/>
      <c r="I53" s="12"/>
      <c r="J53" s="11"/>
      <c r="K53" s="15"/>
      <c r="L53" s="11"/>
      <c r="M53" s="18"/>
    </row>
    <row r="54" spans="2:13" x14ac:dyDescent="0.2">
      <c r="B54" s="5"/>
      <c r="C54" s="2"/>
      <c r="D54" s="3"/>
      <c r="E54" s="3"/>
      <c r="F54" s="13"/>
      <c r="G54" s="12"/>
      <c r="H54" s="11"/>
      <c r="I54" s="12"/>
      <c r="J54" s="11"/>
      <c r="K54" s="15"/>
      <c r="L54" s="11"/>
      <c r="M54" s="18"/>
    </row>
    <row r="55" spans="2:13" x14ac:dyDescent="0.2">
      <c r="B55" s="5"/>
      <c r="C55" s="2"/>
      <c r="D55" s="3"/>
      <c r="E55" s="3"/>
      <c r="F55" s="13"/>
      <c r="G55" s="12"/>
      <c r="H55" s="11"/>
      <c r="I55" s="12"/>
      <c r="J55" s="11"/>
      <c r="K55" s="15"/>
      <c r="L55" s="11"/>
      <c r="M55" s="18"/>
    </row>
    <row r="56" spans="2:13" x14ac:dyDescent="0.2">
      <c r="B56" s="5"/>
      <c r="C56" s="2"/>
      <c r="D56" s="3"/>
      <c r="E56" s="3"/>
      <c r="F56" s="13"/>
      <c r="G56" s="12"/>
      <c r="H56" s="11"/>
      <c r="I56" s="12"/>
      <c r="J56" s="11"/>
      <c r="K56" s="15"/>
      <c r="L56" s="11"/>
      <c r="M56" s="18"/>
    </row>
  </sheetData>
  <phoneticPr fontId="0" type="noConversion"/>
  <pageMargins left="0.75" right="0.75" top="1" bottom="1" header="0.5" footer="0.5"/>
  <pageSetup scale="9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50"/>
  <sheetViews>
    <sheetView zoomScale="75" workbookViewId="0">
      <pane xSplit="5" ySplit="5" topLeftCell="F6" activePane="bottomRight" state="frozen"/>
      <selection pane="topRight" activeCell="D1" sqref="D1"/>
      <selection pane="bottomLeft" activeCell="A6" sqref="A6"/>
      <selection pane="bottomRight" sqref="A1:IV5"/>
    </sheetView>
  </sheetViews>
  <sheetFormatPr defaultRowHeight="12.75" x14ac:dyDescent="0.2"/>
  <cols>
    <col min="1" max="1" width="11.140625" style="5" bestFit="1" customWidth="1"/>
    <col min="2" max="2" width="9.7109375" style="2" customWidth="1"/>
    <col min="3" max="3" width="13.28515625" style="16" customWidth="1"/>
    <col min="4" max="4" width="13.85546875" style="3" customWidth="1"/>
    <col min="5" max="5" width="9.140625" style="3"/>
    <col min="6" max="6" width="12.5703125" style="12" customWidth="1"/>
    <col min="7" max="7" width="9.140625" style="11"/>
    <col min="8" max="8" width="9.140625" style="12"/>
    <col min="9" max="9" width="9.28515625" style="11" customWidth="1"/>
    <col min="10" max="10" width="9.28515625" style="12" customWidth="1"/>
    <col min="11" max="11" width="9.28515625" style="11" customWidth="1"/>
    <col min="12" max="12" width="9.140625" style="18"/>
    <col min="13" max="13" width="9.140625" style="33"/>
    <col min="14" max="14" width="9.140625" style="12"/>
    <col min="15" max="15" width="9.140625" style="32"/>
    <col min="16" max="16" width="13.28515625" style="3" customWidth="1"/>
    <col min="17" max="17" width="10.85546875" style="12" customWidth="1"/>
    <col min="18" max="19" width="9.140625" style="12"/>
    <col min="20" max="20" width="11.5703125" style="12" customWidth="1"/>
    <col min="21" max="21" width="10.140625" style="12" customWidth="1"/>
    <col min="23" max="25" width="9.140625" style="4"/>
    <col min="27" max="27" width="11" customWidth="1"/>
    <col min="30" max="32" width="9.140625" style="11"/>
  </cols>
  <sheetData>
    <row r="1" spans="1:43" x14ac:dyDescent="0.2">
      <c r="A1" s="35" t="s">
        <v>75</v>
      </c>
      <c r="V1" s="6" t="s">
        <v>23</v>
      </c>
      <c r="X1" s="7"/>
      <c r="Z1" s="6"/>
      <c r="AA1" s="6"/>
      <c r="AB1" s="6"/>
      <c r="AC1" s="6" t="s">
        <v>23</v>
      </c>
      <c r="AD1" s="12"/>
      <c r="AE1" s="12"/>
      <c r="AG1" s="6"/>
      <c r="AH1" s="6"/>
      <c r="AI1" s="6"/>
    </row>
    <row r="2" spans="1:43" x14ac:dyDescent="0.2">
      <c r="A2" s="5" t="s">
        <v>4</v>
      </c>
      <c r="V2" s="6" t="s">
        <v>24</v>
      </c>
      <c r="X2" s="7" t="s">
        <v>25</v>
      </c>
      <c r="Z2" s="6"/>
      <c r="AA2" s="6"/>
      <c r="AB2" s="6"/>
      <c r="AC2" s="6" t="s">
        <v>24</v>
      </c>
      <c r="AD2" s="12"/>
      <c r="AE2" s="12" t="s">
        <v>25</v>
      </c>
      <c r="AG2" s="6"/>
      <c r="AH2" s="6"/>
      <c r="AI2" s="6"/>
    </row>
    <row r="3" spans="1:43" x14ac:dyDescent="0.2">
      <c r="A3" s="5" t="s">
        <v>20</v>
      </c>
      <c r="M3" s="32" t="s">
        <v>37</v>
      </c>
      <c r="N3" s="11" t="s">
        <v>37</v>
      </c>
      <c r="O3" s="32" t="s">
        <v>37</v>
      </c>
      <c r="P3" s="9" t="s">
        <v>55</v>
      </c>
      <c r="R3" s="12" t="s">
        <v>34</v>
      </c>
      <c r="V3" s="6" t="s">
        <v>26</v>
      </c>
      <c r="W3" s="7"/>
      <c r="X3" s="7" t="s">
        <v>27</v>
      </c>
      <c r="Y3" s="7"/>
      <c r="Z3" s="6"/>
      <c r="AA3" s="6" t="s">
        <v>25</v>
      </c>
      <c r="AB3" s="6"/>
      <c r="AC3" s="6" t="s">
        <v>26</v>
      </c>
      <c r="AD3" s="12"/>
      <c r="AE3" s="12" t="s">
        <v>27</v>
      </c>
      <c r="AG3" s="6"/>
      <c r="AH3" s="6" t="s">
        <v>28</v>
      </c>
      <c r="AI3" s="6"/>
    </row>
    <row r="4" spans="1:43" x14ac:dyDescent="0.2">
      <c r="A4" s="5" t="s">
        <v>21</v>
      </c>
      <c r="H4" s="12" t="s">
        <v>18</v>
      </c>
      <c r="I4" s="12"/>
      <c r="J4" s="12" t="s">
        <v>19</v>
      </c>
      <c r="M4" s="33" t="s">
        <v>46</v>
      </c>
      <c r="N4" s="11" t="s">
        <v>38</v>
      </c>
      <c r="O4" s="32" t="s">
        <v>38</v>
      </c>
      <c r="P4" s="9" t="s">
        <v>56</v>
      </c>
      <c r="Q4" s="12" t="s">
        <v>35</v>
      </c>
      <c r="R4" s="12" t="s">
        <v>35</v>
      </c>
      <c r="S4" s="12" t="s">
        <v>35</v>
      </c>
      <c r="T4" s="12" t="s">
        <v>35</v>
      </c>
      <c r="U4" s="12" t="s">
        <v>35</v>
      </c>
      <c r="V4" s="6" t="s">
        <v>27</v>
      </c>
      <c r="W4" s="7"/>
      <c r="X4" s="7" t="s">
        <v>29</v>
      </c>
      <c r="Y4" s="7"/>
      <c r="Z4" s="6"/>
      <c r="AA4" s="6" t="s">
        <v>30</v>
      </c>
      <c r="AB4" s="6"/>
      <c r="AC4" s="6" t="s">
        <v>27</v>
      </c>
      <c r="AD4" s="12"/>
      <c r="AE4" s="12" t="s">
        <v>29</v>
      </c>
      <c r="AG4" s="6"/>
      <c r="AH4" s="6" t="s">
        <v>30</v>
      </c>
      <c r="AI4" s="6"/>
    </row>
    <row r="5" spans="1:43" s="3" customFormat="1" x14ac:dyDescent="0.2">
      <c r="A5" s="17" t="s">
        <v>5</v>
      </c>
      <c r="B5" s="10" t="s">
        <v>40</v>
      </c>
      <c r="C5" s="17" t="s">
        <v>36</v>
      </c>
      <c r="D5" s="9" t="s">
        <v>6</v>
      </c>
      <c r="E5" s="9" t="s">
        <v>0</v>
      </c>
      <c r="F5" s="12" t="s">
        <v>7</v>
      </c>
      <c r="G5" s="12" t="s">
        <v>8</v>
      </c>
      <c r="H5" s="12" t="s">
        <v>3</v>
      </c>
      <c r="I5" s="12" t="s">
        <v>8</v>
      </c>
      <c r="J5" s="12" t="s">
        <v>3</v>
      </c>
      <c r="K5" s="12" t="s">
        <v>8</v>
      </c>
      <c r="L5" s="18" t="s">
        <v>9</v>
      </c>
      <c r="M5" s="33" t="s">
        <v>47</v>
      </c>
      <c r="N5" s="12" t="s">
        <v>48</v>
      </c>
      <c r="O5" s="33" t="s">
        <v>39</v>
      </c>
      <c r="P5" s="9"/>
      <c r="Q5" s="12" t="s">
        <v>62</v>
      </c>
      <c r="R5" s="12" t="s">
        <v>32</v>
      </c>
      <c r="S5" s="12" t="s">
        <v>33</v>
      </c>
      <c r="T5" s="12" t="s">
        <v>63</v>
      </c>
      <c r="U5" s="12" t="s">
        <v>64</v>
      </c>
      <c r="V5" s="9"/>
      <c r="W5" s="12" t="s">
        <v>31</v>
      </c>
      <c r="X5" s="12" t="s">
        <v>32</v>
      </c>
      <c r="Y5" s="12" t="s">
        <v>33</v>
      </c>
      <c r="Z5" s="9" t="s">
        <v>31</v>
      </c>
      <c r="AA5" s="9" t="s">
        <v>32</v>
      </c>
      <c r="AB5" s="9" t="s">
        <v>33</v>
      </c>
      <c r="AC5" s="9"/>
      <c r="AD5" s="12" t="s">
        <v>31</v>
      </c>
      <c r="AE5" s="12" t="s">
        <v>32</v>
      </c>
      <c r="AF5" s="12" t="s">
        <v>33</v>
      </c>
      <c r="AG5" s="9" t="s">
        <v>31</v>
      </c>
      <c r="AH5" s="9" t="s">
        <v>32</v>
      </c>
      <c r="AI5" s="9" t="s">
        <v>33</v>
      </c>
      <c r="AJ5" s="9"/>
      <c r="AL5" s="9"/>
      <c r="AM5" s="9"/>
      <c r="AN5" s="9"/>
      <c r="AO5" s="9"/>
      <c r="AP5" s="9"/>
      <c r="AQ5" s="9"/>
    </row>
    <row r="6" spans="1:43" s="20" customFormat="1" x14ac:dyDescent="0.2">
      <c r="A6" s="24"/>
      <c r="B6" s="27"/>
      <c r="C6" s="24"/>
      <c r="E6" s="26">
        <v>1.3</v>
      </c>
      <c r="F6" s="37"/>
      <c r="G6" s="15"/>
      <c r="H6" s="28"/>
      <c r="I6" s="25"/>
      <c r="J6" s="25"/>
      <c r="K6" s="25"/>
      <c r="L6" s="18"/>
      <c r="M6" s="30"/>
      <c r="N6" s="37"/>
      <c r="O6" s="30"/>
      <c r="Q6" s="42"/>
      <c r="R6" s="37"/>
      <c r="S6" s="37"/>
      <c r="T6" s="37"/>
      <c r="U6" s="37"/>
      <c r="V6" s="20">
        <v>3</v>
      </c>
      <c r="W6" s="4">
        <f t="shared" ref="W6:Y12" si="0">($V6*Q6)</f>
        <v>0</v>
      </c>
      <c r="X6" s="4">
        <f t="shared" si="0"/>
        <v>0</v>
      </c>
      <c r="Y6" s="4">
        <f t="shared" si="0"/>
        <v>0</v>
      </c>
      <c r="Z6" s="7">
        <f>SUM(W6:W10)</f>
        <v>0</v>
      </c>
      <c r="AA6" s="7">
        <f>SUM(X6:X10)</f>
        <v>0</v>
      </c>
      <c r="AB6" s="7">
        <f>SUM(Y6:Y10)</f>
        <v>0</v>
      </c>
      <c r="AC6" s="20">
        <v>3</v>
      </c>
      <c r="AD6" s="11">
        <f t="shared" ref="AD6:AF10" si="1">($AC6*Q6)</f>
        <v>0</v>
      </c>
      <c r="AE6" s="11">
        <f t="shared" si="1"/>
        <v>0</v>
      </c>
      <c r="AF6" s="11">
        <f t="shared" si="1"/>
        <v>0</v>
      </c>
      <c r="AG6" s="7">
        <f>SUM(AD6:AD10)</f>
        <v>0</v>
      </c>
      <c r="AH6" s="7">
        <f>SUM(AE6:AE10)</f>
        <v>0</v>
      </c>
      <c r="AI6" s="7">
        <f>SUM(AF6:AF10)</f>
        <v>0</v>
      </c>
    </row>
    <row r="7" spans="1:43" s="20" customFormat="1" x14ac:dyDescent="0.2">
      <c r="A7" s="24"/>
      <c r="B7" s="27"/>
      <c r="C7" s="24"/>
      <c r="E7" s="26">
        <v>5</v>
      </c>
      <c r="F7" s="37"/>
      <c r="G7" s="15"/>
      <c r="H7" s="28"/>
      <c r="I7" s="25"/>
      <c r="J7" s="25"/>
      <c r="K7" s="25"/>
      <c r="L7" s="18"/>
      <c r="M7" s="30"/>
      <c r="N7" s="37"/>
      <c r="O7" s="30"/>
      <c r="Q7" s="42"/>
      <c r="R7" s="37"/>
      <c r="S7" s="37"/>
      <c r="T7" s="37"/>
      <c r="U7" s="37"/>
      <c r="V7" s="20">
        <v>7</v>
      </c>
      <c r="W7" s="4">
        <f t="shared" si="0"/>
        <v>0</v>
      </c>
      <c r="X7" s="4">
        <f t="shared" si="0"/>
        <v>0</v>
      </c>
      <c r="Y7" s="4">
        <f t="shared" si="0"/>
        <v>0</v>
      </c>
      <c r="AC7" s="20">
        <v>7</v>
      </c>
      <c r="AD7" s="11">
        <f t="shared" si="1"/>
        <v>0</v>
      </c>
      <c r="AE7" s="11">
        <f t="shared" si="1"/>
        <v>0</v>
      </c>
      <c r="AF7" s="11">
        <f t="shared" si="1"/>
        <v>0</v>
      </c>
    </row>
    <row r="8" spans="1:43" s="20" customFormat="1" x14ac:dyDescent="0.2">
      <c r="A8" s="24"/>
      <c r="B8" s="27"/>
      <c r="C8" s="24"/>
      <c r="E8" s="26">
        <v>15.1</v>
      </c>
      <c r="F8" s="37"/>
      <c r="G8" s="15"/>
      <c r="H8" s="9"/>
      <c r="I8" s="25"/>
      <c r="J8" s="25"/>
      <c r="K8" s="25"/>
      <c r="L8" s="18"/>
      <c r="M8" s="30"/>
      <c r="N8" s="37"/>
      <c r="O8" s="30"/>
      <c r="Q8" s="42"/>
      <c r="R8" s="37"/>
      <c r="S8" s="37"/>
      <c r="T8" s="37"/>
      <c r="U8" s="37"/>
      <c r="V8" s="20">
        <v>10</v>
      </c>
      <c r="W8" s="4">
        <f t="shared" si="0"/>
        <v>0</v>
      </c>
      <c r="X8" s="4">
        <f t="shared" si="0"/>
        <v>0</v>
      </c>
      <c r="Y8" s="4">
        <f t="shared" si="0"/>
        <v>0</v>
      </c>
      <c r="AC8" s="20">
        <v>10</v>
      </c>
      <c r="AD8" s="11">
        <f t="shared" si="1"/>
        <v>0</v>
      </c>
      <c r="AE8" s="11">
        <f t="shared" si="1"/>
        <v>0</v>
      </c>
      <c r="AF8" s="11">
        <f t="shared" si="1"/>
        <v>0</v>
      </c>
    </row>
    <row r="9" spans="1:43" s="20" customFormat="1" x14ac:dyDescent="0.2">
      <c r="A9" s="24"/>
      <c r="B9" s="27"/>
      <c r="C9" s="24"/>
      <c r="E9" s="26">
        <v>25.4</v>
      </c>
      <c r="F9" s="37"/>
      <c r="G9" s="15"/>
      <c r="H9" s="28"/>
      <c r="I9" s="25"/>
      <c r="J9" s="25"/>
      <c r="K9" s="25"/>
      <c r="L9" s="18"/>
      <c r="M9" s="30"/>
      <c r="N9" s="37"/>
      <c r="O9" s="30"/>
      <c r="Q9" s="42"/>
      <c r="R9" s="37"/>
      <c r="S9" s="37"/>
      <c r="T9" s="37"/>
      <c r="U9" s="37"/>
      <c r="V9" s="20">
        <v>17.5</v>
      </c>
      <c r="W9" s="4">
        <f t="shared" si="0"/>
        <v>0</v>
      </c>
      <c r="X9" s="4">
        <f t="shared" si="0"/>
        <v>0</v>
      </c>
      <c r="Y9" s="4">
        <f t="shared" si="0"/>
        <v>0</v>
      </c>
      <c r="AC9" s="20">
        <v>17.5</v>
      </c>
      <c r="AD9" s="11">
        <f t="shared" si="1"/>
        <v>0</v>
      </c>
      <c r="AE9" s="11">
        <f t="shared" si="1"/>
        <v>0</v>
      </c>
      <c r="AF9" s="11">
        <f t="shared" si="1"/>
        <v>0</v>
      </c>
    </row>
    <row r="10" spans="1:43" s="20" customFormat="1" x14ac:dyDescent="0.2">
      <c r="A10" s="24"/>
      <c r="B10" s="27"/>
      <c r="C10" s="24"/>
      <c r="E10" s="26">
        <v>50.5</v>
      </c>
      <c r="F10" s="37"/>
      <c r="G10" s="15"/>
      <c r="H10" s="28"/>
      <c r="I10" s="25"/>
      <c r="J10" s="25"/>
      <c r="K10" s="25"/>
      <c r="L10" s="18"/>
      <c r="M10" s="30"/>
      <c r="N10" s="37"/>
      <c r="O10" s="30"/>
      <c r="Q10" s="42"/>
      <c r="R10" s="37"/>
      <c r="S10" s="37"/>
      <c r="T10" s="37"/>
      <c r="U10" s="37"/>
      <c r="V10" s="20">
        <v>25</v>
      </c>
      <c r="W10" s="4">
        <f t="shared" si="0"/>
        <v>0</v>
      </c>
      <c r="X10" s="4">
        <f t="shared" si="0"/>
        <v>0</v>
      </c>
      <c r="Y10" s="4">
        <f t="shared" si="0"/>
        <v>0</v>
      </c>
      <c r="AC10" s="20">
        <v>12.5</v>
      </c>
      <c r="AD10" s="11">
        <f t="shared" si="1"/>
        <v>0</v>
      </c>
      <c r="AE10" s="11">
        <f t="shared" si="1"/>
        <v>0</v>
      </c>
      <c r="AF10" s="11">
        <f t="shared" si="1"/>
        <v>0</v>
      </c>
    </row>
    <row r="11" spans="1:43" s="20" customFormat="1" x14ac:dyDescent="0.2">
      <c r="A11" s="24"/>
      <c r="B11" s="27"/>
      <c r="C11" s="24"/>
      <c r="E11" s="26">
        <v>75.599999999999994</v>
      </c>
      <c r="F11" s="37"/>
      <c r="G11" s="15"/>
      <c r="H11" s="28"/>
      <c r="I11" s="25"/>
      <c r="J11" s="25"/>
      <c r="K11" s="25"/>
      <c r="L11" s="18"/>
      <c r="M11" s="30"/>
      <c r="N11" s="37"/>
      <c r="O11" s="30"/>
      <c r="Q11" s="42"/>
      <c r="R11" s="37"/>
      <c r="S11" s="37"/>
      <c r="T11" s="37"/>
      <c r="U11" s="37"/>
      <c r="V11" s="20">
        <v>17.5</v>
      </c>
      <c r="W11" s="4">
        <f t="shared" si="0"/>
        <v>0</v>
      </c>
      <c r="X11" s="4">
        <f t="shared" si="0"/>
        <v>0</v>
      </c>
      <c r="Y11" s="4">
        <f t="shared" si="0"/>
        <v>0</v>
      </c>
      <c r="AD11" s="15"/>
      <c r="AE11" s="15"/>
      <c r="AF11" s="15"/>
    </row>
    <row r="12" spans="1:43" x14ac:dyDescent="0.2">
      <c r="A12" s="5">
        <v>39574</v>
      </c>
      <c r="B12" s="2" t="s">
        <v>71</v>
      </c>
      <c r="C12" s="19" t="s">
        <v>65</v>
      </c>
      <c r="D12" s="3">
        <v>295360</v>
      </c>
      <c r="E12" s="13">
        <v>1</v>
      </c>
      <c r="F12" s="12">
        <v>6.8510659701492544</v>
      </c>
      <c r="G12" s="11">
        <v>0.86883972985074354</v>
      </c>
      <c r="H12" s="12">
        <v>476.22059680970142</v>
      </c>
      <c r="I12" s="11">
        <v>81.891925690298407</v>
      </c>
      <c r="J12" s="15">
        <v>471.10931210820888</v>
      </c>
      <c r="K12" s="15">
        <v>74.956956204290933</v>
      </c>
      <c r="L12" s="36">
        <v>127</v>
      </c>
      <c r="M12" s="30">
        <v>114.3785631416485</v>
      </c>
      <c r="N12" s="15">
        <v>8.3759999999999994</v>
      </c>
      <c r="O12" s="30">
        <v>374</v>
      </c>
      <c r="P12" s="38">
        <v>29.864000000000001</v>
      </c>
      <c r="Q12" s="3">
        <v>4.8970000000000002</v>
      </c>
      <c r="R12" s="3">
        <v>11.5945</v>
      </c>
      <c r="S12" s="3">
        <v>0.60050000000000003</v>
      </c>
      <c r="T12" s="3">
        <v>0.48399999999999999</v>
      </c>
      <c r="U12" s="3">
        <v>0.184</v>
      </c>
      <c r="V12" s="3">
        <v>3</v>
      </c>
      <c r="W12" s="4">
        <f t="shared" si="0"/>
        <v>14.691000000000001</v>
      </c>
      <c r="X12" s="4">
        <f t="shared" si="0"/>
        <v>34.783500000000004</v>
      </c>
      <c r="Y12" s="4">
        <f t="shared" si="0"/>
        <v>1.8015000000000001</v>
      </c>
      <c r="Z12" s="7">
        <f>SUM(W12:W21)</f>
        <v>626.04875000000004</v>
      </c>
      <c r="AA12" s="7">
        <f>SUM(X12:X21)</f>
        <v>837.24624999999992</v>
      </c>
      <c r="AB12" s="6">
        <f>SUM(Y12:Y21)</f>
        <v>96.716999999999999</v>
      </c>
      <c r="AC12" s="3">
        <v>3</v>
      </c>
      <c r="AD12" s="11">
        <f>($AC12*Q12)</f>
        <v>14.691000000000001</v>
      </c>
      <c r="AE12" s="11">
        <f>($AC12*R12)</f>
        <v>34.783500000000004</v>
      </c>
      <c r="AF12" s="11">
        <f>($AC12*S12)</f>
        <v>1.8015000000000001</v>
      </c>
      <c r="AG12" s="6">
        <f>SUM(AD12:AD18)</f>
        <v>353.26875000000001</v>
      </c>
      <c r="AH12" s="6">
        <f>SUM(AE12:AE18)</f>
        <v>490.92875000000004</v>
      </c>
      <c r="AI12" s="6">
        <f>SUM(AF12:AF18)</f>
        <v>52.962000000000003</v>
      </c>
    </row>
    <row r="13" spans="1:43" x14ac:dyDescent="0.2">
      <c r="D13" s="3">
        <v>295359</v>
      </c>
      <c r="E13" s="13">
        <v>5</v>
      </c>
      <c r="F13" s="12">
        <v>17.714812835820901</v>
      </c>
      <c r="G13" s="11">
        <v>2.1527348641790995</v>
      </c>
      <c r="L13" s="36"/>
      <c r="M13" s="30"/>
      <c r="N13" s="15"/>
      <c r="O13" s="30"/>
      <c r="P13" s="38"/>
      <c r="Q13" s="3">
        <v>0.28200000000000003</v>
      </c>
      <c r="R13" s="3">
        <v>1.5645</v>
      </c>
      <c r="S13" s="3">
        <v>0.41400000000000003</v>
      </c>
      <c r="T13" s="3">
        <v>0.61450000000000005</v>
      </c>
      <c r="U13" s="3">
        <v>6.5500000000000003E-2</v>
      </c>
      <c r="V13" s="3">
        <v>4.5</v>
      </c>
      <c r="W13" s="4">
        <f t="shared" ref="W13:W21" si="2">($V13*Q13)</f>
        <v>1.2690000000000001</v>
      </c>
      <c r="X13" s="4">
        <f t="shared" ref="X13:X22" si="3">($V13*R13)</f>
        <v>7.0402500000000003</v>
      </c>
      <c r="Y13" s="4">
        <f t="shared" ref="Y13:Y22" si="4">($V13*S13)</f>
        <v>1.8630000000000002</v>
      </c>
      <c r="Z13" s="6"/>
      <c r="AA13" s="6"/>
      <c r="AB13" s="6"/>
      <c r="AC13" s="3">
        <v>4.5</v>
      </c>
      <c r="AD13" s="11">
        <f t="shared" ref="AD13:AD18" si="5">($AC13*Q13)</f>
        <v>1.2690000000000001</v>
      </c>
      <c r="AE13" s="11">
        <f t="shared" ref="AE13:AE18" si="6">($AC13*R13)</f>
        <v>7.0402500000000003</v>
      </c>
      <c r="AF13" s="11">
        <f t="shared" ref="AF13:AF18" si="7">($AC13*S13)</f>
        <v>1.8630000000000002</v>
      </c>
      <c r="AG13" s="6"/>
      <c r="AH13" s="6"/>
      <c r="AI13" s="6"/>
    </row>
    <row r="14" spans="1:43" x14ac:dyDescent="0.2">
      <c r="D14" s="3">
        <v>295358</v>
      </c>
      <c r="E14" s="13">
        <v>10</v>
      </c>
      <c r="F14" s="12">
        <v>40.552662761194021</v>
      </c>
      <c r="G14" s="11">
        <v>5.2078156388059629</v>
      </c>
      <c r="L14" s="36"/>
      <c r="P14" s="38"/>
      <c r="Q14" s="3">
        <v>0.38850000000000001</v>
      </c>
      <c r="R14" s="3">
        <v>1.0720000000000001</v>
      </c>
      <c r="S14" s="3">
        <v>0.50700000000000001</v>
      </c>
      <c r="T14" s="3">
        <v>0.247</v>
      </c>
      <c r="U14" s="3">
        <v>6.8500000000000005E-2</v>
      </c>
      <c r="V14" s="3">
        <v>7.5</v>
      </c>
      <c r="W14" s="4">
        <f t="shared" si="2"/>
        <v>2.9137500000000003</v>
      </c>
      <c r="X14" s="4">
        <f t="shared" si="3"/>
        <v>8.0400000000000009</v>
      </c>
      <c r="Y14" s="4">
        <f t="shared" si="4"/>
        <v>3.8025000000000002</v>
      </c>
      <c r="Z14" s="6"/>
      <c r="AA14" s="6"/>
      <c r="AB14" s="6"/>
      <c r="AC14" s="3">
        <v>7.5</v>
      </c>
      <c r="AD14" s="11">
        <f t="shared" si="5"/>
        <v>2.9137500000000003</v>
      </c>
      <c r="AE14" s="11">
        <f t="shared" si="6"/>
        <v>8.0400000000000009</v>
      </c>
      <c r="AF14" s="11">
        <f t="shared" si="7"/>
        <v>3.8025000000000002</v>
      </c>
      <c r="AG14" s="6"/>
      <c r="AH14" s="6"/>
      <c r="AI14" s="6"/>
    </row>
    <row r="15" spans="1:43" x14ac:dyDescent="0.2">
      <c r="D15" s="3">
        <v>295357</v>
      </c>
      <c r="E15" s="13">
        <v>20</v>
      </c>
      <c r="F15" s="12">
        <v>6.072535746268656</v>
      </c>
      <c r="G15" s="15">
        <v>1.6473699537313413</v>
      </c>
      <c r="J15" s="15"/>
      <c r="L15" s="36"/>
      <c r="M15" s="30">
        <v>99.883813856329709</v>
      </c>
      <c r="N15" s="15">
        <v>8.0054999999999996</v>
      </c>
      <c r="O15" s="30">
        <v>357.5</v>
      </c>
      <c r="P15" s="38">
        <v>30.558</v>
      </c>
      <c r="Q15" s="3">
        <v>7.5534999999999997</v>
      </c>
      <c r="R15" s="3">
        <v>10.464500000000001</v>
      </c>
      <c r="S15" s="3">
        <v>1.0115000000000001</v>
      </c>
      <c r="T15" s="3">
        <v>0.84</v>
      </c>
      <c r="U15" s="3">
        <v>0.21</v>
      </c>
      <c r="V15" s="3">
        <v>10</v>
      </c>
      <c r="W15" s="4">
        <f t="shared" si="2"/>
        <v>75.534999999999997</v>
      </c>
      <c r="X15" s="4">
        <f t="shared" si="3"/>
        <v>104.64500000000001</v>
      </c>
      <c r="Y15" s="4">
        <f t="shared" si="4"/>
        <v>10.115</v>
      </c>
      <c r="Z15" s="6"/>
      <c r="AA15" s="6"/>
      <c r="AB15" s="6"/>
      <c r="AC15" s="3">
        <v>10</v>
      </c>
      <c r="AD15" s="11">
        <f t="shared" si="5"/>
        <v>75.534999999999997</v>
      </c>
      <c r="AE15" s="11">
        <f t="shared" si="6"/>
        <v>104.64500000000001</v>
      </c>
      <c r="AF15" s="11">
        <f t="shared" si="7"/>
        <v>10.115</v>
      </c>
      <c r="AG15" s="6"/>
      <c r="AH15" s="6"/>
      <c r="AI15" s="6"/>
    </row>
    <row r="16" spans="1:43" x14ac:dyDescent="0.2">
      <c r="D16" s="3">
        <v>295356</v>
      </c>
      <c r="E16" s="13">
        <v>30</v>
      </c>
      <c r="F16" s="12">
        <v>0.33234985074626866</v>
      </c>
      <c r="G16" s="11">
        <v>0.35422954925373129</v>
      </c>
      <c r="J16" s="15"/>
      <c r="L16" s="36"/>
      <c r="M16" s="30"/>
      <c r="N16" s="15"/>
      <c r="O16" s="30"/>
      <c r="P16" s="38"/>
      <c r="Q16" s="3">
        <v>10.8325</v>
      </c>
      <c r="R16" s="3">
        <v>14.2705</v>
      </c>
      <c r="S16" s="3">
        <v>1.5505</v>
      </c>
      <c r="T16" s="3">
        <v>0.8</v>
      </c>
      <c r="U16" s="3">
        <v>0.29649999999999999</v>
      </c>
      <c r="V16" s="3">
        <v>10</v>
      </c>
      <c r="W16" s="4">
        <f t="shared" si="2"/>
        <v>108.32499999999999</v>
      </c>
      <c r="X16" s="4">
        <f t="shared" si="3"/>
        <v>142.70500000000001</v>
      </c>
      <c r="Y16" s="4">
        <f t="shared" si="4"/>
        <v>15.504999999999999</v>
      </c>
      <c r="Z16" s="6"/>
      <c r="AA16" s="6"/>
      <c r="AB16" s="6"/>
      <c r="AC16" s="3">
        <v>10</v>
      </c>
      <c r="AD16" s="11">
        <f t="shared" si="5"/>
        <v>108.32499999999999</v>
      </c>
      <c r="AE16" s="11">
        <f t="shared" si="6"/>
        <v>142.70500000000001</v>
      </c>
      <c r="AF16" s="11">
        <f t="shared" si="7"/>
        <v>15.504999999999999</v>
      </c>
      <c r="AG16" s="6"/>
      <c r="AH16" s="6"/>
      <c r="AI16" s="6"/>
    </row>
    <row r="17" spans="1:35" x14ac:dyDescent="0.2">
      <c r="D17" s="3">
        <v>295355</v>
      </c>
      <c r="E17" s="13">
        <v>40</v>
      </c>
      <c r="F17" s="12">
        <v>0.16557682835820897</v>
      </c>
      <c r="G17" s="11">
        <v>0.22993582164179099</v>
      </c>
      <c r="J17" s="15"/>
      <c r="L17" s="36"/>
      <c r="M17" s="30"/>
      <c r="N17" s="15"/>
      <c r="O17" s="30"/>
      <c r="P17" s="38"/>
      <c r="Q17" s="3">
        <v>10.458500000000001</v>
      </c>
      <c r="R17" s="3">
        <v>13.641500000000001</v>
      </c>
      <c r="S17" s="3">
        <v>1.411</v>
      </c>
      <c r="T17" s="3">
        <v>0.93</v>
      </c>
      <c r="U17" s="3">
        <v>0.255</v>
      </c>
      <c r="V17" s="3">
        <v>10</v>
      </c>
      <c r="W17" s="4">
        <f t="shared" si="2"/>
        <v>104.58500000000001</v>
      </c>
      <c r="X17" s="4">
        <f t="shared" si="3"/>
        <v>136.41500000000002</v>
      </c>
      <c r="Y17" s="4">
        <f t="shared" si="4"/>
        <v>14.11</v>
      </c>
      <c r="Z17" s="6"/>
      <c r="AA17" s="6"/>
      <c r="AB17" s="6"/>
      <c r="AC17" s="3">
        <v>10</v>
      </c>
      <c r="AD17" s="11">
        <f t="shared" si="5"/>
        <v>104.58500000000001</v>
      </c>
      <c r="AE17" s="11">
        <f t="shared" si="6"/>
        <v>136.41500000000002</v>
      </c>
      <c r="AF17" s="11">
        <f t="shared" si="7"/>
        <v>14.11</v>
      </c>
      <c r="AG17" s="6"/>
      <c r="AH17" s="6"/>
      <c r="AI17" s="6"/>
    </row>
    <row r="18" spans="1:35" x14ac:dyDescent="0.2">
      <c r="D18" s="3">
        <v>295354</v>
      </c>
      <c r="E18" s="13">
        <v>50</v>
      </c>
      <c r="F18" s="12">
        <v>0.19797229477611944</v>
      </c>
      <c r="G18" s="11">
        <v>0.25783191772388053</v>
      </c>
      <c r="J18" s="15"/>
      <c r="L18" s="36"/>
      <c r="M18" s="30">
        <v>91.351040334694815</v>
      </c>
      <c r="N18" s="15">
        <v>7.7450000000000001</v>
      </c>
      <c r="O18" s="30">
        <v>345.5</v>
      </c>
      <c r="P18" s="38">
        <v>31.567</v>
      </c>
      <c r="Q18" s="3">
        <v>9.19</v>
      </c>
      <c r="R18" s="3">
        <v>11.46</v>
      </c>
      <c r="S18" s="11">
        <v>1.153</v>
      </c>
      <c r="T18" s="11">
        <v>1.087</v>
      </c>
      <c r="U18" s="3">
        <v>0.2495</v>
      </c>
      <c r="V18" s="3">
        <v>10</v>
      </c>
      <c r="W18" s="4">
        <f t="shared" si="2"/>
        <v>91.899999999999991</v>
      </c>
      <c r="X18" s="4">
        <f t="shared" si="3"/>
        <v>114.60000000000001</v>
      </c>
      <c r="Y18" s="4">
        <f t="shared" si="4"/>
        <v>11.530000000000001</v>
      </c>
      <c r="Z18" s="6"/>
      <c r="AA18" s="6"/>
      <c r="AB18" s="6"/>
      <c r="AC18" s="3">
        <v>5</v>
      </c>
      <c r="AD18" s="11">
        <f t="shared" si="5"/>
        <v>45.949999999999996</v>
      </c>
      <c r="AE18" s="11">
        <f t="shared" si="6"/>
        <v>57.300000000000004</v>
      </c>
      <c r="AF18" s="11">
        <f t="shared" si="7"/>
        <v>5.7650000000000006</v>
      </c>
      <c r="AG18" s="6"/>
      <c r="AH18" s="6"/>
      <c r="AI18" s="6"/>
    </row>
    <row r="19" spans="1:35" x14ac:dyDescent="0.2">
      <c r="D19" s="3">
        <v>295353</v>
      </c>
      <c r="E19" s="13">
        <v>60</v>
      </c>
      <c r="F19" s="12">
        <v>0.16917632462686572</v>
      </c>
      <c r="G19" s="11">
        <v>0.18774972537313428</v>
      </c>
      <c r="J19" s="15"/>
      <c r="L19" s="36"/>
      <c r="M19" s="30"/>
      <c r="N19" s="15"/>
      <c r="O19" s="30"/>
      <c r="P19" s="38"/>
      <c r="Q19" s="3">
        <v>9.0425000000000004</v>
      </c>
      <c r="R19" s="3">
        <v>11.1675</v>
      </c>
      <c r="S19" s="3">
        <v>1.6505000000000001</v>
      </c>
      <c r="T19" s="3">
        <v>0.87850000000000006</v>
      </c>
      <c r="U19" s="3">
        <v>0.24</v>
      </c>
      <c r="V19" s="3">
        <v>10</v>
      </c>
      <c r="W19" s="4">
        <f t="shared" si="2"/>
        <v>90.425000000000011</v>
      </c>
      <c r="X19" s="4">
        <f t="shared" si="3"/>
        <v>111.67500000000001</v>
      </c>
      <c r="Y19" s="4">
        <f t="shared" si="4"/>
        <v>16.505000000000003</v>
      </c>
      <c r="Z19" s="6"/>
      <c r="AA19" s="6"/>
      <c r="AB19" s="6"/>
      <c r="AC19" s="3">
        <v>0</v>
      </c>
      <c r="AG19" s="6"/>
      <c r="AH19" s="6"/>
      <c r="AI19" s="6"/>
    </row>
    <row r="20" spans="1:35" x14ac:dyDescent="0.2">
      <c r="D20" s="3">
        <v>295352</v>
      </c>
      <c r="E20" s="13">
        <v>70</v>
      </c>
      <c r="F20" s="12">
        <v>0.17817506529850746</v>
      </c>
      <c r="G20" s="11">
        <v>0.22216090970149252</v>
      </c>
      <c r="J20" s="15"/>
      <c r="L20" s="36"/>
      <c r="P20" s="38"/>
      <c r="Q20" s="3">
        <v>8.4049999999999994</v>
      </c>
      <c r="R20" s="3">
        <v>10.227</v>
      </c>
      <c r="S20" s="3">
        <v>1.2095</v>
      </c>
      <c r="T20" s="3">
        <v>1.9279999999999999</v>
      </c>
      <c r="U20" s="3">
        <v>0.22800000000000001</v>
      </c>
      <c r="V20" s="3">
        <v>10</v>
      </c>
      <c r="W20" s="4">
        <f t="shared" si="2"/>
        <v>84.05</v>
      </c>
      <c r="X20" s="4">
        <f t="shared" si="3"/>
        <v>102.27000000000001</v>
      </c>
      <c r="Y20" s="4">
        <f t="shared" si="4"/>
        <v>12.095000000000001</v>
      </c>
      <c r="Z20" s="6"/>
      <c r="AA20" s="6"/>
      <c r="AB20" s="6"/>
      <c r="AC20" s="3">
        <v>0</v>
      </c>
      <c r="AG20" s="6"/>
      <c r="AH20" s="6"/>
      <c r="AI20" s="6"/>
    </row>
    <row r="21" spans="1:35" x14ac:dyDescent="0.2">
      <c r="D21" s="3">
        <v>295351</v>
      </c>
      <c r="E21" s="13">
        <v>80</v>
      </c>
      <c r="F21" s="12">
        <v>0.12958186567164179</v>
      </c>
      <c r="G21" s="11">
        <v>0.30934070932835811</v>
      </c>
      <c r="J21" s="15"/>
      <c r="L21" s="36"/>
      <c r="M21" s="30">
        <v>83.837635587083071</v>
      </c>
      <c r="N21" s="15">
        <v>7.0185000000000004</v>
      </c>
      <c r="O21" s="30">
        <v>313.5</v>
      </c>
      <c r="P21" s="38">
        <v>32.203000000000003</v>
      </c>
      <c r="Q21" s="3">
        <v>10.471</v>
      </c>
      <c r="R21" s="3">
        <v>15.0145</v>
      </c>
      <c r="S21" s="3">
        <v>1.8780000000000001</v>
      </c>
      <c r="T21" s="3">
        <v>1.5415000000000001</v>
      </c>
      <c r="U21" s="3">
        <v>0.26600000000000001</v>
      </c>
      <c r="V21" s="3">
        <v>5</v>
      </c>
      <c r="W21" s="4">
        <f t="shared" si="2"/>
        <v>52.355000000000004</v>
      </c>
      <c r="X21" s="4">
        <f t="shared" si="3"/>
        <v>75.072500000000005</v>
      </c>
      <c r="Y21" s="4">
        <f t="shared" si="4"/>
        <v>9.39</v>
      </c>
      <c r="Z21" s="6"/>
      <c r="AA21" s="6"/>
      <c r="AB21" s="6"/>
      <c r="AC21" s="3">
        <v>0</v>
      </c>
      <c r="AG21" s="6"/>
      <c r="AH21" s="6"/>
      <c r="AI21" s="6"/>
    </row>
    <row r="22" spans="1:35" x14ac:dyDescent="0.2">
      <c r="A22" s="5">
        <v>39590</v>
      </c>
      <c r="B22" s="2" t="s">
        <v>73</v>
      </c>
      <c r="C22" s="19" t="s">
        <v>65</v>
      </c>
      <c r="D22" s="3">
        <v>295370</v>
      </c>
      <c r="E22" s="13">
        <v>1</v>
      </c>
      <c r="F22" s="12">
        <v>1.8418244776119403</v>
      </c>
      <c r="G22" s="11">
        <v>0.67414352238805941</v>
      </c>
      <c r="H22" s="12">
        <v>135.1684585074627</v>
      </c>
      <c r="I22" s="11">
        <v>62.09541349253729</v>
      </c>
      <c r="J22" s="15">
        <v>81.076040597014938</v>
      </c>
      <c r="K22" s="11">
        <v>35.197623402985059</v>
      </c>
      <c r="L22" s="36">
        <v>143</v>
      </c>
      <c r="M22" s="30">
        <v>117.3507312912656</v>
      </c>
      <c r="N22" s="15">
        <v>7.9019999999999992</v>
      </c>
      <c r="O22" s="30">
        <v>353</v>
      </c>
      <c r="P22" s="38">
        <v>24.81</v>
      </c>
      <c r="Q22" s="3">
        <v>0.32800000000000001</v>
      </c>
      <c r="R22" s="3">
        <v>1.8434999999999999</v>
      </c>
      <c r="S22" s="3">
        <v>0.1275</v>
      </c>
      <c r="T22" s="3">
        <v>0.79799999999999993</v>
      </c>
      <c r="U22" s="3">
        <v>7.7499999999999999E-2</v>
      </c>
      <c r="V22" s="3">
        <v>3</v>
      </c>
      <c r="W22" s="4">
        <f>($V22*Q22)</f>
        <v>0.98399999999999999</v>
      </c>
      <c r="X22" s="4">
        <f t="shared" si="3"/>
        <v>5.5305</v>
      </c>
      <c r="Y22" s="4">
        <f t="shared" si="4"/>
        <v>0.38250000000000001</v>
      </c>
      <c r="Z22" s="6">
        <f>SUM(W22:W31)</f>
        <v>559.89975000000004</v>
      </c>
      <c r="AA22" s="6">
        <f>SUM(X22:X31)</f>
        <v>475.63525000000004</v>
      </c>
      <c r="AB22" s="6">
        <f>SUM(Y22:Y31)</f>
        <v>69.320999999999998</v>
      </c>
      <c r="AC22" s="3">
        <v>3</v>
      </c>
      <c r="AD22" s="11">
        <f>($AC22*Q22)</f>
        <v>0.98399999999999999</v>
      </c>
      <c r="AE22" s="11">
        <f t="shared" ref="AE22:AE28" si="8">($AC22*R22)</f>
        <v>5.5305</v>
      </c>
      <c r="AF22" s="11">
        <f t="shared" ref="AF22:AF28" si="9">($AC22*S22)</f>
        <v>0.38250000000000001</v>
      </c>
      <c r="AG22" s="6">
        <f>SUM(AD22:AD28)</f>
        <v>269.91475000000003</v>
      </c>
      <c r="AH22" s="6">
        <f>SUM(AE22:AE28)</f>
        <v>142.98525000000001</v>
      </c>
      <c r="AI22" s="6">
        <f>SUM(AF22:AF28)</f>
        <v>34.098500000000001</v>
      </c>
    </row>
    <row r="23" spans="1:35" x14ac:dyDescent="0.2">
      <c r="D23" s="3">
        <v>295369</v>
      </c>
      <c r="E23" s="13">
        <v>5</v>
      </c>
      <c r="F23" s="12">
        <v>2.1458149253731347</v>
      </c>
      <c r="G23" s="11">
        <v>0.72957707462686539</v>
      </c>
      <c r="H23" s="15"/>
      <c r="J23" s="15"/>
      <c r="L23" s="36"/>
      <c r="M23" s="32"/>
      <c r="N23" s="11"/>
      <c r="P23" s="38"/>
      <c r="Q23" s="3">
        <v>0.3135</v>
      </c>
      <c r="R23" s="3">
        <v>1.0454999999999999</v>
      </c>
      <c r="S23" s="3">
        <v>0.13800000000000001</v>
      </c>
      <c r="T23" s="3">
        <v>0.65749999999999997</v>
      </c>
      <c r="U23" s="3">
        <v>6.9000000000000006E-2</v>
      </c>
      <c r="V23" s="3">
        <v>4.5</v>
      </c>
      <c r="W23" s="4">
        <f t="shared" ref="W23:W31" si="10">($V23*Q23)</f>
        <v>1.4107499999999999</v>
      </c>
      <c r="X23" s="4">
        <f t="shared" ref="X23:X86" si="11">($V23*R23)</f>
        <v>4.7047499999999998</v>
      </c>
      <c r="Y23" s="4">
        <f t="shared" ref="Y23:Y86" si="12">($V23*S23)</f>
        <v>0.621</v>
      </c>
      <c r="Z23" s="6"/>
      <c r="AA23" s="6"/>
      <c r="AB23" s="6"/>
      <c r="AC23" s="3">
        <v>4.5</v>
      </c>
      <c r="AD23" s="11">
        <f t="shared" ref="AD23:AD28" si="13">($AC23*Q23)</f>
        <v>1.4107499999999999</v>
      </c>
      <c r="AE23" s="11">
        <f t="shared" si="8"/>
        <v>4.7047499999999998</v>
      </c>
      <c r="AF23" s="11">
        <f t="shared" si="9"/>
        <v>0.621</v>
      </c>
      <c r="AG23" s="6"/>
      <c r="AH23" s="6"/>
      <c r="AI23" s="6"/>
    </row>
    <row r="24" spans="1:35" x14ac:dyDescent="0.2">
      <c r="D24" s="3">
        <v>295368</v>
      </c>
      <c r="E24" s="13">
        <v>10</v>
      </c>
      <c r="F24" s="12">
        <v>1.1801982089552241</v>
      </c>
      <c r="G24" s="11">
        <v>0.52107539104477574</v>
      </c>
      <c r="J24" s="15"/>
      <c r="P24" s="38"/>
      <c r="Q24" s="3">
        <v>5.4569999999999999</v>
      </c>
      <c r="R24" s="3">
        <v>4.6690000000000005</v>
      </c>
      <c r="S24" s="3">
        <v>0.47099999999999997</v>
      </c>
      <c r="T24" s="3">
        <v>1.5245</v>
      </c>
      <c r="U24" s="3">
        <v>0.152</v>
      </c>
      <c r="V24" s="3">
        <v>7.5</v>
      </c>
      <c r="W24" s="4">
        <f t="shared" si="10"/>
        <v>40.927500000000002</v>
      </c>
      <c r="X24" s="4">
        <f t="shared" si="11"/>
        <v>35.017500000000005</v>
      </c>
      <c r="Y24" s="4">
        <f t="shared" si="12"/>
        <v>3.5324999999999998</v>
      </c>
      <c r="Z24" s="6"/>
      <c r="AA24" s="6"/>
      <c r="AB24" s="6"/>
      <c r="AC24" s="3">
        <v>7.5</v>
      </c>
      <c r="AD24" s="11">
        <f t="shared" si="13"/>
        <v>40.927500000000002</v>
      </c>
      <c r="AE24" s="11">
        <f t="shared" si="8"/>
        <v>35.017500000000005</v>
      </c>
      <c r="AF24" s="11">
        <f t="shared" si="9"/>
        <v>3.5324999999999998</v>
      </c>
      <c r="AG24" s="6"/>
      <c r="AH24" s="6"/>
      <c r="AI24" s="6"/>
    </row>
    <row r="25" spans="1:35" x14ac:dyDescent="0.2">
      <c r="D25" s="3">
        <v>295367</v>
      </c>
      <c r="E25" s="13">
        <v>20</v>
      </c>
      <c r="F25" s="12">
        <v>1.8060608955223882</v>
      </c>
      <c r="G25" s="11">
        <v>0.61406070447761152</v>
      </c>
      <c r="J25" s="15"/>
      <c r="M25" s="30">
        <v>107.35753596447348</v>
      </c>
      <c r="N25" s="15">
        <v>8.4595000000000002</v>
      </c>
      <c r="O25" s="30">
        <v>378</v>
      </c>
      <c r="P25" s="38">
        <v>30.192</v>
      </c>
      <c r="Q25" s="3">
        <v>2.835</v>
      </c>
      <c r="R25" s="3">
        <v>1.4359999999999999</v>
      </c>
      <c r="S25" s="3">
        <v>0.51449999999999996</v>
      </c>
      <c r="T25" s="3">
        <v>1.9055</v>
      </c>
      <c r="U25" s="3">
        <v>0.13900000000000001</v>
      </c>
      <c r="V25" s="3">
        <v>10</v>
      </c>
      <c r="W25" s="4">
        <f t="shared" si="10"/>
        <v>28.35</v>
      </c>
      <c r="X25" s="4">
        <f t="shared" si="11"/>
        <v>14.36</v>
      </c>
      <c r="Y25" s="4">
        <f t="shared" si="12"/>
        <v>5.1449999999999996</v>
      </c>
      <c r="Z25" s="6"/>
      <c r="AA25" s="6"/>
      <c r="AB25" s="6"/>
      <c r="AC25" s="3">
        <v>10</v>
      </c>
      <c r="AD25" s="11">
        <f t="shared" si="13"/>
        <v>28.35</v>
      </c>
      <c r="AE25" s="11">
        <f t="shared" si="8"/>
        <v>14.36</v>
      </c>
      <c r="AF25" s="11">
        <f t="shared" si="9"/>
        <v>5.1449999999999996</v>
      </c>
      <c r="AG25" s="6"/>
      <c r="AH25" s="6"/>
      <c r="AI25" s="6"/>
    </row>
    <row r="26" spans="1:35" x14ac:dyDescent="0.2">
      <c r="D26" s="3">
        <v>295366</v>
      </c>
      <c r="E26" s="13">
        <v>30</v>
      </c>
      <c r="F26" s="12">
        <v>1.0729074626865671</v>
      </c>
      <c r="G26" s="11">
        <v>0.84402053731343274</v>
      </c>
      <c r="J26" s="15"/>
      <c r="P26" s="38"/>
      <c r="Q26" s="3">
        <v>6.2370000000000001</v>
      </c>
      <c r="R26" s="3">
        <v>1.3540000000000001</v>
      </c>
      <c r="S26" s="3">
        <v>0.85850000000000004</v>
      </c>
      <c r="T26" s="3">
        <v>1.3145</v>
      </c>
      <c r="U26" s="3">
        <v>0.17949999999999999</v>
      </c>
      <c r="V26" s="3">
        <v>10</v>
      </c>
      <c r="W26" s="4">
        <f t="shared" si="10"/>
        <v>62.370000000000005</v>
      </c>
      <c r="X26" s="4">
        <f t="shared" si="11"/>
        <v>13.540000000000001</v>
      </c>
      <c r="Y26" s="4">
        <f t="shared" si="12"/>
        <v>8.5850000000000009</v>
      </c>
      <c r="Z26" s="6"/>
      <c r="AA26" s="6"/>
      <c r="AB26" s="6"/>
      <c r="AC26" s="3">
        <v>10</v>
      </c>
      <c r="AD26" s="11">
        <f t="shared" si="13"/>
        <v>62.370000000000005</v>
      </c>
      <c r="AE26" s="11">
        <f t="shared" si="8"/>
        <v>13.540000000000001</v>
      </c>
      <c r="AF26" s="11">
        <f t="shared" si="9"/>
        <v>8.5850000000000009</v>
      </c>
      <c r="AG26" s="6"/>
      <c r="AH26" s="6"/>
      <c r="AI26" s="6"/>
    </row>
    <row r="27" spans="1:35" x14ac:dyDescent="0.2">
      <c r="D27" s="3">
        <v>295365</v>
      </c>
      <c r="E27" s="13">
        <v>40</v>
      </c>
      <c r="F27" s="12">
        <v>1.8954698507462688</v>
      </c>
      <c r="G27" s="11">
        <v>0.71634454925373059</v>
      </c>
      <c r="J27" s="15"/>
      <c r="M27" s="30"/>
      <c r="N27" s="15"/>
      <c r="O27" s="30"/>
      <c r="P27" s="38"/>
      <c r="Q27" s="3">
        <v>9.4420000000000002</v>
      </c>
      <c r="R27" s="3">
        <v>4.2770000000000001</v>
      </c>
      <c r="S27" s="3">
        <v>1.0609999999999999</v>
      </c>
      <c r="T27" s="3">
        <v>1.9624999999999999</v>
      </c>
      <c r="U27" s="3">
        <v>0.23599999999999999</v>
      </c>
      <c r="V27" s="3">
        <v>10</v>
      </c>
      <c r="W27" s="4">
        <f t="shared" si="10"/>
        <v>94.42</v>
      </c>
      <c r="X27" s="4">
        <f t="shared" si="11"/>
        <v>42.77</v>
      </c>
      <c r="Y27" s="4">
        <f t="shared" si="12"/>
        <v>10.61</v>
      </c>
      <c r="Z27" s="6"/>
      <c r="AA27" s="6"/>
      <c r="AB27" s="6"/>
      <c r="AC27" s="3">
        <v>10</v>
      </c>
      <c r="AD27" s="11">
        <f t="shared" si="13"/>
        <v>94.42</v>
      </c>
      <c r="AE27" s="11">
        <f t="shared" si="8"/>
        <v>42.77</v>
      </c>
      <c r="AF27" s="11">
        <f t="shared" si="9"/>
        <v>10.61</v>
      </c>
      <c r="AG27" s="6"/>
      <c r="AH27" s="6"/>
      <c r="AI27" s="6"/>
    </row>
    <row r="28" spans="1:35" x14ac:dyDescent="0.2">
      <c r="D28" s="3">
        <v>295364</v>
      </c>
      <c r="E28" s="13">
        <v>50</v>
      </c>
      <c r="F28" s="12">
        <v>1.859706268656717</v>
      </c>
      <c r="G28" s="11">
        <v>0.84795453134328302</v>
      </c>
      <c r="J28" s="15"/>
      <c r="M28" s="30">
        <v>86.090133785128216</v>
      </c>
      <c r="N28" s="15">
        <v>7.3279999999999994</v>
      </c>
      <c r="O28" s="30">
        <v>327</v>
      </c>
      <c r="P28" s="38">
        <v>31.481999999999999</v>
      </c>
      <c r="Q28" s="3">
        <v>8.2904999999999998</v>
      </c>
      <c r="R28" s="3">
        <v>5.4124999999999996</v>
      </c>
      <c r="S28" s="3">
        <v>1.0445</v>
      </c>
      <c r="T28" s="3">
        <v>1.1764999999999999</v>
      </c>
      <c r="U28" s="3">
        <v>0.222</v>
      </c>
      <c r="V28" s="3">
        <v>10</v>
      </c>
      <c r="W28" s="4">
        <f t="shared" si="10"/>
        <v>82.905000000000001</v>
      </c>
      <c r="X28" s="4">
        <f t="shared" si="11"/>
        <v>54.125</v>
      </c>
      <c r="Y28" s="4">
        <f t="shared" si="12"/>
        <v>10.445</v>
      </c>
      <c r="Z28" s="6"/>
      <c r="AA28" s="6"/>
      <c r="AB28" s="6"/>
      <c r="AC28" s="3">
        <v>5</v>
      </c>
      <c r="AD28" s="11">
        <f t="shared" si="13"/>
        <v>41.452500000000001</v>
      </c>
      <c r="AE28" s="11">
        <f t="shared" si="8"/>
        <v>27.0625</v>
      </c>
      <c r="AF28" s="11">
        <f t="shared" si="9"/>
        <v>5.2225000000000001</v>
      </c>
      <c r="AG28" s="6"/>
      <c r="AH28" s="6"/>
      <c r="AI28" s="6"/>
    </row>
    <row r="29" spans="1:35" x14ac:dyDescent="0.2">
      <c r="D29" s="3">
        <v>295363</v>
      </c>
      <c r="E29" s="13">
        <v>60</v>
      </c>
      <c r="F29" s="12">
        <v>1.7702973134328359</v>
      </c>
      <c r="G29" s="11">
        <v>0.91340188656716403</v>
      </c>
      <c r="J29" s="15"/>
      <c r="P29" s="38"/>
      <c r="Q29" s="3">
        <v>9.652000000000001</v>
      </c>
      <c r="R29" s="3">
        <v>10.562999999999999</v>
      </c>
      <c r="S29" s="3">
        <v>1.163</v>
      </c>
      <c r="T29" s="3">
        <v>1.1480000000000001</v>
      </c>
      <c r="U29" s="3">
        <v>0.248</v>
      </c>
      <c r="V29" s="3">
        <v>10</v>
      </c>
      <c r="W29" s="4">
        <f t="shared" si="10"/>
        <v>96.52000000000001</v>
      </c>
      <c r="X29" s="4">
        <f t="shared" si="11"/>
        <v>105.63</v>
      </c>
      <c r="Y29" s="4">
        <f t="shared" si="12"/>
        <v>11.63</v>
      </c>
      <c r="Z29" s="6"/>
      <c r="AA29" s="6"/>
      <c r="AB29" s="6"/>
      <c r="AC29" s="3">
        <v>0</v>
      </c>
      <c r="AG29" s="6"/>
      <c r="AH29" s="6"/>
      <c r="AI29" s="6"/>
    </row>
    <row r="30" spans="1:35" x14ac:dyDescent="0.2">
      <c r="D30" s="3">
        <v>295362</v>
      </c>
      <c r="E30" s="13">
        <v>70</v>
      </c>
      <c r="F30" s="12">
        <v>1.6987701492537313</v>
      </c>
      <c r="G30" s="11">
        <v>0.86512105074626833</v>
      </c>
      <c r="J30" s="15"/>
      <c r="M30" s="30"/>
      <c r="N30" s="15"/>
      <c r="O30" s="30"/>
      <c r="P30" s="38"/>
      <c r="Q30" s="3">
        <v>9.9969999999999999</v>
      </c>
      <c r="R30" s="3">
        <v>13.411999999999999</v>
      </c>
      <c r="S30" s="3">
        <v>1.218</v>
      </c>
      <c r="T30" s="3">
        <v>1.0920000000000001</v>
      </c>
      <c r="U30" s="3">
        <v>0.246</v>
      </c>
      <c r="V30" s="3">
        <v>10</v>
      </c>
      <c r="W30" s="4">
        <f t="shared" si="10"/>
        <v>99.97</v>
      </c>
      <c r="X30" s="4">
        <f t="shared" si="11"/>
        <v>134.12</v>
      </c>
      <c r="Y30" s="4">
        <f t="shared" si="12"/>
        <v>12.18</v>
      </c>
      <c r="Z30" s="6"/>
      <c r="AA30" s="6"/>
      <c r="AB30" s="6"/>
      <c r="AC30" s="3">
        <v>0</v>
      </c>
      <c r="AG30" s="6"/>
      <c r="AH30" s="6"/>
      <c r="AI30" s="6"/>
    </row>
    <row r="31" spans="1:35" x14ac:dyDescent="0.2">
      <c r="D31" s="3">
        <v>295361</v>
      </c>
      <c r="E31" s="13">
        <v>80</v>
      </c>
      <c r="F31" s="12">
        <v>2.0206423880597013</v>
      </c>
      <c r="G31" s="11">
        <v>0.974557611940298</v>
      </c>
      <c r="J31" s="15"/>
      <c r="M31" s="30">
        <v>80.756418985420368</v>
      </c>
      <c r="N31" s="15">
        <v>6.7469999999999999</v>
      </c>
      <c r="O31" s="30">
        <v>301.5</v>
      </c>
      <c r="P31" s="38">
        <v>32.335999999999999</v>
      </c>
      <c r="Q31" s="3">
        <v>10.4085</v>
      </c>
      <c r="R31" s="3">
        <v>13.1675</v>
      </c>
      <c r="S31" s="3">
        <v>1.238</v>
      </c>
      <c r="T31" s="3">
        <v>1.1495</v>
      </c>
      <c r="U31" s="3">
        <v>0.2445</v>
      </c>
      <c r="V31" s="3">
        <v>5</v>
      </c>
      <c r="W31" s="4">
        <f t="shared" si="10"/>
        <v>52.042500000000004</v>
      </c>
      <c r="X31" s="4">
        <f t="shared" si="11"/>
        <v>65.837500000000006</v>
      </c>
      <c r="Y31" s="4">
        <f t="shared" si="12"/>
        <v>6.1899999999999995</v>
      </c>
      <c r="Z31" s="6"/>
      <c r="AA31" s="6"/>
      <c r="AB31" s="6"/>
      <c r="AC31" s="3">
        <v>0</v>
      </c>
      <c r="AG31" s="6"/>
      <c r="AH31" s="6"/>
      <c r="AI31" s="6"/>
    </row>
    <row r="32" spans="1:35" x14ac:dyDescent="0.2">
      <c r="A32" s="5">
        <v>39611</v>
      </c>
      <c r="B32" s="2" t="s">
        <v>78</v>
      </c>
      <c r="C32" s="19" t="s">
        <v>65</v>
      </c>
      <c r="D32" s="3">
        <v>295380</v>
      </c>
      <c r="E32" s="13">
        <v>1</v>
      </c>
      <c r="F32" s="12">
        <v>2.95049552238806</v>
      </c>
      <c r="G32" s="11">
        <v>1.3865540776119403</v>
      </c>
      <c r="H32" s="12">
        <v>54.184815167910457</v>
      </c>
      <c r="I32" s="11">
        <v>37.917555582089541</v>
      </c>
      <c r="J32" s="15">
        <v>51.062252154850746</v>
      </c>
      <c r="K32" s="15">
        <v>29.63295497014925</v>
      </c>
      <c r="L32" s="36">
        <v>164</v>
      </c>
      <c r="M32" s="30">
        <v>107.57702791058114</v>
      </c>
      <c r="N32" s="15">
        <v>7.0760000000000005</v>
      </c>
      <c r="O32" s="30">
        <v>316</v>
      </c>
      <c r="P32" s="38">
        <v>25.756</v>
      </c>
      <c r="Q32" s="3">
        <v>0.3075</v>
      </c>
      <c r="R32" s="3">
        <v>0.71550000000000002</v>
      </c>
      <c r="S32" s="3">
        <v>8.5999999999999993E-2</v>
      </c>
      <c r="T32" s="3">
        <v>0.54200000000000004</v>
      </c>
      <c r="U32" s="3">
        <v>5.8499999999999996E-2</v>
      </c>
      <c r="V32" s="3">
        <v>3</v>
      </c>
      <c r="W32" s="4">
        <f>($V32*Q32)</f>
        <v>0.92249999999999999</v>
      </c>
      <c r="X32" s="4">
        <f t="shared" si="11"/>
        <v>2.1465000000000001</v>
      </c>
      <c r="Y32" s="4">
        <f t="shared" si="12"/>
        <v>0.25800000000000001</v>
      </c>
      <c r="Z32" s="6">
        <f>SUM(W32:W41)</f>
        <v>459.04425000000003</v>
      </c>
      <c r="AA32" s="6">
        <f>SUM(X32:X41)</f>
        <v>564.87300000000005</v>
      </c>
      <c r="AB32" s="6">
        <f>SUM(Y32:Y41)</f>
        <v>64.634500000000003</v>
      </c>
      <c r="AC32" s="3">
        <v>3</v>
      </c>
      <c r="AD32" s="11">
        <f>($AC32*Q32)</f>
        <v>0.92249999999999999</v>
      </c>
      <c r="AE32" s="11">
        <f t="shared" ref="AE32:AE38" si="14">($AC32*R32)</f>
        <v>2.1465000000000001</v>
      </c>
      <c r="AF32" s="11">
        <f t="shared" ref="AF32:AF38" si="15">($AC32*S32)</f>
        <v>0.25800000000000001</v>
      </c>
      <c r="AG32" s="6">
        <f>SUM(AD32:AD38)</f>
        <v>200.98925000000003</v>
      </c>
      <c r="AH32" s="6">
        <f>SUM(AE32:AE38)</f>
        <v>254.803</v>
      </c>
      <c r="AI32" s="6">
        <f>SUM(AF32:AF38)</f>
        <v>30.462</v>
      </c>
    </row>
    <row r="33" spans="1:35" x14ac:dyDescent="0.2">
      <c r="D33" s="3">
        <v>295379</v>
      </c>
      <c r="E33" s="13">
        <v>5</v>
      </c>
      <c r="F33" s="12">
        <v>3.1471952238805971</v>
      </c>
      <c r="G33" s="11">
        <v>1.5492783761194024</v>
      </c>
      <c r="H33" s="15"/>
      <c r="J33" s="15"/>
      <c r="K33" s="15"/>
      <c r="L33" s="36"/>
      <c r="M33" s="30"/>
      <c r="N33" s="15"/>
      <c r="O33" s="30"/>
      <c r="P33" s="38"/>
      <c r="Q33" s="3">
        <v>0.33400000000000002</v>
      </c>
      <c r="R33" s="3">
        <v>0.87949999999999995</v>
      </c>
      <c r="S33" s="3">
        <v>0.13950000000000001</v>
      </c>
      <c r="T33" s="3">
        <v>0.3805</v>
      </c>
      <c r="U33" s="3">
        <v>7.1000000000000008E-2</v>
      </c>
      <c r="V33" s="3">
        <v>4.5</v>
      </c>
      <c r="W33" s="4">
        <f t="shared" ref="W33:W41" si="16">($V33*Q33)</f>
        <v>1.5030000000000001</v>
      </c>
      <c r="X33" s="4">
        <f t="shared" si="11"/>
        <v>3.9577499999999999</v>
      </c>
      <c r="Y33" s="4">
        <f t="shared" si="12"/>
        <v>0.62775000000000003</v>
      </c>
      <c r="Z33" s="6"/>
      <c r="AA33" s="6"/>
      <c r="AB33" s="6"/>
      <c r="AC33" s="3">
        <v>4.5</v>
      </c>
      <c r="AD33" s="11">
        <f t="shared" ref="AD33:AD38" si="17">($AC33*Q33)</f>
        <v>1.5030000000000001</v>
      </c>
      <c r="AE33" s="11">
        <f t="shared" si="14"/>
        <v>3.9577499999999999</v>
      </c>
      <c r="AF33" s="11">
        <f t="shared" si="15"/>
        <v>0.62775000000000003</v>
      </c>
      <c r="AG33" s="6"/>
      <c r="AH33" s="6"/>
      <c r="AI33" s="6"/>
    </row>
    <row r="34" spans="1:35" x14ac:dyDescent="0.2">
      <c r="D34" s="3">
        <v>295378</v>
      </c>
      <c r="E34" s="13">
        <v>10</v>
      </c>
      <c r="F34" s="12">
        <v>2.521332537313433</v>
      </c>
      <c r="G34" s="11">
        <v>1.144792262686567</v>
      </c>
      <c r="J34" s="15"/>
      <c r="K34" s="15"/>
      <c r="L34" s="36"/>
      <c r="P34" s="38"/>
      <c r="Q34" s="3">
        <v>3.1265000000000001</v>
      </c>
      <c r="R34" s="3">
        <v>5.5114999999999998</v>
      </c>
      <c r="S34" s="3">
        <v>0.45550000000000002</v>
      </c>
      <c r="T34" s="3">
        <v>2.3265000000000002</v>
      </c>
      <c r="U34" s="3">
        <v>0.14649999999999999</v>
      </c>
      <c r="V34" s="3">
        <v>7.5</v>
      </c>
      <c r="W34" s="4">
        <f t="shared" si="16"/>
        <v>23.44875</v>
      </c>
      <c r="X34" s="4">
        <f t="shared" si="11"/>
        <v>41.33625</v>
      </c>
      <c r="Y34" s="4">
        <f t="shared" si="12"/>
        <v>3.4162500000000002</v>
      </c>
      <c r="Z34" s="6"/>
      <c r="AA34" s="6"/>
      <c r="AB34" s="6"/>
      <c r="AC34" s="3">
        <v>7.5</v>
      </c>
      <c r="AD34" s="11">
        <f t="shared" si="17"/>
        <v>23.44875</v>
      </c>
      <c r="AE34" s="11">
        <f t="shared" si="14"/>
        <v>41.33625</v>
      </c>
      <c r="AF34" s="11">
        <f t="shared" si="15"/>
        <v>3.4162500000000002</v>
      </c>
      <c r="AG34" s="6"/>
      <c r="AH34" s="6"/>
      <c r="AI34" s="6"/>
    </row>
    <row r="35" spans="1:35" x14ac:dyDescent="0.2">
      <c r="D35" s="3">
        <v>295377</v>
      </c>
      <c r="E35" s="13">
        <v>20</v>
      </c>
      <c r="F35" s="12">
        <v>0.42236126865671642</v>
      </c>
      <c r="G35" s="11">
        <v>0.32916483134328334</v>
      </c>
      <c r="J35" s="15"/>
      <c r="K35" s="15"/>
      <c r="L35" s="36"/>
      <c r="M35" s="30">
        <v>95.968750373943919</v>
      </c>
      <c r="N35" s="15">
        <v>7.2010000000000005</v>
      </c>
      <c r="O35" s="30">
        <v>321.5</v>
      </c>
      <c r="P35" s="38">
        <v>29.366</v>
      </c>
      <c r="Q35" s="3">
        <v>3.38</v>
      </c>
      <c r="R35" s="3">
        <v>4.6950000000000003</v>
      </c>
      <c r="S35" s="3">
        <v>0.47149999999999997</v>
      </c>
      <c r="T35" s="3">
        <v>1.9039999999999999</v>
      </c>
      <c r="U35" s="3">
        <v>0.14699999999999999</v>
      </c>
      <c r="V35" s="3">
        <v>10</v>
      </c>
      <c r="W35" s="4">
        <f t="shared" si="16"/>
        <v>33.799999999999997</v>
      </c>
      <c r="X35" s="4">
        <f t="shared" si="11"/>
        <v>46.95</v>
      </c>
      <c r="Y35" s="4">
        <f t="shared" si="12"/>
        <v>4.7149999999999999</v>
      </c>
      <c r="Z35" s="6"/>
      <c r="AA35" s="6"/>
      <c r="AB35" s="6"/>
      <c r="AC35" s="3">
        <v>10</v>
      </c>
      <c r="AD35" s="11">
        <f t="shared" si="17"/>
        <v>33.799999999999997</v>
      </c>
      <c r="AE35" s="11">
        <f t="shared" si="14"/>
        <v>46.95</v>
      </c>
      <c r="AF35" s="11">
        <f t="shared" si="15"/>
        <v>4.7149999999999999</v>
      </c>
      <c r="AG35" s="6"/>
      <c r="AH35" s="6"/>
      <c r="AI35" s="6"/>
    </row>
    <row r="36" spans="1:35" x14ac:dyDescent="0.2">
      <c r="D36" s="3">
        <v>295376</v>
      </c>
      <c r="E36" s="13">
        <v>30</v>
      </c>
      <c r="F36" s="12">
        <v>0.14757934701492539</v>
      </c>
      <c r="G36" s="11">
        <v>0.19728839048507457</v>
      </c>
      <c r="J36" s="15"/>
      <c r="K36" s="15"/>
      <c r="L36" s="36"/>
      <c r="P36" s="38"/>
      <c r="Q36" s="3">
        <v>4.2575000000000003</v>
      </c>
      <c r="R36" s="3">
        <v>4.4595000000000002</v>
      </c>
      <c r="S36" s="3">
        <v>0.748</v>
      </c>
      <c r="T36" s="3">
        <v>2.3944999999999999</v>
      </c>
      <c r="U36" s="3">
        <v>0.16200000000000001</v>
      </c>
      <c r="V36" s="3">
        <v>10</v>
      </c>
      <c r="W36" s="4">
        <f t="shared" si="16"/>
        <v>42.575000000000003</v>
      </c>
      <c r="X36" s="4">
        <f t="shared" si="11"/>
        <v>44.594999999999999</v>
      </c>
      <c r="Y36" s="4">
        <f t="shared" si="12"/>
        <v>7.48</v>
      </c>
      <c r="Z36" s="6"/>
      <c r="AA36" s="6"/>
      <c r="AB36" s="6"/>
      <c r="AC36" s="3">
        <v>10</v>
      </c>
      <c r="AD36" s="11">
        <f t="shared" si="17"/>
        <v>42.575000000000003</v>
      </c>
      <c r="AE36" s="11">
        <f t="shared" si="14"/>
        <v>44.594999999999999</v>
      </c>
      <c r="AF36" s="11">
        <f t="shared" si="15"/>
        <v>7.48</v>
      </c>
      <c r="AG36" s="6"/>
      <c r="AH36" s="6"/>
      <c r="AI36" s="6"/>
    </row>
    <row r="37" spans="1:35" x14ac:dyDescent="0.2">
      <c r="D37" s="3">
        <v>295375</v>
      </c>
      <c r="E37" s="13">
        <v>40</v>
      </c>
      <c r="F37" s="12">
        <v>0.29080611940298506</v>
      </c>
      <c r="G37" s="11">
        <v>0.34938278059701489</v>
      </c>
      <c r="J37" s="15"/>
      <c r="K37" s="15"/>
      <c r="L37" s="36"/>
      <c r="M37" s="30"/>
      <c r="N37" s="15"/>
      <c r="O37" s="30"/>
      <c r="P37" s="38"/>
      <c r="Q37" s="3">
        <v>5.8049999999999997</v>
      </c>
      <c r="R37" s="3">
        <v>6.6444999999999999</v>
      </c>
      <c r="S37" s="3">
        <v>0.85</v>
      </c>
      <c r="T37" s="3">
        <v>2.4510000000000001</v>
      </c>
      <c r="U37" s="3">
        <v>0.20050000000000001</v>
      </c>
      <c r="V37" s="3">
        <v>10</v>
      </c>
      <c r="W37" s="4">
        <f t="shared" si="16"/>
        <v>58.05</v>
      </c>
      <c r="X37" s="4">
        <f t="shared" si="11"/>
        <v>66.444999999999993</v>
      </c>
      <c r="Y37" s="4">
        <f t="shared" si="12"/>
        <v>8.5</v>
      </c>
      <c r="Z37" s="6"/>
      <c r="AA37" s="6"/>
      <c r="AB37" s="6"/>
      <c r="AC37" s="3">
        <v>10</v>
      </c>
      <c r="AD37" s="11">
        <f t="shared" si="17"/>
        <v>58.05</v>
      </c>
      <c r="AE37" s="11">
        <f t="shared" si="14"/>
        <v>66.444999999999993</v>
      </c>
      <c r="AF37" s="11">
        <f t="shared" si="15"/>
        <v>8.5</v>
      </c>
      <c r="AG37" s="6"/>
      <c r="AH37" s="6"/>
      <c r="AI37" s="6"/>
    </row>
    <row r="38" spans="1:35" x14ac:dyDescent="0.2">
      <c r="D38" s="3">
        <v>295374</v>
      </c>
      <c r="E38" s="13">
        <v>50</v>
      </c>
      <c r="F38" s="12">
        <v>0.10618513992537314</v>
      </c>
      <c r="G38" s="11">
        <v>0.23144761007462689</v>
      </c>
      <c r="J38" s="15"/>
      <c r="K38" s="15"/>
      <c r="L38" s="36"/>
      <c r="M38" s="30">
        <v>84.723099951215033</v>
      </c>
      <c r="N38" s="15">
        <v>7.024</v>
      </c>
      <c r="O38" s="30">
        <v>313.5</v>
      </c>
      <c r="P38" s="38">
        <v>31.53</v>
      </c>
      <c r="Q38" s="3">
        <v>8.1380000000000017</v>
      </c>
      <c r="R38" s="3">
        <v>9.8745000000000012</v>
      </c>
      <c r="S38" s="3">
        <v>1.093</v>
      </c>
      <c r="T38" s="3">
        <v>2.3180000000000001</v>
      </c>
      <c r="U38" s="3">
        <v>0.22500000000000001</v>
      </c>
      <c r="V38" s="3">
        <v>10</v>
      </c>
      <c r="W38" s="4">
        <f t="shared" si="16"/>
        <v>81.380000000000024</v>
      </c>
      <c r="X38" s="4">
        <f t="shared" si="11"/>
        <v>98.745000000000005</v>
      </c>
      <c r="Y38" s="4">
        <f t="shared" si="12"/>
        <v>10.93</v>
      </c>
      <c r="Z38" s="6"/>
      <c r="AA38" s="6"/>
      <c r="AB38" s="6"/>
      <c r="AC38" s="3">
        <v>5</v>
      </c>
      <c r="AD38" s="11">
        <f t="shared" si="17"/>
        <v>40.690000000000012</v>
      </c>
      <c r="AE38" s="11">
        <f t="shared" si="14"/>
        <v>49.372500000000002</v>
      </c>
      <c r="AF38" s="11">
        <f t="shared" si="15"/>
        <v>5.4649999999999999</v>
      </c>
      <c r="AG38" s="6"/>
      <c r="AH38" s="6"/>
      <c r="AI38" s="6"/>
    </row>
    <row r="39" spans="1:35" x14ac:dyDescent="0.2">
      <c r="D39" s="3">
        <v>295373</v>
      </c>
      <c r="E39" s="13">
        <v>60</v>
      </c>
      <c r="F39" s="12">
        <v>0.10978463619402987</v>
      </c>
      <c r="G39" s="11">
        <v>0.25196473880597009</v>
      </c>
      <c r="J39" s="15"/>
      <c r="K39" s="15"/>
      <c r="L39" s="36"/>
      <c r="P39" s="38"/>
      <c r="Q39" s="3">
        <v>8.6185000000000009</v>
      </c>
      <c r="R39" s="3">
        <v>10.0425</v>
      </c>
      <c r="S39" s="3">
        <v>1.1135000000000002</v>
      </c>
      <c r="T39" s="3">
        <v>2</v>
      </c>
      <c r="U39" s="3">
        <v>0.22950000000000001</v>
      </c>
      <c r="V39" s="3">
        <v>10</v>
      </c>
      <c r="W39" s="4">
        <f t="shared" si="16"/>
        <v>86.185000000000002</v>
      </c>
      <c r="X39" s="4">
        <f t="shared" si="11"/>
        <v>100.42500000000001</v>
      </c>
      <c r="Y39" s="4">
        <f t="shared" si="12"/>
        <v>11.135000000000002</v>
      </c>
      <c r="Z39" s="6"/>
      <c r="AA39" s="6"/>
      <c r="AB39" s="6"/>
      <c r="AC39" s="3">
        <v>0</v>
      </c>
      <c r="AG39" s="6"/>
      <c r="AH39" s="6"/>
      <c r="AI39" s="6"/>
    </row>
    <row r="40" spans="1:35" x14ac:dyDescent="0.2">
      <c r="D40" s="3">
        <v>295372</v>
      </c>
      <c r="E40" s="13">
        <v>70</v>
      </c>
      <c r="F40" s="12">
        <v>0.10258564365671644</v>
      </c>
      <c r="G40" s="11">
        <v>0.25916373134328352</v>
      </c>
      <c r="J40" s="15"/>
      <c r="K40" s="15"/>
      <c r="L40" s="36"/>
      <c r="P40" s="38"/>
      <c r="Q40" s="3">
        <v>8.5985000000000014</v>
      </c>
      <c r="R40" s="3">
        <v>9.7014999999999993</v>
      </c>
      <c r="S40" s="3">
        <v>1.1404999999999998</v>
      </c>
      <c r="T40" s="3">
        <v>2.3624999999999998</v>
      </c>
      <c r="U40" s="3">
        <v>0.23549999999999999</v>
      </c>
      <c r="V40" s="3">
        <v>10</v>
      </c>
      <c r="W40" s="4">
        <f t="shared" si="16"/>
        <v>85.985000000000014</v>
      </c>
      <c r="X40" s="4">
        <f t="shared" si="11"/>
        <v>97.014999999999986</v>
      </c>
      <c r="Y40" s="4">
        <f t="shared" si="12"/>
        <v>11.404999999999998</v>
      </c>
      <c r="Z40" s="6"/>
      <c r="AA40" s="6"/>
      <c r="AB40" s="6"/>
      <c r="AC40" s="3">
        <v>0</v>
      </c>
      <c r="AG40" s="6"/>
      <c r="AH40" s="6"/>
      <c r="AI40" s="6"/>
    </row>
    <row r="41" spans="1:35" x14ac:dyDescent="0.2">
      <c r="D41" s="3">
        <v>295371</v>
      </c>
      <c r="E41" s="13">
        <v>80</v>
      </c>
      <c r="F41" s="12">
        <v>9.3586902985074688E-2</v>
      </c>
      <c r="G41" s="11">
        <v>0.40321557201492525</v>
      </c>
      <c r="J41" s="15"/>
      <c r="K41" s="15"/>
      <c r="L41" s="36"/>
      <c r="M41" s="30">
        <v>80.043353939212579</v>
      </c>
      <c r="N41" s="15">
        <v>6.6635</v>
      </c>
      <c r="O41" s="30">
        <v>297.5</v>
      </c>
      <c r="P41" s="38">
        <v>31.943999999999999</v>
      </c>
      <c r="Q41" s="3">
        <v>9.0390000000000015</v>
      </c>
      <c r="R41" s="3">
        <v>12.6515</v>
      </c>
      <c r="S41" s="3">
        <v>1.2335</v>
      </c>
      <c r="T41" s="3">
        <v>2.7465000000000002</v>
      </c>
      <c r="U41" s="3">
        <v>0.2495</v>
      </c>
      <c r="V41" s="3">
        <v>5</v>
      </c>
      <c r="W41" s="4">
        <f t="shared" si="16"/>
        <v>45.195000000000007</v>
      </c>
      <c r="X41" s="4">
        <f t="shared" si="11"/>
        <v>63.2575</v>
      </c>
      <c r="Y41" s="4">
        <f t="shared" si="12"/>
        <v>6.1675000000000004</v>
      </c>
      <c r="Z41" s="6"/>
      <c r="AA41" s="6"/>
      <c r="AB41" s="6"/>
      <c r="AC41" s="3">
        <v>0</v>
      </c>
      <c r="AG41" s="6"/>
      <c r="AH41" s="6"/>
      <c r="AI41" s="6"/>
    </row>
    <row r="42" spans="1:35" x14ac:dyDescent="0.2">
      <c r="A42" s="5">
        <v>39667</v>
      </c>
      <c r="B42" s="2" t="s">
        <v>79</v>
      </c>
      <c r="C42" s="19" t="s">
        <v>65</v>
      </c>
      <c r="D42" s="3">
        <v>295390</v>
      </c>
      <c r="E42" s="13">
        <v>1</v>
      </c>
      <c r="F42" s="12">
        <v>1.0192620895522391</v>
      </c>
      <c r="G42" s="11">
        <v>0.84974271044776084</v>
      </c>
      <c r="H42" s="12">
        <v>28.744398470149253</v>
      </c>
      <c r="I42" s="11">
        <v>37.404959154850744</v>
      </c>
      <c r="J42" s="15">
        <v>26.422723376865672</v>
      </c>
      <c r="K42" s="15">
        <v>29.308252248134327</v>
      </c>
      <c r="L42" s="36">
        <v>220</v>
      </c>
      <c r="M42" s="30">
        <v>116.03816387983198</v>
      </c>
      <c r="N42" s="15">
        <v>6.7089999999999996</v>
      </c>
      <c r="O42" s="30">
        <v>299.5</v>
      </c>
      <c r="P42" s="38">
        <v>26.832999999999998</v>
      </c>
      <c r="Q42" s="3">
        <v>0.40550000000000003</v>
      </c>
      <c r="R42" s="3">
        <v>1.3805000000000001</v>
      </c>
      <c r="S42" s="3">
        <v>7.1499999999999994E-2</v>
      </c>
      <c r="T42" s="3">
        <v>0.55500000000000005</v>
      </c>
      <c r="U42" s="3">
        <v>4.8500000000000001E-2</v>
      </c>
      <c r="V42" s="3">
        <v>3</v>
      </c>
      <c r="W42" s="4">
        <f>($V42*Q42)</f>
        <v>1.2165000000000001</v>
      </c>
      <c r="X42" s="4">
        <f t="shared" si="11"/>
        <v>4.1415000000000006</v>
      </c>
      <c r="Y42" s="4">
        <f t="shared" si="12"/>
        <v>0.21449999999999997</v>
      </c>
      <c r="Z42" s="6">
        <f>SUM(W42:W51)</f>
        <v>432.68275000000006</v>
      </c>
      <c r="AA42" s="6">
        <f>SUM(X42:X51)</f>
        <v>638.91350000000011</v>
      </c>
      <c r="AB42" s="6">
        <f>SUM(Y42:Y51)</f>
        <v>58.425749999999994</v>
      </c>
      <c r="AC42" s="3">
        <v>3</v>
      </c>
      <c r="AD42" s="11">
        <f>($AC42*Q42)</f>
        <v>1.2165000000000001</v>
      </c>
      <c r="AE42" s="11">
        <f t="shared" ref="AE42:AE48" si="18">($AC42*R42)</f>
        <v>4.1415000000000006</v>
      </c>
      <c r="AF42" s="11">
        <f t="shared" ref="AF42:AF48" si="19">($AC42*S42)</f>
        <v>0.21449999999999997</v>
      </c>
      <c r="AG42" s="6">
        <f>SUM(AD42:AD48)</f>
        <v>144.60025000000002</v>
      </c>
      <c r="AH42" s="6">
        <f>SUM(AE42:AE48)</f>
        <v>185.04599999999999</v>
      </c>
      <c r="AI42" s="6">
        <f>SUM(AF42:AF48)</f>
        <v>23.87575</v>
      </c>
    </row>
    <row r="43" spans="1:35" x14ac:dyDescent="0.2">
      <c r="C43" s="3"/>
      <c r="D43" s="36">
        <v>295389</v>
      </c>
      <c r="E43" s="13">
        <v>5</v>
      </c>
      <c r="F43" s="12">
        <v>1.1265528358208954</v>
      </c>
      <c r="G43" s="11">
        <v>0.98206796417910447</v>
      </c>
      <c r="J43" s="15"/>
      <c r="K43" s="15"/>
      <c r="L43" s="36"/>
      <c r="M43" s="30"/>
      <c r="N43" s="15"/>
      <c r="O43" s="30"/>
      <c r="P43" s="38"/>
      <c r="Q43" s="3">
        <v>0.41749999999999998</v>
      </c>
      <c r="R43" s="3">
        <v>1.3935</v>
      </c>
      <c r="S43" s="3">
        <v>0.06</v>
      </c>
      <c r="T43" s="3">
        <v>0.53400000000000003</v>
      </c>
      <c r="U43" s="3">
        <v>4.65E-2</v>
      </c>
      <c r="V43" s="3">
        <v>4.5</v>
      </c>
      <c r="W43" s="4">
        <f t="shared" ref="W43:W51" si="20">($V43*Q43)</f>
        <v>1.8787499999999999</v>
      </c>
      <c r="X43" s="4">
        <f t="shared" si="11"/>
        <v>6.2707499999999996</v>
      </c>
      <c r="Y43" s="4">
        <f t="shared" si="12"/>
        <v>0.27</v>
      </c>
      <c r="Z43" s="6"/>
      <c r="AA43" s="6"/>
      <c r="AB43" s="6"/>
      <c r="AC43" s="3">
        <v>4.5</v>
      </c>
      <c r="AD43" s="11">
        <f t="shared" ref="AD43:AD48" si="21">($AC43*Q43)</f>
        <v>1.8787499999999999</v>
      </c>
      <c r="AE43" s="11">
        <f t="shared" si="18"/>
        <v>6.2707499999999996</v>
      </c>
      <c r="AF43" s="11">
        <f t="shared" si="19"/>
        <v>0.27</v>
      </c>
      <c r="AG43" s="6"/>
      <c r="AH43" s="6"/>
      <c r="AI43" s="6"/>
    </row>
    <row r="44" spans="1:35" x14ac:dyDescent="0.2">
      <c r="D44" s="3">
        <v>295388</v>
      </c>
      <c r="E44" s="13">
        <v>10</v>
      </c>
      <c r="F44" s="12">
        <v>1.1623164179104477</v>
      </c>
      <c r="G44" s="11">
        <v>0.99422758208955209</v>
      </c>
      <c r="J44" s="15"/>
      <c r="K44" s="15"/>
      <c r="L44" s="36"/>
      <c r="P44" s="38"/>
      <c r="Q44" s="3">
        <v>0.41099999999999998</v>
      </c>
      <c r="R44" s="3">
        <v>1.4675</v>
      </c>
      <c r="S44" s="3">
        <v>7.2499999999999995E-2</v>
      </c>
      <c r="T44" s="3">
        <v>0.61450000000000005</v>
      </c>
      <c r="U44" s="3">
        <v>4.65E-2</v>
      </c>
      <c r="V44" s="3">
        <v>7.5</v>
      </c>
      <c r="W44" s="4">
        <f t="shared" si="20"/>
        <v>3.0825</v>
      </c>
      <c r="X44" s="4">
        <f t="shared" si="11"/>
        <v>11.00625</v>
      </c>
      <c r="Y44" s="4">
        <f t="shared" si="12"/>
        <v>0.54374999999999996</v>
      </c>
      <c r="Z44" s="6"/>
      <c r="AA44" s="6"/>
      <c r="AB44" s="6"/>
      <c r="AC44" s="3">
        <v>7.5</v>
      </c>
      <c r="AD44" s="11">
        <f t="shared" si="21"/>
        <v>3.0825</v>
      </c>
      <c r="AE44" s="11">
        <f t="shared" si="18"/>
        <v>11.00625</v>
      </c>
      <c r="AF44" s="11">
        <f t="shared" si="19"/>
        <v>0.54374999999999996</v>
      </c>
      <c r="AG44" s="6"/>
      <c r="AH44" s="6"/>
      <c r="AI44" s="6"/>
    </row>
    <row r="45" spans="1:35" x14ac:dyDescent="0.2">
      <c r="D45" s="36">
        <v>295387</v>
      </c>
      <c r="E45" s="13">
        <v>20</v>
      </c>
      <c r="F45" s="12">
        <v>0.54006850746268653</v>
      </c>
      <c r="G45" s="11">
        <v>0.66608449253731328</v>
      </c>
      <c r="J45" s="15"/>
      <c r="K45" s="15"/>
      <c r="L45" s="36"/>
      <c r="M45" s="30">
        <v>113.57132019588828</v>
      </c>
      <c r="N45" s="15">
        <v>7.8425000000000002</v>
      </c>
      <c r="O45" s="30">
        <v>350</v>
      </c>
      <c r="P45" s="38">
        <v>30.422999999999998</v>
      </c>
      <c r="Q45" s="3">
        <v>1.9</v>
      </c>
      <c r="R45" s="3">
        <v>3.0655000000000001</v>
      </c>
      <c r="S45" s="3">
        <v>0.46199999999999997</v>
      </c>
      <c r="T45" s="3">
        <v>1.9279999999999999</v>
      </c>
      <c r="U45" s="3">
        <v>0.14399999999999999</v>
      </c>
      <c r="V45" s="3">
        <v>10</v>
      </c>
      <c r="W45" s="4">
        <f t="shared" si="20"/>
        <v>19</v>
      </c>
      <c r="X45" s="4">
        <f t="shared" si="11"/>
        <v>30.655000000000001</v>
      </c>
      <c r="Y45" s="4">
        <f t="shared" si="12"/>
        <v>4.6199999999999992</v>
      </c>
      <c r="Z45" s="6"/>
      <c r="AA45" s="6"/>
      <c r="AB45" s="6"/>
      <c r="AC45" s="3">
        <v>10</v>
      </c>
      <c r="AD45" s="11">
        <f t="shared" si="21"/>
        <v>19</v>
      </c>
      <c r="AE45" s="11">
        <f t="shared" si="18"/>
        <v>30.655000000000001</v>
      </c>
      <c r="AF45" s="11">
        <f t="shared" si="19"/>
        <v>4.6199999999999992</v>
      </c>
      <c r="AG45" s="6"/>
      <c r="AH45" s="6"/>
      <c r="AI45" s="6"/>
    </row>
    <row r="46" spans="1:35" x14ac:dyDescent="0.2">
      <c r="D46" s="3">
        <v>295386</v>
      </c>
      <c r="E46" s="13">
        <v>30</v>
      </c>
      <c r="F46" s="12">
        <v>0.22156656716417905</v>
      </c>
      <c r="G46" s="11">
        <v>0.43717853283582075</v>
      </c>
      <c r="J46" s="15"/>
      <c r="K46" s="15"/>
      <c r="L46" s="36"/>
      <c r="P46" s="38"/>
      <c r="Q46" s="3">
        <v>3.7850000000000001</v>
      </c>
      <c r="R46" s="3">
        <v>4.1790000000000003</v>
      </c>
      <c r="S46" s="3">
        <v>0.66100000000000003</v>
      </c>
      <c r="T46" s="3">
        <v>2.7569999999999997</v>
      </c>
      <c r="U46" s="3">
        <v>0.3145</v>
      </c>
      <c r="V46" s="3">
        <v>10</v>
      </c>
      <c r="W46" s="4">
        <f t="shared" si="20"/>
        <v>37.85</v>
      </c>
      <c r="X46" s="4">
        <f t="shared" si="11"/>
        <v>41.790000000000006</v>
      </c>
      <c r="Y46" s="4">
        <f t="shared" si="12"/>
        <v>6.61</v>
      </c>
      <c r="Z46" s="6"/>
      <c r="AA46" s="6"/>
      <c r="AB46" s="6"/>
      <c r="AC46" s="3">
        <v>10</v>
      </c>
      <c r="AD46" s="11">
        <f t="shared" si="21"/>
        <v>37.85</v>
      </c>
      <c r="AE46" s="11">
        <f t="shared" si="18"/>
        <v>41.790000000000006</v>
      </c>
      <c r="AF46" s="11">
        <f t="shared" si="19"/>
        <v>6.61</v>
      </c>
      <c r="AG46" s="6"/>
      <c r="AH46" s="6"/>
      <c r="AI46" s="6"/>
    </row>
    <row r="47" spans="1:35" x14ac:dyDescent="0.2">
      <c r="D47" s="36">
        <v>295385</v>
      </c>
      <c r="E47" s="13">
        <v>40</v>
      </c>
      <c r="F47" s="12">
        <v>0.15477833955223883</v>
      </c>
      <c r="G47" s="11">
        <v>0.26967426044776122</v>
      </c>
      <c r="J47" s="15"/>
      <c r="K47" s="15"/>
      <c r="L47" s="36"/>
      <c r="M47" s="30"/>
      <c r="N47" s="15"/>
      <c r="O47" s="30"/>
      <c r="P47" s="38"/>
      <c r="Q47" s="3">
        <v>4.4260000000000002</v>
      </c>
      <c r="R47" s="3">
        <v>4.7040000000000006</v>
      </c>
      <c r="S47" s="3">
        <v>0.66300000000000003</v>
      </c>
      <c r="T47" s="3">
        <v>1.5860000000000001</v>
      </c>
      <c r="U47" s="3">
        <v>0.26250000000000001</v>
      </c>
      <c r="V47" s="3">
        <v>10</v>
      </c>
      <c r="W47" s="4">
        <f t="shared" si="20"/>
        <v>44.260000000000005</v>
      </c>
      <c r="X47" s="4">
        <f t="shared" si="11"/>
        <v>47.040000000000006</v>
      </c>
      <c r="Y47" s="4">
        <f t="shared" si="12"/>
        <v>6.6300000000000008</v>
      </c>
      <c r="Z47" s="6"/>
      <c r="AA47" s="6"/>
      <c r="AB47" s="6"/>
      <c r="AC47" s="3">
        <v>10</v>
      </c>
      <c r="AD47" s="11">
        <f t="shared" si="21"/>
        <v>44.260000000000005</v>
      </c>
      <c r="AE47" s="11">
        <f t="shared" si="18"/>
        <v>47.040000000000006</v>
      </c>
      <c r="AF47" s="11">
        <f t="shared" si="19"/>
        <v>6.6300000000000008</v>
      </c>
      <c r="AG47" s="6"/>
      <c r="AH47" s="6"/>
      <c r="AI47" s="6"/>
    </row>
    <row r="48" spans="1:35" x14ac:dyDescent="0.2">
      <c r="D48" s="3">
        <v>295384</v>
      </c>
      <c r="E48" s="13">
        <v>50</v>
      </c>
      <c r="F48" s="12">
        <v>8.27884141791045E-2</v>
      </c>
      <c r="G48" s="11">
        <v>0.23072771082089549</v>
      </c>
      <c r="J48" s="15"/>
      <c r="K48" s="15"/>
      <c r="L48" s="36"/>
      <c r="M48" s="30">
        <v>98.926165266965882</v>
      </c>
      <c r="N48" s="15">
        <v>8.0605000000000011</v>
      </c>
      <c r="O48" s="30">
        <v>360</v>
      </c>
      <c r="P48" s="38">
        <v>31.998000000000001</v>
      </c>
      <c r="Q48" s="3">
        <v>7.4625000000000004</v>
      </c>
      <c r="R48" s="3">
        <v>8.8285</v>
      </c>
      <c r="S48" s="3">
        <v>0.99750000000000005</v>
      </c>
      <c r="T48" s="3">
        <v>2.0685000000000002</v>
      </c>
      <c r="U48" s="3">
        <v>0.26150000000000001</v>
      </c>
      <c r="V48" s="3">
        <v>10</v>
      </c>
      <c r="W48" s="4">
        <f t="shared" si="20"/>
        <v>74.625</v>
      </c>
      <c r="X48" s="4">
        <f t="shared" si="11"/>
        <v>88.284999999999997</v>
      </c>
      <c r="Y48" s="4">
        <f t="shared" si="12"/>
        <v>9.9750000000000014</v>
      </c>
      <c r="Z48" s="6"/>
      <c r="AA48" s="6"/>
      <c r="AB48" s="6"/>
      <c r="AC48" s="3">
        <v>5</v>
      </c>
      <c r="AD48" s="11">
        <f t="shared" si="21"/>
        <v>37.3125</v>
      </c>
      <c r="AE48" s="11">
        <f t="shared" si="18"/>
        <v>44.142499999999998</v>
      </c>
      <c r="AF48" s="11">
        <f t="shared" si="19"/>
        <v>4.9875000000000007</v>
      </c>
      <c r="AG48" s="6"/>
      <c r="AH48" s="6"/>
      <c r="AI48" s="6"/>
    </row>
    <row r="49" spans="1:35" x14ac:dyDescent="0.2">
      <c r="D49" s="36">
        <v>295383</v>
      </c>
      <c r="E49" s="13">
        <v>60</v>
      </c>
      <c r="F49" s="12">
        <v>6.1191436567164192E-2</v>
      </c>
      <c r="G49" s="11">
        <v>0.19926811343283574</v>
      </c>
      <c r="J49" s="15"/>
      <c r="K49" s="15"/>
      <c r="L49" s="36"/>
      <c r="M49" s="30"/>
      <c r="N49" s="15"/>
      <c r="O49" s="30"/>
      <c r="P49" s="38"/>
      <c r="Q49" s="3">
        <v>9.1425000000000001</v>
      </c>
      <c r="R49" s="3">
        <v>12.217499999999999</v>
      </c>
      <c r="S49" s="3">
        <v>1.095</v>
      </c>
      <c r="T49" s="3">
        <v>2.0255000000000001</v>
      </c>
      <c r="U49" s="3">
        <v>0.17199999999999999</v>
      </c>
      <c r="V49" s="3">
        <v>10</v>
      </c>
      <c r="W49" s="4">
        <f t="shared" si="20"/>
        <v>91.424999999999997</v>
      </c>
      <c r="X49" s="4">
        <f t="shared" si="11"/>
        <v>122.175</v>
      </c>
      <c r="Y49" s="4">
        <f t="shared" si="12"/>
        <v>10.95</v>
      </c>
      <c r="Z49" s="6"/>
      <c r="AA49" s="6"/>
      <c r="AB49" s="6"/>
      <c r="AC49" s="3">
        <v>0</v>
      </c>
      <c r="AG49" s="6"/>
      <c r="AH49" s="6"/>
      <c r="AI49" s="6"/>
    </row>
    <row r="50" spans="1:35" x14ac:dyDescent="0.2">
      <c r="C50" s="3"/>
      <c r="D50" s="3">
        <v>295382</v>
      </c>
      <c r="E50" s="13">
        <v>70</v>
      </c>
      <c r="F50" s="12">
        <v>8.6387910447761215E-2</v>
      </c>
      <c r="G50" s="11">
        <v>0.30671307705223877</v>
      </c>
      <c r="J50" s="15"/>
      <c r="K50" s="15"/>
      <c r="L50" s="36"/>
      <c r="P50" s="38"/>
      <c r="Q50" s="3">
        <v>10.586</v>
      </c>
      <c r="R50" s="3">
        <v>18.921500000000002</v>
      </c>
      <c r="S50" s="3">
        <v>1.194</v>
      </c>
      <c r="T50" s="3">
        <v>2.4085000000000001</v>
      </c>
      <c r="U50" s="3">
        <v>0.17549999999999999</v>
      </c>
      <c r="V50" s="3">
        <v>10</v>
      </c>
      <c r="W50" s="4">
        <f t="shared" si="20"/>
        <v>105.86</v>
      </c>
      <c r="X50" s="4">
        <f t="shared" si="11"/>
        <v>189.21500000000003</v>
      </c>
      <c r="Y50" s="4">
        <f t="shared" si="12"/>
        <v>11.94</v>
      </c>
      <c r="Z50" s="6"/>
      <c r="AA50" s="6"/>
      <c r="AB50" s="6"/>
      <c r="AC50" s="3">
        <v>0</v>
      </c>
      <c r="AG50" s="6"/>
      <c r="AH50" s="6"/>
      <c r="AI50" s="6"/>
    </row>
    <row r="51" spans="1:35" x14ac:dyDescent="0.2">
      <c r="B51" s="10"/>
      <c r="D51" s="36">
        <v>295381</v>
      </c>
      <c r="E51" s="13">
        <v>80</v>
      </c>
      <c r="F51" s="12">
        <v>8.6387910447761215E-2</v>
      </c>
      <c r="G51" s="11">
        <v>0.37665128955223881</v>
      </c>
      <c r="J51" s="15"/>
      <c r="K51" s="15"/>
      <c r="L51" s="36"/>
      <c r="M51" s="30">
        <v>84.780150056740013</v>
      </c>
      <c r="N51" s="15">
        <v>6.9984999999999999</v>
      </c>
      <c r="O51" s="30">
        <v>312.5</v>
      </c>
      <c r="P51" s="38">
        <v>32.323</v>
      </c>
      <c r="Q51" s="3">
        <v>10.696999999999999</v>
      </c>
      <c r="R51" s="3">
        <v>19.667000000000002</v>
      </c>
      <c r="S51" s="3">
        <v>1.3345</v>
      </c>
      <c r="T51" s="3">
        <v>2.4</v>
      </c>
      <c r="U51" s="3">
        <v>0.16900000000000001</v>
      </c>
      <c r="V51" s="3">
        <v>5</v>
      </c>
      <c r="W51" s="4">
        <f t="shared" si="20"/>
        <v>53.484999999999999</v>
      </c>
      <c r="X51" s="4">
        <f t="shared" si="11"/>
        <v>98.335000000000008</v>
      </c>
      <c r="Y51" s="4">
        <f t="shared" si="12"/>
        <v>6.6725000000000003</v>
      </c>
      <c r="Z51" s="6"/>
      <c r="AA51" s="6"/>
      <c r="AB51" s="6"/>
      <c r="AC51" s="3">
        <v>0</v>
      </c>
      <c r="AG51" s="6"/>
      <c r="AH51" s="6"/>
      <c r="AI51" s="6"/>
    </row>
    <row r="52" spans="1:35" x14ac:dyDescent="0.2">
      <c r="A52" s="5">
        <v>39696</v>
      </c>
      <c r="B52" s="2" t="s">
        <v>80</v>
      </c>
      <c r="C52" s="19" t="s">
        <v>60</v>
      </c>
      <c r="D52" s="3">
        <v>321886</v>
      </c>
      <c r="E52" s="13">
        <v>1</v>
      </c>
      <c r="F52" s="12">
        <v>2.4054700645161291</v>
      </c>
      <c r="G52" s="11">
        <v>1.4768822554838701</v>
      </c>
      <c r="H52" s="12">
        <v>69.657871161290316</v>
      </c>
      <c r="I52" s="11">
        <v>69.085730198709683</v>
      </c>
      <c r="J52" s="15">
        <v>65.326546645161287</v>
      </c>
      <c r="K52" s="15">
        <v>55.007723914838714</v>
      </c>
      <c r="L52" s="36">
        <v>248</v>
      </c>
      <c r="M52" s="40">
        <v>94.385817045158717</v>
      </c>
      <c r="N52" s="41">
        <v>5.5164999999999997</v>
      </c>
      <c r="O52" s="40">
        <v>246.5</v>
      </c>
      <c r="P52" s="15">
        <v>26.25636481188965</v>
      </c>
      <c r="Q52" s="3">
        <v>0.33299999999999996</v>
      </c>
      <c r="R52" s="3">
        <v>0.89600000000000002</v>
      </c>
      <c r="S52" s="3">
        <v>0.42299999999999999</v>
      </c>
      <c r="T52" s="3">
        <v>0.63150000000000006</v>
      </c>
      <c r="U52" s="3">
        <v>7.0500000000000007E-2</v>
      </c>
      <c r="V52" s="3">
        <v>3</v>
      </c>
      <c r="W52" s="4">
        <f>($V52*Q52)</f>
        <v>0.99899999999999989</v>
      </c>
      <c r="X52" s="4">
        <f t="shared" si="11"/>
        <v>2.6880000000000002</v>
      </c>
      <c r="Y52" s="4">
        <f t="shared" si="12"/>
        <v>1.2689999999999999</v>
      </c>
      <c r="Z52" s="6">
        <f>SUM(W52:W61)</f>
        <v>435.04750000000001</v>
      </c>
      <c r="AA52" s="6">
        <f>SUM(X52:X61)</f>
        <v>691.92875000000004</v>
      </c>
      <c r="AB52" s="6">
        <f>SUM(Y52:Y61)</f>
        <v>66.182999999999993</v>
      </c>
      <c r="AC52" s="3">
        <v>3</v>
      </c>
      <c r="AD52" s="11">
        <f>($AC52*Q52)</f>
        <v>0.99899999999999989</v>
      </c>
      <c r="AE52" s="11">
        <f t="shared" ref="AE52:AE58" si="22">($AC52*R52)</f>
        <v>2.6880000000000002</v>
      </c>
      <c r="AF52" s="11">
        <f t="shared" ref="AF52:AF58" si="23">($AC52*S52)</f>
        <v>1.2689999999999999</v>
      </c>
      <c r="AG52" s="6">
        <f>SUM(AD52:AD58)</f>
        <v>128.27249999999998</v>
      </c>
      <c r="AH52" s="6">
        <f>SUM(AE52:AE58)</f>
        <v>204.29124999999999</v>
      </c>
      <c r="AI52" s="6">
        <f>SUM(AF52:AF58)</f>
        <v>28.105499999999999</v>
      </c>
    </row>
    <row r="53" spans="1:35" x14ac:dyDescent="0.2">
      <c r="C53" s="3"/>
      <c r="D53" s="3">
        <v>321885</v>
      </c>
      <c r="E53" s="13">
        <v>5</v>
      </c>
      <c r="F53" s="12">
        <v>2.4054700645161287</v>
      </c>
      <c r="G53" s="11">
        <v>1.3821907354838707</v>
      </c>
      <c r="J53" s="15"/>
      <c r="K53" s="15"/>
      <c r="L53" s="36"/>
      <c r="P53" s="38"/>
      <c r="Q53" s="3">
        <v>0.30299999999999999</v>
      </c>
      <c r="R53" s="3">
        <v>1.3885000000000001</v>
      </c>
      <c r="S53" s="3">
        <v>0.40449999999999997</v>
      </c>
      <c r="T53" s="3">
        <v>0.33299999999999996</v>
      </c>
      <c r="U53" s="3">
        <v>6.6000000000000003E-2</v>
      </c>
      <c r="V53" s="3">
        <v>14.5</v>
      </c>
      <c r="W53" s="4">
        <f t="shared" ref="W53:W61" si="24">($V53*Q53)</f>
        <v>4.3934999999999995</v>
      </c>
      <c r="X53" s="4">
        <f t="shared" si="11"/>
        <v>20.13325</v>
      </c>
      <c r="Y53" s="4">
        <f t="shared" si="12"/>
        <v>5.8652499999999996</v>
      </c>
      <c r="Z53" s="6"/>
      <c r="AA53" s="6"/>
      <c r="AB53" s="6"/>
      <c r="AC53" s="3">
        <v>14.5</v>
      </c>
      <c r="AD53" s="11">
        <f t="shared" ref="AD53:AD58" si="25">($AC53*Q53)</f>
        <v>4.3934999999999995</v>
      </c>
      <c r="AE53" s="11">
        <f t="shared" si="22"/>
        <v>20.13325</v>
      </c>
      <c r="AF53" s="11">
        <f t="shared" si="23"/>
        <v>5.8652499999999996</v>
      </c>
      <c r="AG53" s="6"/>
      <c r="AH53" s="6"/>
      <c r="AI53" s="6"/>
    </row>
    <row r="54" spans="1:35" x14ac:dyDescent="0.2">
      <c r="D54" s="3">
        <v>321884</v>
      </c>
      <c r="E54" s="13">
        <v>10</v>
      </c>
      <c r="F54" s="12">
        <v>2.1381956129032256</v>
      </c>
      <c r="G54" s="11">
        <v>1.602119427096774</v>
      </c>
      <c r="J54" s="15"/>
      <c r="L54" s="36"/>
      <c r="M54" s="40">
        <v>91.884839367532663</v>
      </c>
      <c r="N54" s="41">
        <v>5.38</v>
      </c>
      <c r="O54" s="40">
        <v>240</v>
      </c>
      <c r="P54" s="15">
        <v>26.885348892456054</v>
      </c>
      <c r="R54" s="11"/>
      <c r="S54" s="11"/>
      <c r="T54" s="11"/>
      <c r="U54" s="11"/>
      <c r="V54" s="3">
        <v>7.5</v>
      </c>
      <c r="W54" s="4">
        <f t="shared" si="24"/>
        <v>0</v>
      </c>
      <c r="X54" s="4">
        <f t="shared" si="11"/>
        <v>0</v>
      </c>
      <c r="Y54" s="4">
        <f t="shared" si="12"/>
        <v>0</v>
      </c>
      <c r="Z54" s="6"/>
      <c r="AA54" s="6"/>
      <c r="AB54" s="6"/>
      <c r="AC54" s="3">
        <v>7.5</v>
      </c>
      <c r="AD54" s="11">
        <f t="shared" si="25"/>
        <v>0</v>
      </c>
      <c r="AE54" s="11">
        <f t="shared" si="22"/>
        <v>0</v>
      </c>
      <c r="AF54" s="11">
        <f t="shared" si="23"/>
        <v>0</v>
      </c>
      <c r="AG54" s="6"/>
      <c r="AH54" s="6"/>
      <c r="AI54" s="6"/>
    </row>
    <row r="55" spans="1:35" x14ac:dyDescent="0.2">
      <c r="D55" s="3">
        <v>321883</v>
      </c>
      <c r="E55" s="13">
        <v>20</v>
      </c>
      <c r="J55" s="15"/>
      <c r="L55" s="36"/>
      <c r="P55" s="38"/>
      <c r="R55" s="11"/>
      <c r="S55" s="11"/>
      <c r="T55" s="11"/>
      <c r="U55" s="11"/>
      <c r="V55" s="3">
        <v>10</v>
      </c>
      <c r="W55" s="4">
        <f t="shared" si="24"/>
        <v>0</v>
      </c>
      <c r="X55" s="4">
        <f t="shared" si="11"/>
        <v>0</v>
      </c>
      <c r="Y55" s="4">
        <f t="shared" si="12"/>
        <v>0</v>
      </c>
      <c r="Z55" s="6"/>
      <c r="AA55" s="6"/>
      <c r="AB55" s="6"/>
      <c r="AC55" s="3">
        <v>10</v>
      </c>
      <c r="AD55" s="11">
        <f t="shared" si="25"/>
        <v>0</v>
      </c>
      <c r="AE55" s="11">
        <f t="shared" si="22"/>
        <v>0</v>
      </c>
      <c r="AF55" s="11">
        <f t="shared" si="23"/>
        <v>0</v>
      </c>
      <c r="AG55" s="6"/>
      <c r="AH55" s="6"/>
      <c r="AI55" s="6"/>
    </row>
    <row r="56" spans="1:35" x14ac:dyDescent="0.2">
      <c r="D56" s="3">
        <v>321882</v>
      </c>
      <c r="E56" s="13">
        <v>30</v>
      </c>
      <c r="F56" s="12">
        <v>1.1072798709677418</v>
      </c>
      <c r="G56" s="11">
        <v>1.165316609032258</v>
      </c>
      <c r="J56" s="15"/>
      <c r="L56" s="36"/>
      <c r="P56" s="38"/>
      <c r="Q56" s="3">
        <v>1.2549999999999999</v>
      </c>
      <c r="R56" s="3">
        <v>2.6390000000000002</v>
      </c>
      <c r="S56" s="3">
        <v>0.35849999999999999</v>
      </c>
      <c r="T56" s="3">
        <v>1.2305000000000001</v>
      </c>
      <c r="U56" s="3">
        <v>9.1499999999999998E-2</v>
      </c>
      <c r="V56" s="3">
        <v>17.5</v>
      </c>
      <c r="W56" s="4">
        <f t="shared" si="24"/>
        <v>21.962499999999999</v>
      </c>
      <c r="X56" s="4">
        <f t="shared" si="11"/>
        <v>46.182500000000005</v>
      </c>
      <c r="Y56" s="4">
        <f t="shared" si="12"/>
        <v>6.2737499999999997</v>
      </c>
      <c r="Z56" s="6"/>
      <c r="AA56" s="6"/>
      <c r="AB56" s="6"/>
      <c r="AC56" s="3">
        <v>17.5</v>
      </c>
      <c r="AD56" s="11">
        <f t="shared" si="25"/>
        <v>21.962499999999999</v>
      </c>
      <c r="AE56" s="11">
        <f t="shared" si="22"/>
        <v>46.182500000000005</v>
      </c>
      <c r="AF56" s="11">
        <f t="shared" si="23"/>
        <v>6.2737499999999997</v>
      </c>
      <c r="AG56" s="6"/>
      <c r="AH56" s="6"/>
      <c r="AI56" s="6"/>
    </row>
    <row r="57" spans="1:35" x14ac:dyDescent="0.2">
      <c r="D57" s="3">
        <v>321881</v>
      </c>
      <c r="E57" s="13">
        <v>40</v>
      </c>
      <c r="F57" s="12">
        <v>0.33369650322580652</v>
      </c>
      <c r="G57" s="11">
        <v>0.49589421677419343</v>
      </c>
      <c r="J57" s="15"/>
      <c r="L57" s="36"/>
      <c r="M57" s="30"/>
      <c r="N57" s="15"/>
      <c r="O57" s="30"/>
      <c r="P57" s="38"/>
      <c r="Q57" s="3">
        <v>5.5759999999999996</v>
      </c>
      <c r="R57" s="3">
        <v>7.0175000000000001</v>
      </c>
      <c r="S57" s="3">
        <v>0.88600000000000001</v>
      </c>
      <c r="T57" s="3">
        <v>1.8705000000000001</v>
      </c>
      <c r="U57" s="3">
        <v>0.19700000000000001</v>
      </c>
      <c r="V57" s="3">
        <v>10</v>
      </c>
      <c r="W57" s="4">
        <f t="shared" si="24"/>
        <v>55.76</v>
      </c>
      <c r="X57" s="4">
        <f t="shared" si="11"/>
        <v>70.174999999999997</v>
      </c>
      <c r="Y57" s="4">
        <f t="shared" si="12"/>
        <v>8.86</v>
      </c>
      <c r="Z57" s="6"/>
      <c r="AA57" s="6"/>
      <c r="AB57" s="6"/>
      <c r="AC57" s="3">
        <v>10</v>
      </c>
      <c r="AD57" s="11">
        <f t="shared" si="25"/>
        <v>55.76</v>
      </c>
      <c r="AE57" s="11">
        <f t="shared" si="22"/>
        <v>70.174999999999997</v>
      </c>
      <c r="AF57" s="11">
        <f t="shared" si="23"/>
        <v>8.86</v>
      </c>
      <c r="AG57" s="6"/>
      <c r="AH57" s="6"/>
      <c r="AI57" s="6"/>
    </row>
    <row r="58" spans="1:35" x14ac:dyDescent="0.2">
      <c r="D58" s="3">
        <v>321880</v>
      </c>
      <c r="E58" s="13">
        <v>50</v>
      </c>
      <c r="F58" s="12">
        <v>0.12238258064516129</v>
      </c>
      <c r="G58" s="11">
        <v>0.37840693935483871</v>
      </c>
      <c r="J58" s="15"/>
      <c r="K58" s="15"/>
      <c r="L58" s="36"/>
      <c r="M58" s="40">
        <v>71.824076257563647</v>
      </c>
      <c r="N58" s="41">
        <v>5.7409999999999997</v>
      </c>
      <c r="O58" s="40">
        <v>256</v>
      </c>
      <c r="P58" s="15">
        <v>31.624623500366212</v>
      </c>
      <c r="Q58" s="3">
        <v>9.0314999999999994</v>
      </c>
      <c r="R58" s="3">
        <v>13.022500000000001</v>
      </c>
      <c r="S58" s="3">
        <v>1.1675</v>
      </c>
      <c r="T58" s="3">
        <v>1.851</v>
      </c>
      <c r="U58" s="3">
        <v>0.151</v>
      </c>
      <c r="V58" s="3">
        <v>10</v>
      </c>
      <c r="W58" s="4">
        <f t="shared" si="24"/>
        <v>90.314999999999998</v>
      </c>
      <c r="X58" s="4">
        <f t="shared" si="11"/>
        <v>130.22500000000002</v>
      </c>
      <c r="Y58" s="4">
        <f t="shared" si="12"/>
        <v>11.675000000000001</v>
      </c>
      <c r="Z58" s="6"/>
      <c r="AA58" s="6"/>
      <c r="AB58" s="6"/>
      <c r="AC58" s="3">
        <v>5</v>
      </c>
      <c r="AD58" s="11">
        <f t="shared" si="25"/>
        <v>45.157499999999999</v>
      </c>
      <c r="AE58" s="11">
        <f t="shared" si="22"/>
        <v>65.112500000000011</v>
      </c>
      <c r="AF58" s="11">
        <f t="shared" si="23"/>
        <v>5.8375000000000004</v>
      </c>
      <c r="AG58" s="6"/>
      <c r="AH58" s="6"/>
      <c r="AI58" s="6"/>
    </row>
    <row r="59" spans="1:35" x14ac:dyDescent="0.2">
      <c r="D59" s="3">
        <v>321879</v>
      </c>
      <c r="E59" s="13">
        <v>60</v>
      </c>
      <c r="F59" s="12">
        <v>0.12238258064516133</v>
      </c>
      <c r="G59" s="11">
        <v>0.41381629935483866</v>
      </c>
      <c r="J59" s="15"/>
      <c r="K59" s="15"/>
      <c r="L59" s="36"/>
      <c r="M59" s="30"/>
      <c r="N59" s="15"/>
      <c r="O59" s="30"/>
      <c r="P59" s="38"/>
      <c r="Q59" s="3">
        <v>10.216999999999999</v>
      </c>
      <c r="R59" s="3">
        <v>15.3995</v>
      </c>
      <c r="S59" s="3">
        <v>1.2565</v>
      </c>
      <c r="T59" s="3">
        <v>1.5885</v>
      </c>
      <c r="U59" s="3">
        <v>0.1555</v>
      </c>
      <c r="V59" s="3">
        <v>10</v>
      </c>
      <c r="W59" s="4">
        <f t="shared" si="24"/>
        <v>102.16999999999999</v>
      </c>
      <c r="X59" s="4">
        <f t="shared" si="11"/>
        <v>153.995</v>
      </c>
      <c r="Y59" s="4">
        <f t="shared" si="12"/>
        <v>12.565</v>
      </c>
      <c r="Z59" s="6"/>
      <c r="AA59" s="6"/>
      <c r="AB59" s="6"/>
      <c r="AC59" s="3">
        <v>0</v>
      </c>
      <c r="AG59" s="6"/>
      <c r="AH59" s="6"/>
      <c r="AI59" s="6"/>
    </row>
    <row r="60" spans="1:35" x14ac:dyDescent="0.2">
      <c r="C60" s="3"/>
      <c r="D60" s="3">
        <v>321878</v>
      </c>
      <c r="E60" s="13">
        <v>70</v>
      </c>
      <c r="F60" s="12">
        <v>0.15501793548387094</v>
      </c>
      <c r="G60" s="11">
        <v>0.47729206451612904</v>
      </c>
      <c r="J60" s="15"/>
      <c r="K60" s="15"/>
      <c r="L60" s="36"/>
      <c r="M60" s="30"/>
      <c r="N60" s="15"/>
      <c r="O60" s="30"/>
      <c r="P60" s="38"/>
      <c r="Q60" s="3">
        <v>10.8125</v>
      </c>
      <c r="R60" s="3">
        <v>17.9175</v>
      </c>
      <c r="S60" s="3">
        <v>1.321</v>
      </c>
      <c r="T60" s="3">
        <v>1.8504999999999998</v>
      </c>
      <c r="U60" s="3">
        <v>0.1545</v>
      </c>
      <c r="V60" s="3">
        <v>10</v>
      </c>
      <c r="W60" s="4">
        <f t="shared" si="24"/>
        <v>108.125</v>
      </c>
      <c r="X60" s="4">
        <f t="shared" si="11"/>
        <v>179.17500000000001</v>
      </c>
      <c r="Y60" s="4">
        <f t="shared" si="12"/>
        <v>13.209999999999999</v>
      </c>
      <c r="Z60" s="6"/>
      <c r="AA60" s="6"/>
      <c r="AB60" s="6"/>
      <c r="AC60" s="3">
        <v>0</v>
      </c>
      <c r="AG60" s="6"/>
      <c r="AH60" s="6"/>
      <c r="AI60" s="6"/>
    </row>
    <row r="61" spans="1:35" x14ac:dyDescent="0.2">
      <c r="D61" s="3">
        <v>321877</v>
      </c>
      <c r="E61" s="13">
        <v>80</v>
      </c>
      <c r="F61" s="12">
        <v>0.1890812903225807</v>
      </c>
      <c r="G61" s="11">
        <v>0.65497758967741926</v>
      </c>
      <c r="J61" s="15"/>
      <c r="K61" s="15"/>
      <c r="L61" s="36"/>
      <c r="M61" s="40">
        <v>63.530924819670091</v>
      </c>
      <c r="N61" s="41">
        <v>5.1980000000000004</v>
      </c>
      <c r="O61" s="40">
        <v>232</v>
      </c>
      <c r="P61" s="15">
        <v>32.254021475585937</v>
      </c>
      <c r="Q61" s="3">
        <v>10.2645</v>
      </c>
      <c r="R61" s="3">
        <v>17.871000000000002</v>
      </c>
      <c r="S61" s="3">
        <v>1.2929999999999999</v>
      </c>
      <c r="T61" s="3">
        <v>1.6825000000000001</v>
      </c>
      <c r="U61" s="3">
        <v>0.14450000000000002</v>
      </c>
      <c r="V61" s="3">
        <v>5</v>
      </c>
      <c r="W61" s="4">
        <f t="shared" si="24"/>
        <v>51.322499999999998</v>
      </c>
      <c r="X61" s="4">
        <f t="shared" si="11"/>
        <v>89.355000000000018</v>
      </c>
      <c r="Y61" s="4">
        <f t="shared" si="12"/>
        <v>6.4649999999999999</v>
      </c>
      <c r="Z61" s="6"/>
      <c r="AA61" s="6"/>
      <c r="AB61" s="6"/>
      <c r="AC61" s="3">
        <v>0</v>
      </c>
      <c r="AG61" s="6"/>
      <c r="AH61" s="6"/>
      <c r="AI61" s="6"/>
    </row>
    <row r="62" spans="1:35" x14ac:dyDescent="0.2">
      <c r="A62" s="5">
        <v>39737</v>
      </c>
      <c r="B62" s="2" t="s">
        <v>85</v>
      </c>
      <c r="C62" s="19" t="s">
        <v>65</v>
      </c>
      <c r="D62" s="20">
        <v>295400</v>
      </c>
      <c r="E62" s="13">
        <v>1</v>
      </c>
      <c r="F62" s="12">
        <v>1.9133516417910452</v>
      </c>
      <c r="G62" s="11">
        <v>0.96204035820895484</v>
      </c>
      <c r="H62" s="12">
        <v>88.8576756716418</v>
      </c>
      <c r="I62" s="11">
        <v>53.270777028358197</v>
      </c>
      <c r="J62" s="15">
        <v>83.04155328358209</v>
      </c>
      <c r="K62" s="15">
        <v>40.205965916417902</v>
      </c>
      <c r="L62" s="36">
        <v>290</v>
      </c>
      <c r="M62" s="30">
        <v>94.676116513521848</v>
      </c>
      <c r="N62" s="15">
        <v>6.16</v>
      </c>
      <c r="O62" s="30">
        <v>275</v>
      </c>
      <c r="P62" s="38">
        <v>28.524000000000001</v>
      </c>
      <c r="Q62" s="3">
        <v>1.4169999999999998</v>
      </c>
      <c r="R62" s="3">
        <v>4.2089999999999996</v>
      </c>
      <c r="S62" s="3">
        <v>0.58949999999999991</v>
      </c>
      <c r="T62" s="3">
        <v>1.2330000000000001</v>
      </c>
      <c r="U62" s="3">
        <v>0.13850000000000001</v>
      </c>
      <c r="V62" s="3">
        <v>3</v>
      </c>
      <c r="W62" s="4">
        <f>($V62*Q62)</f>
        <v>4.2509999999999994</v>
      </c>
      <c r="X62" s="4">
        <f t="shared" si="11"/>
        <v>12.626999999999999</v>
      </c>
      <c r="Y62" s="4">
        <f t="shared" si="12"/>
        <v>1.7684999999999997</v>
      </c>
      <c r="Z62" s="6">
        <f>SUM(W62:W71)</f>
        <v>378.18049999999999</v>
      </c>
      <c r="AA62" s="6">
        <f>SUM(X62:X71)</f>
        <v>594.76600000000008</v>
      </c>
      <c r="AB62" s="6">
        <f>SUM(Y62:Y71)</f>
        <v>68.180250000000001</v>
      </c>
      <c r="AC62" s="3">
        <v>3</v>
      </c>
      <c r="AD62" s="11">
        <f>($AC62*Q62)</f>
        <v>4.2509999999999994</v>
      </c>
      <c r="AE62" s="11">
        <f t="shared" ref="AE62:AE68" si="26">($AC62*R62)</f>
        <v>12.626999999999999</v>
      </c>
      <c r="AF62" s="11">
        <f t="shared" ref="AF62:AF68" si="27">($AC62*S62)</f>
        <v>1.7684999999999997</v>
      </c>
      <c r="AG62" s="6">
        <f>SUM(AD62:AD68)</f>
        <v>93.120499999999993</v>
      </c>
      <c r="AH62" s="6">
        <f>SUM(AE62:AE68)</f>
        <v>155.92349999999999</v>
      </c>
      <c r="AI62" s="6">
        <f>SUM(AF62:AF68)</f>
        <v>29.012749999999997</v>
      </c>
    </row>
    <row r="63" spans="1:35" x14ac:dyDescent="0.2">
      <c r="D63" s="20">
        <v>295399</v>
      </c>
      <c r="E63" s="13">
        <v>5</v>
      </c>
      <c r="F63" s="12">
        <v>1.5557158208955226</v>
      </c>
      <c r="G63" s="11">
        <v>0.79252097910447716</v>
      </c>
      <c r="M63" s="30"/>
      <c r="N63" s="15"/>
      <c r="O63" s="30"/>
      <c r="P63" s="38"/>
      <c r="Q63" s="3">
        <v>1.5834999999999999</v>
      </c>
      <c r="R63" s="3">
        <v>3.7269999999999999</v>
      </c>
      <c r="S63" s="3">
        <v>0.48399999999999999</v>
      </c>
      <c r="T63" s="3">
        <v>0.98750000000000004</v>
      </c>
      <c r="U63" s="3">
        <v>0.13</v>
      </c>
      <c r="V63" s="3">
        <v>4.5</v>
      </c>
      <c r="W63" s="4">
        <f t="shared" ref="W63:W71" si="28">($V63*Q63)</f>
        <v>7.12575</v>
      </c>
      <c r="X63" s="4">
        <f t="shared" si="11"/>
        <v>16.7715</v>
      </c>
      <c r="Y63" s="4">
        <f t="shared" si="12"/>
        <v>2.1779999999999999</v>
      </c>
      <c r="Z63" s="6"/>
      <c r="AA63" s="6"/>
      <c r="AB63" s="6"/>
      <c r="AC63" s="3">
        <v>4.5</v>
      </c>
      <c r="AD63" s="11">
        <f t="shared" ref="AD63:AD68" si="29">($AC63*Q63)</f>
        <v>7.12575</v>
      </c>
      <c r="AE63" s="11">
        <f t="shared" si="26"/>
        <v>16.7715</v>
      </c>
      <c r="AF63" s="11">
        <f t="shared" si="27"/>
        <v>2.1779999999999999</v>
      </c>
      <c r="AG63" s="6"/>
      <c r="AH63" s="6"/>
      <c r="AI63" s="6"/>
    </row>
    <row r="64" spans="1:35" x14ac:dyDescent="0.2">
      <c r="C64" s="3"/>
      <c r="D64" s="20">
        <v>295398</v>
      </c>
      <c r="E64" s="13">
        <v>10</v>
      </c>
      <c r="F64" s="12">
        <v>2.1851548656716417</v>
      </c>
      <c r="G64" s="11">
        <v>0.87713761432835802</v>
      </c>
      <c r="P64" s="38"/>
      <c r="Q64" s="3">
        <v>1.7284999999999999</v>
      </c>
      <c r="R64" s="3">
        <v>2.956</v>
      </c>
      <c r="S64" s="3">
        <v>0.55449999999999999</v>
      </c>
      <c r="T64" s="3">
        <v>1.032</v>
      </c>
      <c r="U64" s="3">
        <v>0.13600000000000001</v>
      </c>
      <c r="V64" s="3">
        <v>7.5</v>
      </c>
      <c r="W64" s="4">
        <f t="shared" si="28"/>
        <v>12.963749999999999</v>
      </c>
      <c r="X64" s="4">
        <f t="shared" si="11"/>
        <v>22.169999999999998</v>
      </c>
      <c r="Y64" s="4">
        <f t="shared" si="12"/>
        <v>4.1587499999999995</v>
      </c>
      <c r="Z64" s="6"/>
      <c r="AA64" s="6"/>
      <c r="AB64" s="6"/>
      <c r="AC64" s="3">
        <v>7.5</v>
      </c>
      <c r="AD64" s="11">
        <f t="shared" si="29"/>
        <v>12.963749999999999</v>
      </c>
      <c r="AE64" s="11">
        <f t="shared" si="26"/>
        <v>22.169999999999998</v>
      </c>
      <c r="AF64" s="11">
        <f t="shared" si="27"/>
        <v>4.1587499999999995</v>
      </c>
      <c r="AG64" s="6"/>
      <c r="AH64" s="6"/>
      <c r="AI64" s="6"/>
    </row>
    <row r="65" spans="1:35" x14ac:dyDescent="0.2">
      <c r="C65" s="3"/>
      <c r="D65" s="20">
        <v>295397</v>
      </c>
      <c r="E65" s="13">
        <v>20</v>
      </c>
      <c r="F65" s="12">
        <v>2.95049552238806</v>
      </c>
      <c r="G65" s="11">
        <v>0.95524527761194</v>
      </c>
      <c r="I65" s="3"/>
      <c r="M65" s="30">
        <v>98.683826429061241</v>
      </c>
      <c r="N65" s="20">
        <v>6.6805000000000003</v>
      </c>
      <c r="O65" s="20">
        <v>298</v>
      </c>
      <c r="P65" s="38">
        <v>29.263999999999999</v>
      </c>
      <c r="Q65" s="3">
        <v>2.1074999999999999</v>
      </c>
      <c r="R65" s="3">
        <v>2.8330000000000002</v>
      </c>
      <c r="S65" s="3">
        <v>0.56800000000000006</v>
      </c>
      <c r="T65" s="3">
        <v>1.1060000000000001</v>
      </c>
      <c r="U65" s="3">
        <v>0.14199999999999999</v>
      </c>
      <c r="V65" s="3">
        <v>10</v>
      </c>
      <c r="W65" s="4">
        <f t="shared" si="28"/>
        <v>21.074999999999999</v>
      </c>
      <c r="X65" s="4">
        <f t="shared" si="11"/>
        <v>28.330000000000002</v>
      </c>
      <c r="Y65" s="4">
        <f t="shared" si="12"/>
        <v>5.6800000000000006</v>
      </c>
      <c r="Z65" s="6"/>
      <c r="AA65" s="6"/>
      <c r="AB65" s="6"/>
      <c r="AC65" s="3">
        <v>10</v>
      </c>
      <c r="AD65" s="11">
        <f t="shared" si="29"/>
        <v>21.074999999999999</v>
      </c>
      <c r="AE65" s="11">
        <f t="shared" si="26"/>
        <v>28.330000000000002</v>
      </c>
      <c r="AF65" s="11">
        <f t="shared" si="27"/>
        <v>5.6800000000000006</v>
      </c>
      <c r="AG65" s="6"/>
      <c r="AH65" s="6"/>
      <c r="AI65" s="6"/>
    </row>
    <row r="66" spans="1:35" x14ac:dyDescent="0.2">
      <c r="C66" s="3"/>
      <c r="D66" s="20">
        <v>295396</v>
      </c>
      <c r="E66" s="13">
        <v>30</v>
      </c>
      <c r="F66" s="12">
        <v>1.9491152238805975</v>
      </c>
      <c r="G66" s="11">
        <v>0.80646877611940293</v>
      </c>
      <c r="I66" s="3"/>
      <c r="P66" s="38"/>
      <c r="Q66" s="3">
        <v>1.7195</v>
      </c>
      <c r="R66" s="3">
        <v>2.2709999999999999</v>
      </c>
      <c r="S66" s="3">
        <v>0.51950000000000007</v>
      </c>
      <c r="T66" s="3">
        <v>0.92800000000000005</v>
      </c>
      <c r="U66" s="3">
        <v>0.13900000000000001</v>
      </c>
      <c r="V66" s="3">
        <v>10</v>
      </c>
      <c r="W66" s="4">
        <f t="shared" si="28"/>
        <v>17.195</v>
      </c>
      <c r="X66" s="4">
        <f t="shared" si="11"/>
        <v>22.71</v>
      </c>
      <c r="Y66" s="4">
        <f t="shared" si="12"/>
        <v>5.1950000000000003</v>
      </c>
      <c r="Z66" s="6"/>
      <c r="AA66" s="6"/>
      <c r="AB66" s="6"/>
      <c r="AC66" s="3">
        <v>10</v>
      </c>
      <c r="AD66" s="11">
        <f t="shared" si="29"/>
        <v>17.195</v>
      </c>
      <c r="AE66" s="11">
        <f t="shared" si="26"/>
        <v>22.71</v>
      </c>
      <c r="AF66" s="11">
        <f t="shared" si="27"/>
        <v>5.1950000000000003</v>
      </c>
      <c r="AG66" s="6"/>
      <c r="AH66" s="6"/>
      <c r="AI66" s="6"/>
    </row>
    <row r="67" spans="1:35" x14ac:dyDescent="0.2">
      <c r="C67" s="3"/>
      <c r="D67" s="20">
        <v>295395</v>
      </c>
      <c r="E67" s="13">
        <v>40</v>
      </c>
      <c r="F67" s="12">
        <v>0.3254258955223881</v>
      </c>
      <c r="G67" s="11">
        <v>0.67660890447761179</v>
      </c>
      <c r="I67" s="3"/>
      <c r="M67" s="30"/>
      <c r="N67" s="15"/>
      <c r="O67" s="30"/>
      <c r="P67" s="38"/>
      <c r="Q67" s="3">
        <v>1.7210000000000001</v>
      </c>
      <c r="R67" s="3">
        <v>2.5594999999999999</v>
      </c>
      <c r="S67" s="3">
        <v>0.62850000000000006</v>
      </c>
      <c r="T67" s="3">
        <v>1.6495</v>
      </c>
      <c r="U67" s="3">
        <v>0.1305</v>
      </c>
      <c r="V67" s="3">
        <v>10</v>
      </c>
      <c r="W67" s="4">
        <f t="shared" si="28"/>
        <v>17.21</v>
      </c>
      <c r="X67" s="4">
        <f t="shared" si="11"/>
        <v>25.594999999999999</v>
      </c>
      <c r="Y67" s="4">
        <f t="shared" si="12"/>
        <v>6.2850000000000001</v>
      </c>
      <c r="Z67" s="6"/>
      <c r="AA67" s="6"/>
      <c r="AB67" s="6"/>
      <c r="AC67" s="3">
        <v>10</v>
      </c>
      <c r="AD67" s="11">
        <f t="shared" si="29"/>
        <v>17.21</v>
      </c>
      <c r="AE67" s="11">
        <f t="shared" si="26"/>
        <v>25.594999999999999</v>
      </c>
      <c r="AF67" s="11">
        <f t="shared" si="27"/>
        <v>6.2850000000000001</v>
      </c>
      <c r="AG67" s="6"/>
      <c r="AH67" s="6"/>
      <c r="AI67" s="6"/>
    </row>
    <row r="68" spans="1:35" x14ac:dyDescent="0.2">
      <c r="D68" s="20">
        <v>295394</v>
      </c>
      <c r="E68" s="13">
        <v>50</v>
      </c>
      <c r="F68" s="12">
        <v>0.33234985074626866</v>
      </c>
      <c r="G68" s="11">
        <v>0.55834774925373132</v>
      </c>
      <c r="I68" s="3"/>
      <c r="M68" s="30">
        <v>87.385612670400576</v>
      </c>
      <c r="N68" s="15">
        <v>6.1965000000000003</v>
      </c>
      <c r="O68" s="30">
        <v>277</v>
      </c>
      <c r="P68" s="38">
        <v>30.832000000000001</v>
      </c>
      <c r="Q68" s="3">
        <v>2.66</v>
      </c>
      <c r="R68" s="3">
        <v>5.5440000000000005</v>
      </c>
      <c r="S68" s="3">
        <v>0.74950000000000006</v>
      </c>
      <c r="T68" s="3">
        <v>1.206</v>
      </c>
      <c r="U68" s="3">
        <v>0.17149999999999999</v>
      </c>
      <c r="V68" s="3">
        <v>10</v>
      </c>
      <c r="W68" s="4">
        <f t="shared" si="28"/>
        <v>26.6</v>
      </c>
      <c r="X68" s="4">
        <f t="shared" si="11"/>
        <v>55.440000000000005</v>
      </c>
      <c r="Y68" s="4">
        <f t="shared" si="12"/>
        <v>7.495000000000001</v>
      </c>
      <c r="Z68" s="6"/>
      <c r="AA68" s="6"/>
      <c r="AB68" s="6"/>
      <c r="AC68" s="3">
        <v>5</v>
      </c>
      <c r="AD68" s="11">
        <f t="shared" si="29"/>
        <v>13.3</v>
      </c>
      <c r="AE68" s="11">
        <f t="shared" si="26"/>
        <v>27.720000000000002</v>
      </c>
      <c r="AF68" s="11">
        <f t="shared" si="27"/>
        <v>3.7475000000000005</v>
      </c>
      <c r="AG68" s="6"/>
      <c r="AH68" s="6"/>
      <c r="AI68" s="6"/>
    </row>
    <row r="69" spans="1:35" x14ac:dyDescent="0.2">
      <c r="D69" s="20">
        <v>295393</v>
      </c>
      <c r="E69" s="13">
        <v>60</v>
      </c>
      <c r="F69" s="12">
        <v>0.21464261194029857</v>
      </c>
      <c r="G69" s="11">
        <v>0.38843388805970125</v>
      </c>
      <c r="I69" s="3"/>
      <c r="M69" s="31"/>
      <c r="N69" s="29"/>
      <c r="O69" s="31"/>
      <c r="P69" s="38"/>
      <c r="Q69" s="3">
        <v>8.1814999999999998</v>
      </c>
      <c r="R69" s="3">
        <v>10.67</v>
      </c>
      <c r="S69" s="3">
        <v>1.1575</v>
      </c>
      <c r="T69" s="3">
        <v>0.72250000000000003</v>
      </c>
      <c r="U69" s="3">
        <v>0.17099999999999999</v>
      </c>
      <c r="V69" s="3">
        <v>10</v>
      </c>
      <c r="W69" s="4">
        <f t="shared" si="28"/>
        <v>81.814999999999998</v>
      </c>
      <c r="X69" s="4">
        <f t="shared" si="11"/>
        <v>106.7</v>
      </c>
      <c r="Y69" s="4">
        <f t="shared" si="12"/>
        <v>11.574999999999999</v>
      </c>
      <c r="Z69" s="6"/>
      <c r="AA69" s="6"/>
      <c r="AB69" s="6"/>
      <c r="AC69" s="3">
        <v>0</v>
      </c>
      <c r="AG69" s="6"/>
      <c r="AH69" s="6"/>
      <c r="AI69" s="6"/>
    </row>
    <row r="70" spans="1:35" x14ac:dyDescent="0.2">
      <c r="D70" s="20">
        <v>295392</v>
      </c>
      <c r="E70" s="13">
        <v>70</v>
      </c>
      <c r="F70" s="12">
        <v>0.13847910447761194</v>
      </c>
      <c r="G70" s="11">
        <v>0.39965069552238802</v>
      </c>
      <c r="I70" s="3"/>
      <c r="P70" s="38"/>
      <c r="Q70" s="3">
        <v>12.438500000000001</v>
      </c>
      <c r="R70" s="3">
        <v>19.487500000000001</v>
      </c>
      <c r="S70" s="3">
        <v>1.56</v>
      </c>
      <c r="T70" s="3">
        <v>0.83299999999999996</v>
      </c>
      <c r="U70" s="3">
        <v>0.1535</v>
      </c>
      <c r="V70" s="3">
        <v>10</v>
      </c>
      <c r="W70" s="4">
        <f t="shared" si="28"/>
        <v>124.38500000000002</v>
      </c>
      <c r="X70" s="4">
        <f t="shared" si="11"/>
        <v>194.875</v>
      </c>
      <c r="Y70" s="4">
        <f t="shared" si="12"/>
        <v>15.600000000000001</v>
      </c>
      <c r="Z70" s="6"/>
      <c r="AA70" s="6"/>
      <c r="AB70" s="6"/>
      <c r="AC70" s="3">
        <v>0</v>
      </c>
      <c r="AG70" s="6"/>
      <c r="AH70" s="6"/>
      <c r="AI70" s="6"/>
    </row>
    <row r="71" spans="1:35" x14ac:dyDescent="0.2">
      <c r="C71" s="3"/>
      <c r="D71" s="20">
        <v>295391</v>
      </c>
      <c r="E71" s="13">
        <v>80</v>
      </c>
      <c r="F71" s="12">
        <v>0.12463119402985082</v>
      </c>
      <c r="G71" s="11">
        <v>0.47844530597014906</v>
      </c>
      <c r="I71" s="3"/>
      <c r="M71" s="30">
        <v>65.942790611759222</v>
      </c>
      <c r="N71" s="15">
        <v>5.3420000000000005</v>
      </c>
      <c r="O71" s="30">
        <v>238.5</v>
      </c>
      <c r="P71" s="38">
        <v>32.343000000000004</v>
      </c>
      <c r="Q71" s="3">
        <v>13.112</v>
      </c>
      <c r="R71" s="3">
        <v>21.909500000000001</v>
      </c>
      <c r="S71" s="3">
        <v>1.649</v>
      </c>
      <c r="T71" s="3">
        <v>1.169</v>
      </c>
      <c r="U71" s="3">
        <v>0.1575</v>
      </c>
      <c r="V71" s="3">
        <v>5</v>
      </c>
      <c r="W71" s="4">
        <f t="shared" si="28"/>
        <v>65.56</v>
      </c>
      <c r="X71" s="4">
        <f t="shared" si="11"/>
        <v>109.54750000000001</v>
      </c>
      <c r="Y71" s="4">
        <f t="shared" si="12"/>
        <v>8.245000000000001</v>
      </c>
      <c r="Z71" s="6"/>
      <c r="AA71" s="6"/>
      <c r="AB71" s="6"/>
      <c r="AC71" s="3">
        <v>0</v>
      </c>
      <c r="AG71" s="6"/>
      <c r="AH71" s="6"/>
      <c r="AI71" s="6"/>
    </row>
    <row r="72" spans="1:35" x14ac:dyDescent="0.2">
      <c r="A72" s="5">
        <v>39765</v>
      </c>
      <c r="B72" s="2" t="s">
        <v>86</v>
      </c>
      <c r="C72" s="19" t="s">
        <v>65</v>
      </c>
      <c r="D72" s="13">
        <v>295410</v>
      </c>
      <c r="E72" s="13">
        <v>1</v>
      </c>
      <c r="F72" s="12">
        <v>0.92088604477611935</v>
      </c>
      <c r="G72" s="11">
        <v>0.51721945522388046</v>
      </c>
      <c r="H72" s="12">
        <v>49.111300074626868</v>
      </c>
      <c r="I72" s="4">
        <v>36.038234525373113</v>
      </c>
      <c r="J72" s="15">
        <v>29.710691865671642</v>
      </c>
      <c r="K72" s="11">
        <v>21.42091723432835</v>
      </c>
      <c r="L72" s="36">
        <v>318</v>
      </c>
      <c r="M72" s="40">
        <v>89.642551621399065</v>
      </c>
      <c r="N72" s="41">
        <v>6.4180000000000001</v>
      </c>
      <c r="O72" s="40">
        <v>286.5</v>
      </c>
      <c r="P72" s="38">
        <v>30.096</v>
      </c>
      <c r="Q72" s="3">
        <v>1.9915</v>
      </c>
      <c r="R72" s="3">
        <v>1.2685</v>
      </c>
      <c r="S72" s="3">
        <v>0.63300000000000001</v>
      </c>
      <c r="T72" s="3">
        <v>1.2835000000000001</v>
      </c>
      <c r="U72" s="3">
        <v>0.155</v>
      </c>
      <c r="V72" s="3">
        <v>3</v>
      </c>
      <c r="W72" s="4">
        <f>($V72*Q72)</f>
        <v>5.9744999999999999</v>
      </c>
      <c r="X72" s="4">
        <f t="shared" si="11"/>
        <v>3.8054999999999999</v>
      </c>
      <c r="Y72" s="4">
        <f t="shared" si="12"/>
        <v>1.899</v>
      </c>
      <c r="Z72" s="7">
        <f>SUM(W72:W81)</f>
        <v>517.61474999999996</v>
      </c>
      <c r="AA72" s="6">
        <f>SUM(X72:X81)</f>
        <v>657.76724999999999</v>
      </c>
      <c r="AB72" s="6">
        <f>SUM(Y72:Y81)</f>
        <v>81.701499999999996</v>
      </c>
      <c r="AC72" s="3">
        <v>3</v>
      </c>
      <c r="AD72" s="11">
        <f>($AC72*Q72)</f>
        <v>5.9744999999999999</v>
      </c>
      <c r="AE72" s="11">
        <f t="shared" ref="AE72:AE78" si="30">($AC72*R72)</f>
        <v>3.8054999999999999</v>
      </c>
      <c r="AF72" s="11">
        <f t="shared" ref="AF72:AF78" si="31">($AC72*S72)</f>
        <v>1.899</v>
      </c>
      <c r="AG72" s="6">
        <f>SUM(AD72:AD78)</f>
        <v>194.26224999999999</v>
      </c>
      <c r="AH72" s="6">
        <f>SUM(AE72:AE78)</f>
        <v>202.33224999999999</v>
      </c>
      <c r="AI72" s="6">
        <f>SUM(AF72:AF78)</f>
        <v>40.058999999999997</v>
      </c>
    </row>
    <row r="73" spans="1:35" x14ac:dyDescent="0.2">
      <c r="C73" s="3"/>
      <c r="D73" s="13">
        <v>295409</v>
      </c>
      <c r="E73" s="13">
        <v>5</v>
      </c>
      <c r="F73" s="12">
        <v>0.83779858208955216</v>
      </c>
      <c r="G73" s="11">
        <v>0.44257921791044752</v>
      </c>
      <c r="P73" s="38"/>
      <c r="Q73" s="3">
        <v>1.927</v>
      </c>
      <c r="R73" s="3">
        <v>1.1615</v>
      </c>
      <c r="S73" s="3">
        <v>0.61750000000000005</v>
      </c>
      <c r="T73" s="3">
        <v>1.258</v>
      </c>
      <c r="U73" s="3">
        <v>0.14449999999999999</v>
      </c>
      <c r="V73" s="3">
        <v>4.5</v>
      </c>
      <c r="W73" s="4">
        <f t="shared" ref="W73:W81" si="32">($V73*Q73)</f>
        <v>8.6715</v>
      </c>
      <c r="X73" s="4">
        <f t="shared" si="11"/>
        <v>5.22675</v>
      </c>
      <c r="Y73" s="4">
        <f t="shared" si="12"/>
        <v>2.7787500000000001</v>
      </c>
      <c r="Z73" s="6"/>
      <c r="AA73" s="6"/>
      <c r="AB73" s="6"/>
      <c r="AC73" s="3">
        <v>4.5</v>
      </c>
      <c r="AD73" s="11">
        <f t="shared" ref="AD73:AD78" si="33">($AC73*Q73)</f>
        <v>8.6715</v>
      </c>
      <c r="AE73" s="11">
        <f t="shared" si="30"/>
        <v>5.22675</v>
      </c>
      <c r="AF73" s="11">
        <f t="shared" si="31"/>
        <v>2.7787500000000001</v>
      </c>
      <c r="AG73" s="6"/>
      <c r="AH73" s="6"/>
      <c r="AI73" s="6"/>
    </row>
    <row r="74" spans="1:35" x14ac:dyDescent="0.2">
      <c r="C74" s="3"/>
      <c r="D74" s="13">
        <v>295408</v>
      </c>
      <c r="E74" s="13">
        <v>10</v>
      </c>
      <c r="F74" s="12">
        <v>0.75471111940298496</v>
      </c>
      <c r="G74" s="11">
        <v>0.46999808059701476</v>
      </c>
      <c r="P74" s="38"/>
      <c r="Q74" s="3">
        <v>1.9695</v>
      </c>
      <c r="R74" s="3">
        <v>1.1669999999999998</v>
      </c>
      <c r="S74" s="3">
        <v>0.62850000000000006</v>
      </c>
      <c r="T74" s="3">
        <v>1.5765</v>
      </c>
      <c r="U74" s="3">
        <v>0.14799999999999999</v>
      </c>
      <c r="V74" s="3">
        <v>7.5</v>
      </c>
      <c r="W74" s="4">
        <f t="shared" si="32"/>
        <v>14.77125</v>
      </c>
      <c r="X74" s="4">
        <f t="shared" si="11"/>
        <v>8.7524999999999977</v>
      </c>
      <c r="Y74" s="4">
        <f t="shared" si="12"/>
        <v>4.7137500000000001</v>
      </c>
      <c r="Z74" s="6"/>
      <c r="AA74" s="6"/>
      <c r="AB74" s="6"/>
      <c r="AC74" s="3">
        <v>7.5</v>
      </c>
      <c r="AD74" s="11">
        <f t="shared" si="33"/>
        <v>14.77125</v>
      </c>
      <c r="AE74" s="11">
        <f t="shared" si="30"/>
        <v>8.7524999999999977</v>
      </c>
      <c r="AF74" s="11">
        <f t="shared" si="31"/>
        <v>4.7137500000000001</v>
      </c>
      <c r="AG74" s="6"/>
      <c r="AH74" s="6"/>
      <c r="AI74" s="6"/>
    </row>
    <row r="75" spans="1:35" x14ac:dyDescent="0.2">
      <c r="C75" s="3"/>
      <c r="D75" s="13">
        <v>295407</v>
      </c>
      <c r="E75" s="13">
        <v>20</v>
      </c>
      <c r="F75" s="12">
        <v>0.79625485074626878</v>
      </c>
      <c r="G75" s="11">
        <v>0.47484484925373094</v>
      </c>
      <c r="J75" s="15"/>
      <c r="M75" s="40">
        <v>88.655771201214662</v>
      </c>
      <c r="N75" s="41">
        <v>6.327</v>
      </c>
      <c r="O75" s="40">
        <v>283</v>
      </c>
      <c r="P75" s="38">
        <v>30.145</v>
      </c>
      <c r="Q75" s="3">
        <v>1.9885000000000002</v>
      </c>
      <c r="R75" s="3">
        <v>1.1815</v>
      </c>
      <c r="S75" s="3">
        <v>0.60799999999999998</v>
      </c>
      <c r="T75" s="3">
        <v>1.3174999999999999</v>
      </c>
      <c r="U75" s="3">
        <v>0.158</v>
      </c>
      <c r="V75" s="3">
        <v>10</v>
      </c>
      <c r="W75" s="4">
        <f t="shared" si="32"/>
        <v>19.885000000000002</v>
      </c>
      <c r="X75" s="4">
        <f t="shared" si="11"/>
        <v>11.815</v>
      </c>
      <c r="Y75" s="4">
        <f t="shared" si="12"/>
        <v>6.08</v>
      </c>
      <c r="Z75" s="6"/>
      <c r="AA75" s="6"/>
      <c r="AB75" s="6"/>
      <c r="AC75" s="3">
        <v>10</v>
      </c>
      <c r="AD75" s="11">
        <f t="shared" si="33"/>
        <v>19.885000000000002</v>
      </c>
      <c r="AE75" s="11">
        <f t="shared" si="30"/>
        <v>11.815</v>
      </c>
      <c r="AF75" s="11">
        <f t="shared" si="31"/>
        <v>6.08</v>
      </c>
      <c r="AG75" s="6"/>
      <c r="AH75" s="6"/>
      <c r="AI75" s="6"/>
    </row>
    <row r="76" spans="1:35" x14ac:dyDescent="0.2">
      <c r="D76" s="13">
        <v>295406</v>
      </c>
      <c r="E76" s="13">
        <v>30</v>
      </c>
      <c r="F76" s="12">
        <v>0.14540305970149253</v>
      </c>
      <c r="G76" s="11">
        <v>0.29066764029850733</v>
      </c>
      <c r="J76" s="15"/>
      <c r="P76" s="38"/>
      <c r="Q76" s="3">
        <v>6.2965</v>
      </c>
      <c r="R76" s="3">
        <v>8.7584999999999997</v>
      </c>
      <c r="S76" s="3">
        <v>0.98899999999999999</v>
      </c>
      <c r="T76" s="3">
        <v>0.60499999999999998</v>
      </c>
      <c r="U76" s="3">
        <v>0.20200000000000001</v>
      </c>
      <c r="V76" s="3">
        <v>10</v>
      </c>
      <c r="W76" s="4">
        <f t="shared" si="32"/>
        <v>62.965000000000003</v>
      </c>
      <c r="X76" s="4">
        <f t="shared" si="11"/>
        <v>87.584999999999994</v>
      </c>
      <c r="Y76" s="4">
        <f t="shared" si="12"/>
        <v>9.89</v>
      </c>
      <c r="Z76" s="6"/>
      <c r="AA76" s="6"/>
      <c r="AB76" s="6"/>
      <c r="AC76" s="3">
        <v>10</v>
      </c>
      <c r="AD76" s="11">
        <f t="shared" si="33"/>
        <v>62.965000000000003</v>
      </c>
      <c r="AE76" s="11">
        <f t="shared" si="30"/>
        <v>87.584999999999994</v>
      </c>
      <c r="AF76" s="11">
        <f t="shared" si="31"/>
        <v>9.89</v>
      </c>
      <c r="AG76" s="6"/>
      <c r="AH76" s="6"/>
      <c r="AI76" s="6"/>
    </row>
    <row r="77" spans="1:35" x14ac:dyDescent="0.2">
      <c r="D77" s="13">
        <v>295405</v>
      </c>
      <c r="E77" s="13">
        <v>40</v>
      </c>
      <c r="F77" s="12">
        <v>0.69239552238805968</v>
      </c>
      <c r="G77" s="11">
        <v>0.4859231776119402</v>
      </c>
      <c r="J77" s="15"/>
      <c r="P77" s="38"/>
      <c r="Q77" s="3">
        <v>4.8795000000000002</v>
      </c>
      <c r="R77" s="3">
        <v>4.99</v>
      </c>
      <c r="S77" s="3">
        <v>0.93100000000000005</v>
      </c>
      <c r="T77" s="3">
        <v>1.2869999999999999</v>
      </c>
      <c r="U77" s="3">
        <v>0.17649999999999999</v>
      </c>
      <c r="V77" s="3">
        <v>10</v>
      </c>
      <c r="W77" s="4">
        <f t="shared" si="32"/>
        <v>48.795000000000002</v>
      </c>
      <c r="X77" s="4">
        <f t="shared" si="11"/>
        <v>49.900000000000006</v>
      </c>
      <c r="Y77" s="4">
        <f t="shared" si="12"/>
        <v>9.31</v>
      </c>
      <c r="Z77" s="6"/>
      <c r="AA77" s="6"/>
      <c r="AB77" s="6"/>
      <c r="AC77" s="3">
        <v>10</v>
      </c>
      <c r="AD77" s="11">
        <f t="shared" si="33"/>
        <v>48.795000000000002</v>
      </c>
      <c r="AE77" s="11">
        <f t="shared" si="30"/>
        <v>49.900000000000006</v>
      </c>
      <c r="AF77" s="11">
        <f t="shared" si="31"/>
        <v>9.31</v>
      </c>
      <c r="AG77" s="6"/>
      <c r="AH77" s="6"/>
      <c r="AI77" s="6"/>
    </row>
    <row r="78" spans="1:35" x14ac:dyDescent="0.2">
      <c r="C78" s="3"/>
      <c r="D78" s="13">
        <v>295404</v>
      </c>
      <c r="E78" s="13">
        <v>50</v>
      </c>
      <c r="F78" s="12">
        <v>0.23541447761194034</v>
      </c>
      <c r="G78" s="11">
        <v>0.36766202238805945</v>
      </c>
      <c r="J78" s="15"/>
      <c r="M78" s="30">
        <v>77.005492980276898</v>
      </c>
      <c r="N78" s="15">
        <v>5.8810000000000002</v>
      </c>
      <c r="O78" s="32">
        <v>263</v>
      </c>
      <c r="P78" s="38">
        <v>31.408999999999999</v>
      </c>
      <c r="Q78" s="3">
        <v>6.64</v>
      </c>
      <c r="R78" s="3">
        <v>7.0495000000000001</v>
      </c>
      <c r="S78" s="3">
        <v>1.0774999999999999</v>
      </c>
      <c r="T78" s="3">
        <v>0.92149999999999999</v>
      </c>
      <c r="U78" s="3">
        <v>0.1885</v>
      </c>
      <c r="V78" s="3">
        <v>10</v>
      </c>
      <c r="W78" s="4">
        <f t="shared" si="32"/>
        <v>66.399999999999991</v>
      </c>
      <c r="X78" s="4">
        <f t="shared" si="11"/>
        <v>70.495000000000005</v>
      </c>
      <c r="Y78" s="4">
        <f t="shared" si="12"/>
        <v>10.774999999999999</v>
      </c>
      <c r="Z78" s="6"/>
      <c r="AA78" s="6"/>
      <c r="AB78" s="6"/>
      <c r="AC78" s="3">
        <v>5</v>
      </c>
      <c r="AD78" s="11">
        <f t="shared" si="33"/>
        <v>33.199999999999996</v>
      </c>
      <c r="AE78" s="11">
        <f t="shared" si="30"/>
        <v>35.247500000000002</v>
      </c>
      <c r="AF78" s="11">
        <f t="shared" si="31"/>
        <v>5.3874999999999993</v>
      </c>
      <c r="AG78" s="6"/>
      <c r="AH78" s="6"/>
      <c r="AI78" s="6"/>
    </row>
    <row r="79" spans="1:35" x14ac:dyDescent="0.2">
      <c r="C79" s="3"/>
      <c r="D79" s="13">
        <v>295403</v>
      </c>
      <c r="E79" s="13">
        <v>60</v>
      </c>
      <c r="F79" s="12">
        <v>0.91396208955223879</v>
      </c>
      <c r="G79" s="11">
        <v>0.54269961044776116</v>
      </c>
      <c r="J79" s="15"/>
      <c r="M79" s="40"/>
      <c r="N79" s="41"/>
      <c r="O79" s="40"/>
      <c r="P79" s="38"/>
      <c r="Q79" s="3">
        <v>9.2774999999999999</v>
      </c>
      <c r="R79" s="3">
        <v>10.007</v>
      </c>
      <c r="S79" s="3">
        <v>1.226</v>
      </c>
      <c r="T79" s="3">
        <v>0.67900000000000005</v>
      </c>
      <c r="U79" s="3">
        <v>0.16450000000000001</v>
      </c>
      <c r="V79" s="3">
        <v>10</v>
      </c>
      <c r="W79" s="4">
        <f t="shared" si="32"/>
        <v>92.775000000000006</v>
      </c>
      <c r="X79" s="4">
        <f t="shared" si="11"/>
        <v>100.07</v>
      </c>
      <c r="Y79" s="4">
        <f t="shared" si="12"/>
        <v>12.26</v>
      </c>
      <c r="Z79" s="6"/>
      <c r="AA79" s="6"/>
      <c r="AB79" s="6"/>
      <c r="AC79" s="3">
        <v>0</v>
      </c>
      <c r="AG79" s="6"/>
      <c r="AH79" s="6"/>
      <c r="AI79" s="6"/>
    </row>
    <row r="80" spans="1:35" x14ac:dyDescent="0.2">
      <c r="C80" s="3"/>
      <c r="D80" s="13">
        <v>295402</v>
      </c>
      <c r="E80" s="13">
        <v>70</v>
      </c>
      <c r="F80" s="12">
        <v>0.59546014925373147</v>
      </c>
      <c r="G80" s="11">
        <v>0.42513085074626822</v>
      </c>
      <c r="J80" s="15"/>
      <c r="P80" s="38"/>
      <c r="Q80" s="3">
        <v>12.994</v>
      </c>
      <c r="R80" s="3">
        <v>20.454000000000001</v>
      </c>
      <c r="S80" s="3">
        <v>1.5609999999999999</v>
      </c>
      <c r="T80" s="3">
        <v>0.59850000000000003</v>
      </c>
      <c r="U80" s="3">
        <v>0.1235</v>
      </c>
      <c r="V80" s="3">
        <v>10</v>
      </c>
      <c r="W80" s="4">
        <f t="shared" si="32"/>
        <v>129.94</v>
      </c>
      <c r="X80" s="4">
        <f t="shared" si="11"/>
        <v>204.54000000000002</v>
      </c>
      <c r="Y80" s="4">
        <f t="shared" si="12"/>
        <v>15.61</v>
      </c>
      <c r="Z80" s="6"/>
      <c r="AA80" s="6"/>
      <c r="AB80" s="6"/>
      <c r="AC80" s="3">
        <v>0</v>
      </c>
      <c r="AG80" s="6"/>
      <c r="AH80" s="6"/>
      <c r="AI80" s="6"/>
    </row>
    <row r="81" spans="1:35" x14ac:dyDescent="0.2">
      <c r="C81" s="3"/>
      <c r="D81" s="13">
        <v>295401</v>
      </c>
      <c r="E81" s="13">
        <v>80</v>
      </c>
      <c r="F81" s="12">
        <v>0.62586268656716415</v>
      </c>
      <c r="G81" s="11">
        <v>0.62014051343283561</v>
      </c>
      <c r="J81" s="15"/>
      <c r="M81" s="40">
        <v>59.609778123237795</v>
      </c>
      <c r="N81" s="41">
        <v>4.7945000000000002</v>
      </c>
      <c r="O81" s="40">
        <v>214</v>
      </c>
      <c r="P81" s="38">
        <v>32.454999999999998</v>
      </c>
      <c r="Q81" s="3">
        <v>13.487500000000001</v>
      </c>
      <c r="R81" s="3">
        <v>23.115499999999997</v>
      </c>
      <c r="S81" s="3">
        <v>1.677</v>
      </c>
      <c r="T81" s="3">
        <v>1.2565</v>
      </c>
      <c r="U81" s="3">
        <v>0.152</v>
      </c>
      <c r="V81" s="3">
        <v>5</v>
      </c>
      <c r="W81" s="4">
        <f t="shared" si="32"/>
        <v>67.4375</v>
      </c>
      <c r="X81" s="4">
        <f t="shared" si="11"/>
        <v>115.57749999999999</v>
      </c>
      <c r="Y81" s="4">
        <f t="shared" si="12"/>
        <v>8.3849999999999998</v>
      </c>
      <c r="Z81" s="6"/>
      <c r="AA81" s="6"/>
      <c r="AB81" s="6"/>
      <c r="AC81" s="3">
        <v>0</v>
      </c>
      <c r="AG81" s="6"/>
      <c r="AH81" s="6"/>
      <c r="AI81" s="6"/>
    </row>
    <row r="82" spans="1:35" x14ac:dyDescent="0.2">
      <c r="A82" s="5">
        <v>39785</v>
      </c>
      <c r="B82" s="2" t="s">
        <v>89</v>
      </c>
      <c r="C82" s="19" t="s">
        <v>88</v>
      </c>
      <c r="D82" s="13">
        <v>295420</v>
      </c>
      <c r="E82" s="13">
        <v>1</v>
      </c>
      <c r="F82" s="12">
        <v>1.1355286567164176</v>
      </c>
      <c r="G82" s="11">
        <v>0.54380744328358199</v>
      </c>
      <c r="H82" s="12">
        <v>70.300441007462695</v>
      </c>
      <c r="I82" s="11">
        <v>33.8438271425373</v>
      </c>
      <c r="J82" s="15">
        <v>36.589641380597016</v>
      </c>
      <c r="K82" s="11">
        <v>19.649561769402982</v>
      </c>
      <c r="L82" s="36">
        <v>338</v>
      </c>
      <c r="M82" s="33" t="s">
        <v>91</v>
      </c>
      <c r="N82" s="33" t="s">
        <v>91</v>
      </c>
      <c r="O82" s="33" t="s">
        <v>91</v>
      </c>
      <c r="P82" s="38">
        <v>29.494</v>
      </c>
      <c r="Q82" s="3">
        <v>5.39</v>
      </c>
      <c r="R82" s="3">
        <v>7.9260000000000002</v>
      </c>
      <c r="S82" s="3">
        <v>0.70050000000000001</v>
      </c>
      <c r="T82" s="3">
        <v>0.8165</v>
      </c>
      <c r="U82" s="3">
        <v>0.17449999999999999</v>
      </c>
      <c r="V82" s="3">
        <v>3</v>
      </c>
      <c r="W82" s="4">
        <f>($V82*Q82)</f>
        <v>16.169999999999998</v>
      </c>
      <c r="X82" s="4">
        <f t="shared" si="11"/>
        <v>23.777999999999999</v>
      </c>
      <c r="Y82" s="4">
        <f t="shared" si="12"/>
        <v>2.1015000000000001</v>
      </c>
      <c r="Z82" s="6">
        <f>SUM(W82:W91)</f>
        <v>506.63</v>
      </c>
      <c r="AA82" s="6">
        <f>SUM(X82:X91)</f>
        <v>667.99849999999992</v>
      </c>
      <c r="AB82" s="6">
        <f>SUM(Y82:Y91)</f>
        <v>67.313999999999993</v>
      </c>
      <c r="AC82" s="3">
        <v>3</v>
      </c>
      <c r="AD82" s="11">
        <f>($AC82*Q82)</f>
        <v>16.169999999999998</v>
      </c>
      <c r="AE82" s="11">
        <f t="shared" ref="AE82:AE88" si="34">($AC82*R82)</f>
        <v>23.777999999999999</v>
      </c>
      <c r="AF82" s="11">
        <f t="shared" ref="AF82:AF88" si="35">($AC82*S82)</f>
        <v>2.1015000000000001</v>
      </c>
      <c r="AG82" s="6">
        <f>SUM(AD82:AD88)</f>
        <v>267.01</v>
      </c>
      <c r="AH82" s="6">
        <f>SUM(AE82:AE88)</f>
        <v>328.99349999999998</v>
      </c>
      <c r="AI82" s="6">
        <f>SUM(AF82:AF88)</f>
        <v>37.316500000000005</v>
      </c>
    </row>
    <row r="83" spans="1:35" x14ac:dyDescent="0.2">
      <c r="C83" s="3"/>
      <c r="D83" s="13">
        <v>295419</v>
      </c>
      <c r="E83" s="13">
        <v>5</v>
      </c>
      <c r="F83" s="12">
        <v>0.96935373134328362</v>
      </c>
      <c r="G83" s="11">
        <v>0.54297656865671629</v>
      </c>
      <c r="H83" s="15"/>
      <c r="L83" s="36"/>
      <c r="M83" s="32"/>
      <c r="N83" s="11"/>
      <c r="O83" s="3"/>
      <c r="P83" s="38"/>
      <c r="Q83" s="3">
        <v>5.625</v>
      </c>
      <c r="R83" s="3">
        <v>7.9565000000000001</v>
      </c>
      <c r="S83" s="3">
        <v>0.71750000000000003</v>
      </c>
      <c r="T83" s="3">
        <v>1.165</v>
      </c>
      <c r="U83" s="3">
        <v>0.17399999999999999</v>
      </c>
      <c r="V83" s="3">
        <v>4.5</v>
      </c>
      <c r="W83" s="4">
        <f t="shared" ref="W83:W91" si="36">($V83*Q83)</f>
        <v>25.3125</v>
      </c>
      <c r="X83" s="4">
        <f t="shared" si="11"/>
        <v>35.804250000000003</v>
      </c>
      <c r="Y83" s="4">
        <f t="shared" si="12"/>
        <v>3.2287500000000002</v>
      </c>
      <c r="Z83" s="6"/>
      <c r="AA83" s="6"/>
      <c r="AB83" s="6"/>
      <c r="AC83" s="3">
        <v>4.5</v>
      </c>
      <c r="AD83" s="11">
        <f t="shared" ref="AD83:AD88" si="37">($AC83*Q83)</f>
        <v>25.3125</v>
      </c>
      <c r="AE83" s="11">
        <f t="shared" si="34"/>
        <v>35.804250000000003</v>
      </c>
      <c r="AF83" s="11">
        <f t="shared" si="35"/>
        <v>3.2287500000000002</v>
      </c>
      <c r="AG83" s="6"/>
      <c r="AH83" s="6"/>
      <c r="AI83" s="6"/>
    </row>
    <row r="84" spans="1:35" x14ac:dyDescent="0.2">
      <c r="C84" s="3"/>
      <c r="D84" s="13">
        <v>295418</v>
      </c>
      <c r="E84" s="13">
        <v>10</v>
      </c>
      <c r="F84" s="12">
        <v>0.97627768656716407</v>
      </c>
      <c r="G84" s="15">
        <v>0.5638869134328357</v>
      </c>
      <c r="J84" s="15"/>
      <c r="P84" s="38"/>
      <c r="Q84" s="3">
        <v>5.359</v>
      </c>
      <c r="R84" s="3">
        <v>7.8475000000000001</v>
      </c>
      <c r="S84" s="3">
        <v>0.73750000000000004</v>
      </c>
      <c r="T84" s="3">
        <v>1.3075000000000001</v>
      </c>
      <c r="U84" s="3">
        <v>0.17399999999999999</v>
      </c>
      <c r="V84" s="3">
        <v>7.5</v>
      </c>
      <c r="W84" s="4">
        <f t="shared" si="36"/>
        <v>40.192500000000003</v>
      </c>
      <c r="X84" s="4">
        <f t="shared" si="11"/>
        <v>58.856250000000003</v>
      </c>
      <c r="Y84" s="4">
        <f t="shared" si="12"/>
        <v>5.53125</v>
      </c>
      <c r="Z84" s="6"/>
      <c r="AA84" s="6"/>
      <c r="AB84" s="6"/>
      <c r="AC84" s="3">
        <v>7.5</v>
      </c>
      <c r="AD84" s="11">
        <f t="shared" si="37"/>
        <v>40.192500000000003</v>
      </c>
      <c r="AE84" s="11">
        <f t="shared" si="34"/>
        <v>58.856250000000003</v>
      </c>
      <c r="AF84" s="11">
        <f t="shared" si="35"/>
        <v>5.53125</v>
      </c>
      <c r="AG84" s="6"/>
      <c r="AH84" s="6"/>
      <c r="AI84" s="6"/>
    </row>
    <row r="85" spans="1:35" x14ac:dyDescent="0.2">
      <c r="C85" s="3"/>
      <c r="D85" s="13">
        <v>295417</v>
      </c>
      <c r="E85" s="13">
        <v>20</v>
      </c>
      <c r="F85" s="12">
        <v>0.76855902985074631</v>
      </c>
      <c r="G85" s="11">
        <v>0.3633691701492538</v>
      </c>
      <c r="J85" s="15"/>
      <c r="M85" s="33" t="s">
        <v>91</v>
      </c>
      <c r="N85" s="33" t="s">
        <v>91</v>
      </c>
      <c r="O85" s="33" t="s">
        <v>91</v>
      </c>
      <c r="P85" s="38">
        <v>29.99</v>
      </c>
      <c r="Q85" s="3">
        <v>5.3815</v>
      </c>
      <c r="R85" s="3">
        <v>6.3285</v>
      </c>
      <c r="S85" s="3">
        <v>0.74049999999999994</v>
      </c>
      <c r="T85" s="3">
        <v>1.1835</v>
      </c>
      <c r="U85" s="3">
        <v>0.16650000000000001</v>
      </c>
      <c r="V85" s="3">
        <v>10</v>
      </c>
      <c r="W85" s="4">
        <f t="shared" si="36"/>
        <v>53.814999999999998</v>
      </c>
      <c r="X85" s="4">
        <f t="shared" si="11"/>
        <v>63.284999999999997</v>
      </c>
      <c r="Y85" s="4">
        <f t="shared" si="12"/>
        <v>7.4049999999999994</v>
      </c>
      <c r="Z85" s="6"/>
      <c r="AA85" s="6"/>
      <c r="AB85" s="6"/>
      <c r="AC85" s="3">
        <v>10</v>
      </c>
      <c r="AD85" s="11">
        <f t="shared" si="37"/>
        <v>53.814999999999998</v>
      </c>
      <c r="AE85" s="11">
        <f t="shared" si="34"/>
        <v>63.284999999999997</v>
      </c>
      <c r="AF85" s="11">
        <f t="shared" si="35"/>
        <v>7.4049999999999994</v>
      </c>
      <c r="AG85" s="6"/>
      <c r="AH85" s="6"/>
      <c r="AI85" s="6"/>
    </row>
    <row r="86" spans="1:35" x14ac:dyDescent="0.2">
      <c r="D86" s="13">
        <v>295416</v>
      </c>
      <c r="E86" s="13">
        <v>30</v>
      </c>
      <c r="F86" s="12">
        <v>0.38774149253731349</v>
      </c>
      <c r="G86" s="11">
        <v>0.29883790746268646</v>
      </c>
      <c r="J86" s="15"/>
      <c r="P86" s="38"/>
      <c r="Q86" s="3">
        <v>5.3765000000000001</v>
      </c>
      <c r="R86" s="3">
        <v>6.0895000000000001</v>
      </c>
      <c r="S86" s="3">
        <v>0.73550000000000004</v>
      </c>
      <c r="T86" s="3">
        <v>0.87250000000000005</v>
      </c>
      <c r="U86" s="3">
        <v>0.156</v>
      </c>
      <c r="V86" s="3">
        <v>10</v>
      </c>
      <c r="W86" s="4">
        <f t="shared" si="36"/>
        <v>53.765000000000001</v>
      </c>
      <c r="X86" s="4">
        <f t="shared" si="11"/>
        <v>60.895000000000003</v>
      </c>
      <c r="Y86" s="4">
        <f t="shared" si="12"/>
        <v>7.3550000000000004</v>
      </c>
      <c r="Z86" s="6"/>
      <c r="AA86" s="6"/>
      <c r="AB86" s="6"/>
      <c r="AC86" s="3">
        <v>10</v>
      </c>
      <c r="AD86" s="11">
        <f t="shared" si="37"/>
        <v>53.765000000000001</v>
      </c>
      <c r="AE86" s="11">
        <f t="shared" si="34"/>
        <v>60.895000000000003</v>
      </c>
      <c r="AF86" s="11">
        <f t="shared" si="35"/>
        <v>7.3550000000000004</v>
      </c>
      <c r="AG86" s="6"/>
      <c r="AH86" s="6"/>
      <c r="AI86" s="6"/>
    </row>
    <row r="87" spans="1:35" x14ac:dyDescent="0.2">
      <c r="D87" s="13">
        <v>295415</v>
      </c>
      <c r="E87" s="13">
        <v>40</v>
      </c>
      <c r="F87" s="12">
        <v>0.73393925373134317</v>
      </c>
      <c r="G87" s="11">
        <v>0.31448604626865656</v>
      </c>
      <c r="J87" s="15"/>
      <c r="M87" s="32"/>
      <c r="N87" s="11"/>
      <c r="O87" s="3"/>
      <c r="P87" s="38"/>
      <c r="Q87" s="3">
        <v>5.4160000000000004</v>
      </c>
      <c r="R87" s="3">
        <v>6.0410000000000004</v>
      </c>
      <c r="S87" s="3">
        <v>0.7995000000000001</v>
      </c>
      <c r="T87" s="3">
        <v>1.5645</v>
      </c>
      <c r="U87" s="3">
        <v>0.153</v>
      </c>
      <c r="V87" s="3">
        <v>10</v>
      </c>
      <c r="W87" s="4">
        <f t="shared" si="36"/>
        <v>54.160000000000004</v>
      </c>
      <c r="X87" s="4">
        <f t="shared" ref="X87:Y91" si="38">($V87*R87)</f>
        <v>60.410000000000004</v>
      </c>
      <c r="Y87" s="4">
        <f t="shared" si="38"/>
        <v>7.995000000000001</v>
      </c>
      <c r="Z87" s="6"/>
      <c r="AA87" s="6"/>
      <c r="AB87" s="6"/>
      <c r="AC87" s="3">
        <v>10</v>
      </c>
      <c r="AD87" s="11">
        <f t="shared" si="37"/>
        <v>54.160000000000004</v>
      </c>
      <c r="AE87" s="11">
        <f t="shared" si="34"/>
        <v>60.410000000000004</v>
      </c>
      <c r="AF87" s="11">
        <f t="shared" si="35"/>
        <v>7.995000000000001</v>
      </c>
      <c r="AG87" s="6"/>
      <c r="AH87" s="6"/>
      <c r="AI87" s="6"/>
    </row>
    <row r="88" spans="1:35" x14ac:dyDescent="0.2">
      <c r="C88" s="3"/>
      <c r="D88" s="13">
        <v>295414</v>
      </c>
      <c r="E88" s="13">
        <v>50</v>
      </c>
      <c r="F88" s="12">
        <v>0.51929664179104473</v>
      </c>
      <c r="G88" s="11">
        <v>0.31573235820895507</v>
      </c>
      <c r="J88" s="15"/>
      <c r="M88" s="33" t="s">
        <v>91</v>
      </c>
      <c r="N88" s="33" t="s">
        <v>91</v>
      </c>
      <c r="O88" s="33" t="s">
        <v>91</v>
      </c>
      <c r="P88" s="38">
        <v>30.181000000000001</v>
      </c>
      <c r="Q88" s="3">
        <v>4.7189999999999994</v>
      </c>
      <c r="R88" s="3">
        <v>5.1929999999999996</v>
      </c>
      <c r="S88" s="3">
        <v>0.74</v>
      </c>
      <c r="T88" s="3">
        <v>0.6885</v>
      </c>
      <c r="U88" s="3">
        <v>0.157</v>
      </c>
      <c r="V88" s="3">
        <v>10</v>
      </c>
      <c r="W88" s="4">
        <f t="shared" si="36"/>
        <v>47.19</v>
      </c>
      <c r="X88" s="4">
        <f t="shared" si="38"/>
        <v>51.929999999999993</v>
      </c>
      <c r="Y88" s="4">
        <f t="shared" si="38"/>
        <v>7.4</v>
      </c>
      <c r="Z88" s="6"/>
      <c r="AA88" s="6"/>
      <c r="AB88" s="6"/>
      <c r="AC88" s="3">
        <v>5</v>
      </c>
      <c r="AD88" s="11">
        <f t="shared" si="37"/>
        <v>23.594999999999999</v>
      </c>
      <c r="AE88" s="11">
        <f t="shared" si="34"/>
        <v>25.964999999999996</v>
      </c>
      <c r="AF88" s="11">
        <f t="shared" si="35"/>
        <v>3.7</v>
      </c>
      <c r="AG88" s="6"/>
      <c r="AH88" s="6"/>
      <c r="AI88" s="6"/>
    </row>
    <row r="89" spans="1:35" x14ac:dyDescent="0.2">
      <c r="C89" s="3"/>
      <c r="D89" s="13">
        <v>295413</v>
      </c>
      <c r="E89" s="13">
        <v>60</v>
      </c>
      <c r="F89" s="12">
        <v>1.6808883582089555</v>
      </c>
      <c r="G89" s="11">
        <v>0.52357884179104419</v>
      </c>
      <c r="J89" s="15"/>
      <c r="M89" s="40"/>
      <c r="N89" s="41"/>
      <c r="O89" s="40"/>
      <c r="P89" s="38"/>
      <c r="Q89" s="3">
        <v>6.5709999999999997</v>
      </c>
      <c r="R89" s="3">
        <v>8.1024999999999991</v>
      </c>
      <c r="S89" s="3">
        <v>0.81099999999999994</v>
      </c>
      <c r="T89" s="3">
        <v>0.99049999999999994</v>
      </c>
      <c r="U89" s="3">
        <v>0.16750000000000001</v>
      </c>
      <c r="V89" s="3">
        <v>10</v>
      </c>
      <c r="W89" s="4">
        <f t="shared" si="36"/>
        <v>65.709999999999994</v>
      </c>
      <c r="X89" s="4">
        <f t="shared" si="38"/>
        <v>81.024999999999991</v>
      </c>
      <c r="Y89" s="4">
        <f t="shared" si="38"/>
        <v>8.11</v>
      </c>
      <c r="Z89" s="6"/>
      <c r="AA89" s="6"/>
      <c r="AB89" s="6"/>
      <c r="AC89" s="3">
        <v>0</v>
      </c>
      <c r="AG89" s="6"/>
      <c r="AH89" s="6"/>
      <c r="AI89" s="6"/>
    </row>
    <row r="90" spans="1:35" x14ac:dyDescent="0.2">
      <c r="C90" s="3"/>
      <c r="D90" s="13">
        <v>295412</v>
      </c>
      <c r="E90" s="13">
        <v>70</v>
      </c>
      <c r="F90" s="12">
        <v>0.98349850746268652</v>
      </c>
      <c r="G90" s="11">
        <v>0.43023589253731348</v>
      </c>
      <c r="J90" s="15"/>
      <c r="P90" s="38"/>
      <c r="Q90" s="3">
        <v>9.5894999999999992</v>
      </c>
      <c r="R90" s="3">
        <v>13.397500000000001</v>
      </c>
      <c r="S90" s="3">
        <v>1.1775</v>
      </c>
      <c r="T90" s="3">
        <v>0.81950000000000001</v>
      </c>
      <c r="U90" s="3">
        <v>0.13750000000000001</v>
      </c>
      <c r="V90" s="3">
        <v>10</v>
      </c>
      <c r="W90" s="4">
        <f t="shared" si="36"/>
        <v>95.894999999999996</v>
      </c>
      <c r="X90" s="4">
        <f t="shared" si="38"/>
        <v>133.97500000000002</v>
      </c>
      <c r="Y90" s="4">
        <f t="shared" si="38"/>
        <v>11.775</v>
      </c>
      <c r="Z90" s="6"/>
      <c r="AA90" s="6"/>
      <c r="AB90" s="6"/>
      <c r="AC90" s="3">
        <v>0</v>
      </c>
      <c r="AG90" s="6"/>
      <c r="AH90" s="6"/>
      <c r="AI90" s="6"/>
    </row>
    <row r="91" spans="1:35" x14ac:dyDescent="0.2">
      <c r="C91" s="3"/>
      <c r="D91" s="13">
        <v>295411</v>
      </c>
      <c r="E91" s="13">
        <v>80</v>
      </c>
      <c r="F91" s="12">
        <v>0.89408955223880604</v>
      </c>
      <c r="G91" s="11">
        <v>0.61549124776119402</v>
      </c>
      <c r="J91" s="15"/>
      <c r="M91" s="33" t="s">
        <v>91</v>
      </c>
      <c r="N91" s="33" t="s">
        <v>91</v>
      </c>
      <c r="O91" s="33" t="s">
        <v>91</v>
      </c>
      <c r="P91" s="38">
        <v>31.925000000000001</v>
      </c>
      <c r="Q91" s="3">
        <v>10.884</v>
      </c>
      <c r="R91" s="3">
        <v>19.607999999999997</v>
      </c>
      <c r="S91" s="3">
        <v>1.2825</v>
      </c>
      <c r="T91" s="3">
        <v>1.2690000000000001</v>
      </c>
      <c r="U91" s="3">
        <v>0.14299999999999999</v>
      </c>
      <c r="V91" s="3">
        <v>5</v>
      </c>
      <c r="W91" s="4">
        <f t="shared" si="36"/>
        <v>54.42</v>
      </c>
      <c r="X91" s="4">
        <f t="shared" si="38"/>
        <v>98.039999999999992</v>
      </c>
      <c r="Y91" s="4">
        <f t="shared" si="38"/>
        <v>6.4124999999999996</v>
      </c>
      <c r="Z91" s="6"/>
      <c r="AA91" s="6"/>
      <c r="AB91" s="6"/>
      <c r="AC91" s="3">
        <v>0</v>
      </c>
      <c r="AG91" s="6"/>
      <c r="AH91" s="6"/>
      <c r="AI91" s="6"/>
    </row>
    <row r="92" spans="1:35" x14ac:dyDescent="0.2">
      <c r="C92" s="19"/>
      <c r="E92" s="13"/>
      <c r="M92" s="30"/>
      <c r="N92" s="20"/>
      <c r="O92" s="30"/>
      <c r="P92" s="38"/>
      <c r="R92" s="11"/>
      <c r="S92" s="11"/>
      <c r="T92" s="11"/>
      <c r="U92" s="11"/>
      <c r="V92" s="3"/>
      <c r="Z92" s="6"/>
      <c r="AA92" s="6"/>
      <c r="AB92" s="6"/>
      <c r="AC92" s="3"/>
      <c r="AG92" s="7"/>
      <c r="AH92" s="6"/>
      <c r="AI92" s="6"/>
    </row>
    <row r="93" spans="1:35" x14ac:dyDescent="0.2">
      <c r="C93" s="3"/>
      <c r="E93" s="13"/>
      <c r="J93" s="15"/>
      <c r="M93" s="30"/>
      <c r="N93" s="15"/>
      <c r="O93" s="30"/>
      <c r="P93" s="38"/>
      <c r="R93" s="11"/>
      <c r="S93" s="11"/>
      <c r="T93" s="11"/>
      <c r="U93" s="11"/>
      <c r="V93" s="3"/>
      <c r="Z93" s="6"/>
      <c r="AA93" s="6"/>
      <c r="AB93" s="6"/>
      <c r="AC93" s="3"/>
      <c r="AG93" s="6"/>
      <c r="AH93" s="6"/>
      <c r="AI93" s="6"/>
    </row>
    <row r="94" spans="1:35" x14ac:dyDescent="0.2">
      <c r="C94" s="3"/>
      <c r="E94" s="13"/>
      <c r="J94" s="15"/>
      <c r="P94" s="38"/>
      <c r="R94" s="11"/>
      <c r="S94" s="11"/>
      <c r="T94" s="11"/>
      <c r="U94" s="11"/>
      <c r="V94" s="3"/>
      <c r="Z94" s="6"/>
      <c r="AA94" s="6"/>
      <c r="AB94" s="6"/>
      <c r="AC94" s="3"/>
      <c r="AG94" s="6"/>
      <c r="AH94" s="6"/>
      <c r="AI94" s="6"/>
    </row>
    <row r="95" spans="1:35" x14ac:dyDescent="0.2">
      <c r="C95" s="3"/>
      <c r="E95" s="13"/>
      <c r="J95" s="15"/>
      <c r="M95" s="30"/>
      <c r="N95" s="15"/>
      <c r="O95" s="30"/>
      <c r="R95" s="11"/>
      <c r="S95" s="11"/>
      <c r="T95" s="11"/>
      <c r="U95" s="11"/>
      <c r="V95" s="3"/>
      <c r="Z95" s="6"/>
      <c r="AA95" s="6"/>
      <c r="AB95" s="6"/>
      <c r="AC95" s="3"/>
      <c r="AG95" s="6"/>
      <c r="AH95" s="6"/>
      <c r="AI95" s="6"/>
    </row>
    <row r="96" spans="1:35" x14ac:dyDescent="0.2">
      <c r="C96" s="3"/>
      <c r="E96" s="13"/>
      <c r="J96" s="15"/>
      <c r="P96" s="38"/>
      <c r="R96" s="11"/>
      <c r="S96" s="11"/>
      <c r="T96" s="11"/>
      <c r="U96" s="11"/>
      <c r="V96" s="3"/>
      <c r="Z96" s="6"/>
      <c r="AA96" s="6"/>
      <c r="AB96" s="6"/>
      <c r="AC96" s="3"/>
      <c r="AG96" s="6"/>
      <c r="AH96" s="6"/>
      <c r="AI96" s="6"/>
    </row>
    <row r="97" spans="3:35" x14ac:dyDescent="0.2">
      <c r="C97" s="3"/>
      <c r="E97" s="13"/>
      <c r="J97" s="15"/>
      <c r="M97" s="30"/>
      <c r="N97" s="15"/>
      <c r="O97" s="30"/>
      <c r="P97" s="38"/>
      <c r="R97" s="11"/>
      <c r="S97" s="11"/>
      <c r="T97" s="11"/>
      <c r="U97" s="11"/>
      <c r="V97" s="3"/>
      <c r="Z97" s="6"/>
      <c r="AA97" s="6"/>
      <c r="AB97" s="6"/>
      <c r="AC97" s="3"/>
      <c r="AG97" s="6"/>
      <c r="AH97" s="6"/>
      <c r="AI97" s="6"/>
    </row>
    <row r="98" spans="3:35" x14ac:dyDescent="0.2">
      <c r="C98" s="3"/>
      <c r="E98" s="13"/>
      <c r="J98" s="15"/>
      <c r="M98" s="30"/>
      <c r="N98" s="15"/>
      <c r="O98" s="30"/>
      <c r="R98" s="11"/>
      <c r="S98" s="11"/>
      <c r="T98" s="11"/>
      <c r="U98" s="11"/>
      <c r="V98" s="3"/>
      <c r="Z98" s="6"/>
      <c r="AA98" s="6"/>
      <c r="AB98" s="6"/>
      <c r="AC98" s="3"/>
      <c r="AG98" s="6"/>
      <c r="AH98" s="6"/>
      <c r="AI98" s="6"/>
    </row>
    <row r="99" spans="3:35" x14ac:dyDescent="0.2">
      <c r="C99" s="3"/>
      <c r="E99" s="13"/>
      <c r="J99" s="15"/>
      <c r="M99" s="30"/>
      <c r="N99" s="15"/>
      <c r="O99" s="30"/>
      <c r="P99" s="38"/>
      <c r="R99" s="11"/>
      <c r="S99" s="11"/>
      <c r="T99" s="11"/>
      <c r="U99" s="11"/>
      <c r="V99" s="3"/>
      <c r="Z99" s="6"/>
      <c r="AA99" s="6"/>
      <c r="AB99" s="6"/>
      <c r="AC99" s="3"/>
      <c r="AG99" s="6"/>
      <c r="AH99" s="6"/>
      <c r="AI99" s="6"/>
    </row>
    <row r="100" spans="3:35" x14ac:dyDescent="0.2">
      <c r="C100" s="3"/>
      <c r="E100" s="13"/>
      <c r="J100" s="15"/>
      <c r="P100" s="38"/>
      <c r="R100" s="11"/>
      <c r="S100" s="11"/>
      <c r="T100" s="11"/>
      <c r="U100" s="11"/>
      <c r="V100" s="3"/>
      <c r="Z100" s="6"/>
      <c r="AA100" s="6"/>
      <c r="AB100" s="6"/>
      <c r="AC100" s="3"/>
      <c r="AG100" s="6"/>
      <c r="AH100" s="6"/>
      <c r="AI100" s="6"/>
    </row>
    <row r="101" spans="3:35" x14ac:dyDescent="0.2">
      <c r="C101" s="3"/>
      <c r="E101" s="13"/>
      <c r="J101" s="15"/>
      <c r="M101" s="30"/>
      <c r="N101" s="20"/>
      <c r="O101" s="30"/>
      <c r="R101" s="11"/>
      <c r="S101" s="11"/>
      <c r="T101" s="11"/>
      <c r="U101" s="11"/>
      <c r="V101" s="3"/>
      <c r="Z101" s="6"/>
      <c r="AA101" s="6"/>
      <c r="AB101" s="6"/>
      <c r="AC101" s="3"/>
      <c r="AG101" s="6"/>
      <c r="AH101" s="6"/>
      <c r="AI101" s="6"/>
    </row>
    <row r="102" spans="3:35" x14ac:dyDescent="0.2">
      <c r="C102" s="19"/>
      <c r="E102" s="13"/>
      <c r="F102" s="11"/>
      <c r="J102" s="15"/>
      <c r="Q102" s="9"/>
      <c r="R102" s="3"/>
      <c r="S102" s="3"/>
      <c r="T102" s="3"/>
      <c r="U102" s="3"/>
      <c r="V102" s="3"/>
      <c r="Z102" s="6"/>
      <c r="AA102" s="6"/>
      <c r="AB102" s="6"/>
      <c r="AC102" s="3"/>
      <c r="AG102" s="6"/>
      <c r="AH102" s="6"/>
      <c r="AI102" s="6"/>
    </row>
    <row r="103" spans="3:35" x14ac:dyDescent="0.2">
      <c r="C103" s="3"/>
      <c r="E103" s="13"/>
      <c r="F103" s="11"/>
      <c r="Q103" s="9"/>
      <c r="R103" s="3"/>
      <c r="S103" s="3"/>
      <c r="T103" s="3"/>
      <c r="U103" s="3"/>
      <c r="V103" s="3"/>
      <c r="Z103" s="6"/>
      <c r="AA103" s="6"/>
      <c r="AB103" s="6"/>
      <c r="AC103" s="3"/>
      <c r="AG103" s="6"/>
      <c r="AH103" s="6"/>
      <c r="AI103" s="6"/>
    </row>
    <row r="104" spans="3:35" x14ac:dyDescent="0.2">
      <c r="C104" s="3"/>
      <c r="E104" s="13"/>
      <c r="F104" s="11"/>
      <c r="Q104" s="9"/>
      <c r="R104" s="3"/>
      <c r="S104" s="3"/>
      <c r="T104" s="3"/>
      <c r="U104" s="3"/>
      <c r="V104" s="3"/>
      <c r="Z104" s="6"/>
      <c r="AA104" s="6"/>
      <c r="AB104" s="6"/>
      <c r="AC104" s="3"/>
      <c r="AG104" s="6"/>
      <c r="AH104" s="6"/>
      <c r="AI104" s="6"/>
    </row>
    <row r="105" spans="3:35" x14ac:dyDescent="0.2">
      <c r="C105" s="3"/>
      <c r="E105" s="13"/>
      <c r="F105" s="11"/>
      <c r="Q105" s="9"/>
      <c r="R105" s="3"/>
      <c r="S105" s="3"/>
      <c r="T105" s="3"/>
      <c r="U105" s="3"/>
      <c r="V105" s="3"/>
      <c r="Z105" s="6"/>
      <c r="AA105" s="6"/>
      <c r="AB105" s="6"/>
      <c r="AC105" s="3"/>
      <c r="AG105" s="6"/>
      <c r="AH105" s="6"/>
      <c r="AI105" s="6"/>
    </row>
    <row r="106" spans="3:35" x14ac:dyDescent="0.2">
      <c r="C106" s="3"/>
      <c r="E106" s="13"/>
      <c r="F106" s="11"/>
      <c r="Q106" s="9"/>
      <c r="R106" s="3"/>
      <c r="S106" s="3"/>
      <c r="T106" s="3"/>
      <c r="U106" s="3"/>
      <c r="V106" s="3"/>
      <c r="Z106" s="6"/>
      <c r="AA106" s="6"/>
      <c r="AB106" s="6"/>
      <c r="AC106" s="3"/>
      <c r="AG106" s="6"/>
      <c r="AH106" s="6"/>
      <c r="AI106" s="6"/>
    </row>
    <row r="107" spans="3:35" x14ac:dyDescent="0.2">
      <c r="C107" s="3"/>
      <c r="E107" s="13"/>
      <c r="F107" s="11"/>
      <c r="Q107" s="9"/>
      <c r="R107" s="3"/>
      <c r="S107" s="3"/>
      <c r="T107" s="3"/>
      <c r="U107" s="3"/>
      <c r="V107" s="3"/>
      <c r="Z107" s="6"/>
      <c r="AA107" s="6"/>
      <c r="AB107" s="6"/>
      <c r="AC107" s="3"/>
      <c r="AG107" s="6"/>
      <c r="AH107" s="6"/>
      <c r="AI107" s="6"/>
    </row>
    <row r="108" spans="3:35" x14ac:dyDescent="0.2">
      <c r="C108" s="3"/>
      <c r="E108" s="13"/>
      <c r="F108" s="11"/>
      <c r="Q108" s="9"/>
      <c r="R108" s="3"/>
      <c r="S108" s="3"/>
      <c r="T108" s="3"/>
      <c r="U108" s="3"/>
      <c r="V108" s="3"/>
      <c r="Z108" s="6"/>
      <c r="AA108" s="6"/>
      <c r="AB108" s="6"/>
      <c r="AC108" s="3"/>
      <c r="AG108" s="6"/>
      <c r="AH108" s="6"/>
      <c r="AI108" s="6"/>
    </row>
    <row r="109" spans="3:35" x14ac:dyDescent="0.2">
      <c r="C109" s="3"/>
      <c r="E109" s="13"/>
      <c r="F109" s="11"/>
      <c r="Q109" s="9"/>
      <c r="R109" s="3"/>
      <c r="S109" s="3"/>
      <c r="T109" s="3"/>
      <c r="U109" s="3"/>
      <c r="V109" s="3"/>
      <c r="Z109" s="6"/>
      <c r="AA109" s="6"/>
      <c r="AB109" s="6"/>
      <c r="AC109" s="3"/>
      <c r="AG109" s="6"/>
      <c r="AH109" s="6"/>
      <c r="AI109" s="6"/>
    </row>
    <row r="110" spans="3:35" x14ac:dyDescent="0.2">
      <c r="C110" s="3"/>
      <c r="E110" s="13"/>
      <c r="F110" s="11"/>
      <c r="Q110" s="9"/>
      <c r="R110" s="3"/>
      <c r="S110" s="3"/>
      <c r="T110" s="3"/>
      <c r="U110" s="3"/>
      <c r="V110" s="3"/>
      <c r="Z110" s="6"/>
      <c r="AA110" s="6"/>
      <c r="AB110" s="6"/>
      <c r="AC110" s="3"/>
      <c r="AG110" s="6"/>
      <c r="AH110" s="6"/>
      <c r="AI110" s="6"/>
    </row>
    <row r="111" spans="3:35" x14ac:dyDescent="0.2">
      <c r="C111" s="3"/>
      <c r="E111" s="13"/>
      <c r="F111" s="11"/>
      <c r="Q111" s="9"/>
      <c r="R111" s="3"/>
      <c r="S111" s="3"/>
      <c r="T111" s="3"/>
      <c r="U111" s="3"/>
      <c r="V111" s="3"/>
      <c r="Z111" s="6"/>
      <c r="AA111" s="6"/>
      <c r="AB111" s="6"/>
      <c r="AC111" s="3"/>
      <c r="AG111" s="6"/>
      <c r="AH111" s="6"/>
      <c r="AI111" s="6"/>
    </row>
    <row r="112" spans="3:35" x14ac:dyDescent="0.2">
      <c r="C112" s="19"/>
      <c r="E112" s="13"/>
      <c r="O112" s="33"/>
      <c r="Q112" s="9"/>
      <c r="R112" s="3"/>
      <c r="S112" s="3"/>
      <c r="T112" s="3"/>
      <c r="U112" s="3"/>
      <c r="V112" s="3"/>
      <c r="Z112" s="6"/>
      <c r="AA112" s="6"/>
      <c r="AB112" s="6"/>
      <c r="AC112" s="3"/>
      <c r="AG112" s="6"/>
      <c r="AH112" s="6"/>
      <c r="AI112" s="6"/>
    </row>
    <row r="113" spans="3:35" x14ac:dyDescent="0.2">
      <c r="C113" s="3"/>
      <c r="E113" s="13"/>
      <c r="O113" s="33"/>
      <c r="Q113" s="9"/>
      <c r="R113" s="3"/>
      <c r="S113" s="3"/>
      <c r="T113" s="3"/>
      <c r="U113" s="3"/>
      <c r="V113" s="3"/>
      <c r="Z113" s="6"/>
      <c r="AA113" s="6"/>
      <c r="AB113" s="6"/>
      <c r="AC113" s="3"/>
      <c r="AG113" s="6"/>
      <c r="AH113" s="6"/>
      <c r="AI113" s="6"/>
    </row>
    <row r="114" spans="3:35" x14ac:dyDescent="0.2">
      <c r="C114" s="3"/>
      <c r="E114" s="13"/>
      <c r="O114" s="33"/>
      <c r="Q114" s="9"/>
      <c r="R114" s="3"/>
      <c r="S114" s="3"/>
      <c r="T114" s="3"/>
      <c r="U114" s="3"/>
      <c r="V114" s="3"/>
      <c r="Z114" s="6"/>
      <c r="AA114" s="6"/>
      <c r="AB114" s="6"/>
      <c r="AC114" s="3"/>
      <c r="AG114" s="6"/>
      <c r="AH114" s="6"/>
      <c r="AI114" s="6"/>
    </row>
    <row r="115" spans="3:35" x14ac:dyDescent="0.2">
      <c r="C115" s="3"/>
      <c r="E115" s="13"/>
      <c r="O115" s="33"/>
      <c r="R115" s="15"/>
      <c r="S115" s="15"/>
      <c r="T115" s="15"/>
      <c r="U115" s="15"/>
      <c r="V115" s="3"/>
      <c r="Z115" s="6"/>
      <c r="AA115" s="6"/>
      <c r="AB115" s="6"/>
      <c r="AC115" s="3"/>
      <c r="AG115" s="6"/>
      <c r="AH115" s="6"/>
      <c r="AI115" s="6"/>
    </row>
    <row r="116" spans="3:35" x14ac:dyDescent="0.2">
      <c r="C116" s="3"/>
      <c r="E116" s="13"/>
      <c r="O116" s="33"/>
      <c r="R116" s="15"/>
      <c r="S116" s="15"/>
      <c r="T116" s="15"/>
      <c r="U116" s="15"/>
      <c r="V116" s="3"/>
      <c r="Z116" s="6"/>
      <c r="AA116" s="6"/>
      <c r="AB116" s="6"/>
      <c r="AC116" s="3"/>
      <c r="AG116" s="6"/>
      <c r="AH116" s="6"/>
      <c r="AI116" s="6"/>
    </row>
    <row r="117" spans="3:35" x14ac:dyDescent="0.2">
      <c r="C117" s="3"/>
      <c r="E117" s="13"/>
      <c r="O117" s="33"/>
      <c r="R117" s="15"/>
      <c r="S117" s="15"/>
      <c r="T117" s="15"/>
      <c r="U117" s="15"/>
      <c r="V117" s="3"/>
      <c r="Z117" s="6"/>
      <c r="AA117" s="6"/>
      <c r="AB117" s="6"/>
      <c r="AC117" s="3"/>
      <c r="AG117" s="6"/>
      <c r="AH117" s="6"/>
      <c r="AI117" s="6"/>
    </row>
    <row r="118" spans="3:35" x14ac:dyDescent="0.2">
      <c r="C118" s="3"/>
      <c r="E118" s="13"/>
      <c r="O118" s="33"/>
      <c r="R118" s="15"/>
      <c r="S118" s="15"/>
      <c r="T118" s="15"/>
      <c r="U118" s="15"/>
      <c r="V118" s="3"/>
      <c r="Z118" s="6"/>
      <c r="AA118" s="6"/>
      <c r="AB118" s="6"/>
      <c r="AC118" s="3"/>
      <c r="AG118" s="6"/>
      <c r="AH118" s="6"/>
      <c r="AI118" s="6"/>
    </row>
    <row r="119" spans="3:35" x14ac:dyDescent="0.2">
      <c r="C119" s="3"/>
      <c r="E119" s="13"/>
      <c r="O119" s="33"/>
      <c r="R119" s="15"/>
      <c r="S119" s="15"/>
      <c r="T119" s="15"/>
      <c r="U119" s="15"/>
      <c r="V119" s="3"/>
      <c r="Z119" s="6"/>
      <c r="AA119" s="6"/>
      <c r="AB119" s="6"/>
      <c r="AC119" s="3"/>
      <c r="AG119" s="6"/>
      <c r="AH119" s="6"/>
      <c r="AI119" s="6"/>
    </row>
    <row r="120" spans="3:35" x14ac:dyDescent="0.2">
      <c r="C120" s="3"/>
      <c r="E120" s="13"/>
      <c r="O120" s="33"/>
      <c r="R120" s="15"/>
      <c r="S120" s="15"/>
      <c r="T120" s="15"/>
      <c r="U120" s="15"/>
      <c r="V120" s="3"/>
      <c r="Z120" s="6"/>
      <c r="AA120" s="6"/>
      <c r="AB120" s="6"/>
      <c r="AC120" s="3"/>
      <c r="AG120" s="6"/>
      <c r="AH120" s="6"/>
      <c r="AI120" s="6"/>
    </row>
    <row r="121" spans="3:35" x14ac:dyDescent="0.2">
      <c r="C121" s="3"/>
      <c r="E121" s="13"/>
      <c r="O121" s="33"/>
      <c r="R121" s="15"/>
      <c r="S121" s="15"/>
      <c r="T121" s="15"/>
      <c r="U121" s="15"/>
      <c r="V121" s="3"/>
      <c r="Z121" s="6"/>
      <c r="AA121" s="6"/>
      <c r="AB121" s="6"/>
      <c r="AC121" s="3"/>
      <c r="AG121" s="6"/>
      <c r="AH121" s="6"/>
      <c r="AI121" s="6"/>
    </row>
    <row r="122" spans="3:35" x14ac:dyDescent="0.2">
      <c r="C122" s="3"/>
      <c r="E122" s="13"/>
      <c r="I122" s="14"/>
      <c r="O122" s="33"/>
      <c r="R122" s="15"/>
      <c r="S122" s="15"/>
      <c r="T122" s="15"/>
      <c r="U122" s="15"/>
      <c r="V122" s="3"/>
      <c r="Z122" s="6"/>
      <c r="AA122" s="6"/>
      <c r="AB122" s="6"/>
      <c r="AC122" s="3"/>
      <c r="AG122" s="6"/>
      <c r="AH122" s="6"/>
      <c r="AI122" s="6"/>
    </row>
    <row r="123" spans="3:35" x14ac:dyDescent="0.2">
      <c r="C123" s="3"/>
      <c r="E123" s="13"/>
      <c r="I123" s="6"/>
      <c r="O123" s="33"/>
      <c r="R123" s="15"/>
      <c r="S123" s="15"/>
      <c r="T123" s="15"/>
      <c r="U123" s="15"/>
      <c r="V123" s="3"/>
      <c r="Z123" s="6"/>
      <c r="AA123" s="6"/>
      <c r="AB123" s="6"/>
      <c r="AC123" s="3"/>
      <c r="AG123" s="6"/>
      <c r="AH123" s="6"/>
      <c r="AI123" s="6"/>
    </row>
    <row r="124" spans="3:35" x14ac:dyDescent="0.2">
      <c r="C124" s="3"/>
      <c r="E124" s="13"/>
      <c r="O124" s="33"/>
      <c r="R124" s="15"/>
      <c r="S124" s="15"/>
      <c r="T124" s="15"/>
      <c r="U124" s="15"/>
      <c r="V124" s="3"/>
      <c r="Z124" s="6"/>
      <c r="AA124" s="6"/>
      <c r="AB124" s="6"/>
      <c r="AC124" s="3"/>
      <c r="AG124" s="6"/>
      <c r="AH124" s="6"/>
      <c r="AI124" s="6"/>
    </row>
    <row r="125" spans="3:35" x14ac:dyDescent="0.2">
      <c r="C125" s="3"/>
      <c r="E125" s="13"/>
      <c r="O125" s="33"/>
      <c r="R125" s="15"/>
      <c r="S125" s="15"/>
      <c r="T125" s="15"/>
      <c r="U125" s="15"/>
      <c r="V125" s="3"/>
      <c r="Z125" s="6"/>
      <c r="AA125" s="6"/>
      <c r="AB125" s="6"/>
      <c r="AC125" s="3"/>
      <c r="AG125" s="6"/>
      <c r="AH125" s="6"/>
      <c r="AI125" s="6"/>
    </row>
    <row r="126" spans="3:35" x14ac:dyDescent="0.2">
      <c r="C126" s="3"/>
      <c r="E126" s="13"/>
      <c r="O126" s="33"/>
      <c r="R126" s="15"/>
      <c r="S126" s="15"/>
      <c r="T126" s="15"/>
      <c r="U126" s="15"/>
      <c r="V126" s="3"/>
      <c r="Z126" s="6"/>
      <c r="AA126" s="6"/>
      <c r="AB126" s="6"/>
      <c r="AC126" s="3"/>
      <c r="AG126" s="6"/>
      <c r="AH126" s="6"/>
      <c r="AI126" s="6"/>
    </row>
    <row r="127" spans="3:35" x14ac:dyDescent="0.2">
      <c r="C127" s="3"/>
      <c r="E127" s="13"/>
      <c r="O127" s="33"/>
      <c r="R127" s="15"/>
      <c r="S127" s="15"/>
      <c r="T127" s="15"/>
      <c r="U127" s="15"/>
      <c r="V127" s="3"/>
      <c r="Z127" s="6"/>
      <c r="AA127" s="6"/>
      <c r="AB127" s="6"/>
      <c r="AC127" s="3"/>
      <c r="AG127" s="6"/>
      <c r="AH127" s="6"/>
      <c r="AI127" s="6"/>
    </row>
    <row r="128" spans="3:35" x14ac:dyDescent="0.2">
      <c r="C128" s="3"/>
      <c r="E128" s="13"/>
      <c r="O128" s="33"/>
      <c r="R128" s="15"/>
      <c r="S128" s="15"/>
      <c r="T128" s="15"/>
      <c r="U128" s="15"/>
      <c r="V128" s="3"/>
      <c r="Z128" s="6"/>
      <c r="AA128" s="6"/>
      <c r="AB128" s="6"/>
      <c r="AC128" s="3"/>
      <c r="AG128" s="6"/>
      <c r="AH128" s="6"/>
      <c r="AI128" s="6"/>
    </row>
    <row r="129" spans="3:35" x14ac:dyDescent="0.2">
      <c r="C129" s="3"/>
      <c r="E129" s="13"/>
      <c r="O129" s="33"/>
      <c r="R129" s="15"/>
      <c r="S129" s="15"/>
      <c r="T129" s="15"/>
      <c r="U129" s="15"/>
      <c r="V129" s="3"/>
      <c r="Z129" s="6"/>
      <c r="AA129" s="6"/>
      <c r="AB129" s="6"/>
      <c r="AC129" s="3"/>
      <c r="AG129" s="6"/>
      <c r="AH129" s="6"/>
      <c r="AI129" s="6"/>
    </row>
    <row r="130" spans="3:35" x14ac:dyDescent="0.2">
      <c r="C130" s="3"/>
      <c r="E130" s="13"/>
      <c r="O130" s="33"/>
      <c r="R130" s="15"/>
      <c r="S130" s="15"/>
      <c r="T130" s="15"/>
      <c r="U130" s="15"/>
      <c r="V130" s="3"/>
      <c r="Z130" s="6"/>
      <c r="AA130" s="6"/>
      <c r="AB130" s="6"/>
      <c r="AC130" s="3"/>
      <c r="AG130" s="6"/>
      <c r="AH130" s="6"/>
      <c r="AI130" s="6"/>
    </row>
    <row r="131" spans="3:35" x14ac:dyDescent="0.2">
      <c r="C131" s="3"/>
      <c r="E131" s="13"/>
      <c r="O131" s="33"/>
      <c r="R131" s="15"/>
      <c r="S131" s="15"/>
      <c r="T131" s="15"/>
      <c r="U131" s="15"/>
      <c r="V131" s="3"/>
      <c r="Z131" s="6"/>
      <c r="AA131" s="6"/>
      <c r="AB131" s="6"/>
      <c r="AC131" s="3"/>
      <c r="AG131" s="6"/>
      <c r="AH131" s="6"/>
      <c r="AI131" s="6"/>
    </row>
    <row r="132" spans="3:35" x14ac:dyDescent="0.2">
      <c r="C132" s="3"/>
      <c r="E132" s="13"/>
      <c r="V132" s="3"/>
      <c r="Z132" s="6"/>
      <c r="AA132" s="6"/>
      <c r="AB132" s="6"/>
      <c r="AC132" s="3"/>
      <c r="AG132" s="6"/>
      <c r="AH132" s="6"/>
      <c r="AI132" s="6"/>
    </row>
    <row r="133" spans="3:35" x14ac:dyDescent="0.2">
      <c r="C133" s="3"/>
      <c r="E133" s="13"/>
      <c r="V133" s="3"/>
      <c r="Z133" s="6"/>
      <c r="AA133" s="6"/>
      <c r="AB133" s="6"/>
      <c r="AC133" s="3"/>
      <c r="AG133" s="6"/>
      <c r="AH133" s="6"/>
      <c r="AI133" s="6"/>
    </row>
    <row r="134" spans="3:35" x14ac:dyDescent="0.2">
      <c r="C134" s="3"/>
      <c r="E134" s="13"/>
      <c r="V134" s="3"/>
      <c r="Z134" s="6"/>
      <c r="AA134" s="6"/>
      <c r="AB134" s="6"/>
      <c r="AC134" s="3"/>
      <c r="AG134" s="6"/>
      <c r="AH134" s="6"/>
      <c r="AI134" s="6"/>
    </row>
    <row r="135" spans="3:35" x14ac:dyDescent="0.2">
      <c r="C135" s="3"/>
      <c r="E135" s="13"/>
      <c r="V135" s="3"/>
      <c r="Z135" s="6"/>
      <c r="AA135" s="6"/>
      <c r="AB135" s="6"/>
      <c r="AC135" s="3"/>
      <c r="AG135" s="6"/>
      <c r="AH135" s="6"/>
      <c r="AI135" s="6"/>
    </row>
    <row r="136" spans="3:35" x14ac:dyDescent="0.2">
      <c r="C136" s="3"/>
      <c r="E136" s="13"/>
      <c r="V136" s="3"/>
      <c r="Z136" s="6"/>
      <c r="AA136" s="6"/>
      <c r="AB136" s="6"/>
      <c r="AC136" s="3"/>
      <c r="AG136" s="6"/>
      <c r="AH136" s="6"/>
      <c r="AI136" s="6"/>
    </row>
    <row r="137" spans="3:35" x14ac:dyDescent="0.2">
      <c r="C137" s="3"/>
      <c r="E137" s="13"/>
      <c r="V137" s="3"/>
      <c r="Z137" s="6"/>
      <c r="AA137" s="6"/>
      <c r="AB137" s="6"/>
      <c r="AC137" s="3"/>
      <c r="AG137" s="6"/>
      <c r="AH137" s="6"/>
      <c r="AI137" s="6"/>
    </row>
    <row r="138" spans="3:35" x14ac:dyDescent="0.2">
      <c r="C138" s="3"/>
      <c r="E138" s="13"/>
      <c r="V138" s="3"/>
      <c r="Z138" s="6"/>
      <c r="AA138" s="6"/>
      <c r="AB138" s="6"/>
      <c r="AC138" s="3"/>
      <c r="AG138" s="6"/>
      <c r="AH138" s="6"/>
      <c r="AI138" s="6"/>
    </row>
    <row r="139" spans="3:35" x14ac:dyDescent="0.2">
      <c r="C139" s="3"/>
      <c r="E139" s="13"/>
      <c r="V139" s="3"/>
      <c r="Z139" s="6"/>
      <c r="AA139" s="6"/>
      <c r="AB139" s="6"/>
      <c r="AC139" s="3"/>
      <c r="AG139" s="6"/>
      <c r="AH139" s="6"/>
      <c r="AI139" s="6"/>
    </row>
    <row r="140" spans="3:35" x14ac:dyDescent="0.2">
      <c r="C140" s="3"/>
      <c r="E140" s="13"/>
      <c r="V140" s="3"/>
      <c r="Z140" s="6"/>
      <c r="AA140" s="6"/>
      <c r="AB140" s="6"/>
      <c r="AC140" s="3"/>
      <c r="AG140" s="6"/>
      <c r="AH140" s="6"/>
      <c r="AI140" s="6"/>
    </row>
    <row r="141" spans="3:35" x14ac:dyDescent="0.2">
      <c r="C141" s="3"/>
      <c r="E141" s="13"/>
      <c r="V141" s="3"/>
      <c r="Z141" s="6"/>
      <c r="AA141" s="6"/>
      <c r="AB141" s="6"/>
      <c r="AC141" s="3"/>
      <c r="AG141" s="6"/>
      <c r="AH141" s="6"/>
      <c r="AI141" s="6"/>
    </row>
    <row r="142" spans="3:35" x14ac:dyDescent="0.2">
      <c r="C142" s="3"/>
      <c r="E142" s="13"/>
      <c r="V142" s="3"/>
      <c r="Z142" s="6"/>
      <c r="AA142" s="6"/>
      <c r="AB142" s="6"/>
      <c r="AC142" s="3"/>
      <c r="AG142" s="6"/>
      <c r="AH142" s="6"/>
      <c r="AI142" s="6"/>
    </row>
    <row r="143" spans="3:35" x14ac:dyDescent="0.2">
      <c r="C143" s="3"/>
      <c r="E143" s="13"/>
      <c r="V143" s="3"/>
      <c r="Z143" s="6"/>
      <c r="AA143" s="6"/>
      <c r="AB143" s="6"/>
      <c r="AC143" s="3"/>
      <c r="AG143" s="6"/>
      <c r="AH143" s="6"/>
      <c r="AI143" s="6"/>
    </row>
    <row r="144" spans="3:35" x14ac:dyDescent="0.2">
      <c r="C144" s="3"/>
      <c r="E144" s="13"/>
      <c r="V144" s="3"/>
      <c r="Z144" s="6"/>
      <c r="AA144" s="6"/>
      <c r="AB144" s="6"/>
      <c r="AC144" s="3"/>
      <c r="AG144" s="6"/>
      <c r="AH144" s="6"/>
      <c r="AI144" s="6"/>
    </row>
    <row r="145" spans="3:35" x14ac:dyDescent="0.2">
      <c r="C145" s="3"/>
      <c r="E145" s="13"/>
      <c r="V145" s="3"/>
      <c r="Z145" s="6"/>
      <c r="AA145" s="6"/>
      <c r="AB145" s="6"/>
      <c r="AC145" s="3"/>
      <c r="AG145" s="6"/>
      <c r="AH145" s="6"/>
      <c r="AI145" s="6"/>
    </row>
    <row r="146" spans="3:35" x14ac:dyDescent="0.2">
      <c r="C146" s="3"/>
      <c r="E146" s="13"/>
      <c r="V146" s="3"/>
      <c r="Z146" s="6"/>
      <c r="AA146" s="6"/>
      <c r="AB146" s="6"/>
      <c r="AC146" s="3"/>
      <c r="AG146" s="6"/>
      <c r="AH146" s="6"/>
      <c r="AI146" s="6"/>
    </row>
    <row r="147" spans="3:35" x14ac:dyDescent="0.2">
      <c r="C147" s="3"/>
      <c r="E147" s="13"/>
      <c r="V147" s="3"/>
      <c r="Z147" s="6"/>
      <c r="AA147" s="6"/>
      <c r="AB147" s="6"/>
      <c r="AC147" s="3"/>
      <c r="AG147" s="6"/>
      <c r="AH147" s="6"/>
      <c r="AI147" s="6"/>
    </row>
    <row r="148" spans="3:35" x14ac:dyDescent="0.2">
      <c r="C148" s="3"/>
      <c r="E148" s="13"/>
      <c r="V148" s="3"/>
      <c r="Z148" s="6"/>
      <c r="AA148" s="6"/>
      <c r="AB148" s="6"/>
      <c r="AC148" s="3"/>
      <c r="AG148" s="6"/>
      <c r="AH148" s="6"/>
      <c r="AI148" s="6"/>
    </row>
    <row r="149" spans="3:35" x14ac:dyDescent="0.2">
      <c r="C149" s="3"/>
      <c r="E149" s="13"/>
      <c r="V149" s="3"/>
      <c r="Z149" s="6"/>
      <c r="AA149" s="6"/>
      <c r="AB149" s="6"/>
      <c r="AC149" s="3"/>
      <c r="AG149" s="6"/>
      <c r="AH149" s="6"/>
      <c r="AI149" s="6"/>
    </row>
    <row r="150" spans="3:35" x14ac:dyDescent="0.2">
      <c r="C150" s="3"/>
      <c r="E150" s="13"/>
      <c r="V150" s="3"/>
      <c r="Z150" s="6"/>
      <c r="AA150" s="6"/>
      <c r="AB150" s="6"/>
      <c r="AC150" s="3"/>
      <c r="AG150" s="6"/>
      <c r="AH150" s="6"/>
      <c r="AI150" s="6"/>
    </row>
    <row r="151" spans="3:35" x14ac:dyDescent="0.2">
      <c r="C151" s="3"/>
      <c r="E151" s="13"/>
      <c r="V151" s="3"/>
      <c r="Z151" s="6"/>
      <c r="AA151" s="6"/>
      <c r="AB151" s="6"/>
      <c r="AC151" s="3"/>
      <c r="AG151" s="6"/>
      <c r="AH151" s="6"/>
      <c r="AI151" s="6"/>
    </row>
    <row r="152" spans="3:35" x14ac:dyDescent="0.2">
      <c r="C152" s="3"/>
      <c r="E152" s="13"/>
      <c r="V152" s="3"/>
      <c r="Z152" s="6"/>
      <c r="AA152" s="6"/>
      <c r="AB152" s="6"/>
      <c r="AC152" s="3"/>
      <c r="AG152" s="6"/>
      <c r="AH152" s="6"/>
      <c r="AI152" s="6"/>
    </row>
    <row r="153" spans="3:35" x14ac:dyDescent="0.2">
      <c r="C153" s="3"/>
      <c r="E153" s="13"/>
      <c r="V153" s="3"/>
      <c r="Z153" s="6"/>
      <c r="AA153" s="6"/>
      <c r="AB153" s="6"/>
      <c r="AC153" s="3"/>
      <c r="AG153" s="6"/>
      <c r="AH153" s="6"/>
      <c r="AI153" s="6"/>
    </row>
    <row r="154" spans="3:35" x14ac:dyDescent="0.2">
      <c r="C154" s="3"/>
      <c r="E154" s="13"/>
      <c r="V154" s="3"/>
      <c r="Z154" s="6"/>
      <c r="AA154" s="6"/>
      <c r="AB154" s="6"/>
      <c r="AC154" s="3"/>
      <c r="AG154" s="6"/>
      <c r="AH154" s="6"/>
      <c r="AI154" s="6"/>
    </row>
    <row r="155" spans="3:35" x14ac:dyDescent="0.2">
      <c r="C155" s="3"/>
      <c r="E155" s="13"/>
      <c r="V155" s="3"/>
      <c r="Z155" s="6"/>
      <c r="AA155" s="6"/>
      <c r="AB155" s="6"/>
      <c r="AC155" s="3"/>
      <c r="AG155" s="6"/>
      <c r="AH155" s="6"/>
      <c r="AI155" s="6"/>
    </row>
    <row r="156" spans="3:35" x14ac:dyDescent="0.2">
      <c r="C156" s="3"/>
      <c r="E156" s="13"/>
      <c r="V156" s="3"/>
      <c r="Z156" s="6"/>
      <c r="AA156" s="6"/>
      <c r="AB156" s="6"/>
      <c r="AC156" s="3"/>
      <c r="AG156" s="6"/>
      <c r="AH156" s="6"/>
      <c r="AI156" s="6"/>
    </row>
    <row r="157" spans="3:35" x14ac:dyDescent="0.2">
      <c r="C157" s="3"/>
      <c r="E157" s="13"/>
      <c r="V157" s="3"/>
      <c r="Z157" s="6"/>
      <c r="AA157" s="6"/>
      <c r="AB157" s="6"/>
      <c r="AC157" s="3"/>
      <c r="AG157" s="6"/>
      <c r="AH157" s="6"/>
      <c r="AI157" s="6"/>
    </row>
    <row r="158" spans="3:35" x14ac:dyDescent="0.2">
      <c r="C158" s="3"/>
      <c r="E158" s="13"/>
      <c r="V158" s="3"/>
      <c r="Z158" s="6"/>
      <c r="AA158" s="6"/>
      <c r="AB158" s="6"/>
      <c r="AC158" s="3"/>
      <c r="AG158" s="6"/>
      <c r="AH158" s="6"/>
      <c r="AI158" s="6"/>
    </row>
    <row r="159" spans="3:35" x14ac:dyDescent="0.2">
      <c r="C159" s="3"/>
      <c r="E159" s="13"/>
      <c r="V159" s="3"/>
      <c r="Z159" s="6"/>
      <c r="AA159" s="6"/>
      <c r="AB159" s="6"/>
      <c r="AC159" s="3"/>
      <c r="AG159" s="6"/>
      <c r="AH159" s="6"/>
      <c r="AI159" s="6"/>
    </row>
    <row r="160" spans="3:35" x14ac:dyDescent="0.2">
      <c r="C160" s="3"/>
      <c r="E160" s="13"/>
      <c r="V160" s="3"/>
      <c r="Z160" s="6"/>
      <c r="AA160" s="6"/>
      <c r="AB160" s="6"/>
      <c r="AC160" s="3"/>
      <c r="AG160" s="6"/>
      <c r="AH160" s="6"/>
      <c r="AI160" s="6"/>
    </row>
    <row r="161" spans="3:35" x14ac:dyDescent="0.2">
      <c r="C161" s="3"/>
      <c r="E161" s="13"/>
      <c r="V161" s="3"/>
      <c r="Z161" s="6"/>
      <c r="AA161" s="6"/>
      <c r="AB161" s="6"/>
      <c r="AC161" s="3"/>
      <c r="AG161" s="6"/>
      <c r="AH161" s="6"/>
      <c r="AI161" s="6"/>
    </row>
    <row r="162" spans="3:35" x14ac:dyDescent="0.2">
      <c r="C162" s="3"/>
      <c r="E162" s="13"/>
      <c r="G162" s="15"/>
      <c r="I162" s="15"/>
      <c r="J162" s="15"/>
      <c r="K162" s="15"/>
      <c r="V162" s="3"/>
      <c r="Z162" s="6"/>
      <c r="AA162" s="6"/>
      <c r="AB162" s="6"/>
      <c r="AC162" s="3"/>
      <c r="AG162" s="6"/>
      <c r="AH162" s="6"/>
      <c r="AI162" s="6"/>
    </row>
    <row r="163" spans="3:35" x14ac:dyDescent="0.2">
      <c r="C163" s="3"/>
      <c r="E163" s="13"/>
      <c r="G163" s="15"/>
      <c r="V163" s="3"/>
      <c r="Z163" s="6"/>
      <c r="AA163" s="6"/>
      <c r="AB163" s="6"/>
      <c r="AC163" s="3"/>
      <c r="AG163" s="6"/>
      <c r="AH163" s="6"/>
      <c r="AI163" s="6"/>
    </row>
    <row r="164" spans="3:35" x14ac:dyDescent="0.2">
      <c r="C164" s="3"/>
      <c r="E164" s="13"/>
      <c r="G164" s="15"/>
      <c r="V164" s="3"/>
      <c r="Z164" s="6"/>
      <c r="AA164" s="6"/>
      <c r="AB164" s="6"/>
      <c r="AC164" s="3"/>
      <c r="AG164" s="6"/>
      <c r="AH164" s="6"/>
      <c r="AI164" s="6"/>
    </row>
    <row r="165" spans="3:35" x14ac:dyDescent="0.2">
      <c r="C165" s="3"/>
      <c r="E165" s="13"/>
      <c r="G165" s="15"/>
      <c r="V165" s="3"/>
      <c r="Z165" s="6"/>
      <c r="AA165" s="6"/>
      <c r="AB165" s="6"/>
      <c r="AC165" s="3"/>
      <c r="AG165" s="6"/>
      <c r="AH165" s="6"/>
      <c r="AI165" s="6"/>
    </row>
    <row r="166" spans="3:35" x14ac:dyDescent="0.2">
      <c r="C166" s="3"/>
      <c r="E166" s="13"/>
      <c r="G166" s="15"/>
      <c r="V166" s="3"/>
      <c r="Z166" s="6"/>
      <c r="AA166" s="6"/>
      <c r="AB166" s="6"/>
      <c r="AC166" s="3"/>
      <c r="AG166" s="6"/>
      <c r="AH166" s="6"/>
      <c r="AI166" s="6"/>
    </row>
    <row r="167" spans="3:35" x14ac:dyDescent="0.2">
      <c r="C167" s="3"/>
      <c r="E167" s="13"/>
      <c r="G167" s="15"/>
      <c r="V167" s="3"/>
      <c r="Z167" s="6"/>
      <c r="AA167" s="6"/>
      <c r="AB167" s="6"/>
      <c r="AC167" s="3"/>
      <c r="AG167" s="6"/>
      <c r="AH167" s="6"/>
      <c r="AI167" s="6"/>
    </row>
    <row r="168" spans="3:35" x14ac:dyDescent="0.2">
      <c r="C168" s="3"/>
      <c r="E168" s="13"/>
      <c r="G168" s="15"/>
      <c r="V168" s="3"/>
      <c r="Z168" s="6"/>
      <c r="AA168" s="6"/>
      <c r="AB168" s="6"/>
      <c r="AC168" s="3"/>
      <c r="AG168" s="6"/>
      <c r="AH168" s="6"/>
      <c r="AI168" s="6"/>
    </row>
    <row r="169" spans="3:35" x14ac:dyDescent="0.2">
      <c r="C169" s="3"/>
      <c r="E169" s="13"/>
      <c r="G169" s="15"/>
      <c r="V169" s="3"/>
      <c r="Z169" s="6"/>
      <c r="AA169" s="6"/>
      <c r="AB169" s="6"/>
      <c r="AC169" s="3"/>
      <c r="AG169" s="6"/>
      <c r="AH169" s="6"/>
      <c r="AI169" s="6"/>
    </row>
    <row r="170" spans="3:35" x14ac:dyDescent="0.2">
      <c r="C170" s="3"/>
      <c r="E170" s="13"/>
      <c r="G170" s="15"/>
      <c r="V170" s="3"/>
      <c r="Z170" s="6"/>
      <c r="AA170" s="6"/>
      <c r="AB170" s="6"/>
      <c r="AC170" s="3"/>
      <c r="AG170" s="6"/>
      <c r="AH170" s="6"/>
      <c r="AI170" s="6"/>
    </row>
    <row r="171" spans="3:35" x14ac:dyDescent="0.2">
      <c r="C171" s="3"/>
      <c r="E171" s="13"/>
      <c r="G171" s="15"/>
      <c r="V171" s="3"/>
      <c r="Z171" s="6"/>
      <c r="AA171" s="6"/>
      <c r="AB171" s="6"/>
      <c r="AC171" s="3"/>
      <c r="AG171" s="6"/>
      <c r="AH171" s="6"/>
      <c r="AI171" s="6"/>
    </row>
    <row r="172" spans="3:35" x14ac:dyDescent="0.2">
      <c r="C172" s="3"/>
      <c r="G172" s="15"/>
    </row>
    <row r="173" spans="3:35" x14ac:dyDescent="0.2">
      <c r="C173" s="3"/>
    </row>
    <row r="174" spans="3:35" x14ac:dyDescent="0.2">
      <c r="C174" s="3"/>
      <c r="G174" s="15"/>
    </row>
    <row r="175" spans="3:35" x14ac:dyDescent="0.2">
      <c r="C175" s="3"/>
    </row>
    <row r="176" spans="3:35" x14ac:dyDescent="0.2">
      <c r="C176" s="3"/>
    </row>
    <row r="177" spans="3:3" x14ac:dyDescent="0.2">
      <c r="C177" s="3"/>
    </row>
    <row r="178" spans="3:3" x14ac:dyDescent="0.2">
      <c r="C178" s="3"/>
    </row>
    <row r="179" spans="3:3" x14ac:dyDescent="0.2">
      <c r="C179" s="3"/>
    </row>
    <row r="180" spans="3:3" x14ac:dyDescent="0.2">
      <c r="C180" s="3"/>
    </row>
    <row r="181" spans="3:3" x14ac:dyDescent="0.2">
      <c r="C181" s="3"/>
    </row>
    <row r="182" spans="3:3" x14ac:dyDescent="0.2">
      <c r="C182" s="3"/>
    </row>
    <row r="183" spans="3:3" x14ac:dyDescent="0.2">
      <c r="C183" s="3"/>
    </row>
    <row r="184" spans="3:3" x14ac:dyDescent="0.2">
      <c r="C184" s="3"/>
    </row>
    <row r="185" spans="3:3" x14ac:dyDescent="0.2">
      <c r="C185" s="3"/>
    </row>
    <row r="186" spans="3:3" x14ac:dyDescent="0.2">
      <c r="C186" s="3"/>
    </row>
    <row r="187" spans="3:3" x14ac:dyDescent="0.2">
      <c r="C187" s="3"/>
    </row>
    <row r="188" spans="3:3" x14ac:dyDescent="0.2">
      <c r="C188" s="3"/>
    </row>
    <row r="189" spans="3:3" x14ac:dyDescent="0.2">
      <c r="C189" s="3"/>
    </row>
    <row r="190" spans="3:3" x14ac:dyDescent="0.2">
      <c r="C190" s="3"/>
    </row>
    <row r="191" spans="3:3" x14ac:dyDescent="0.2">
      <c r="C191" s="3"/>
    </row>
    <row r="192" spans="3:3" x14ac:dyDescent="0.2">
      <c r="C192" s="3"/>
    </row>
    <row r="193" spans="3:3" x14ac:dyDescent="0.2">
      <c r="C193" s="3"/>
    </row>
    <row r="194" spans="3:3" x14ac:dyDescent="0.2">
      <c r="C194" s="3"/>
    </row>
    <row r="195" spans="3:3" x14ac:dyDescent="0.2">
      <c r="C195" s="3"/>
    </row>
    <row r="196" spans="3:3" x14ac:dyDescent="0.2">
      <c r="C196" s="3"/>
    </row>
    <row r="197" spans="3:3" x14ac:dyDescent="0.2">
      <c r="C197" s="3"/>
    </row>
    <row r="198" spans="3:3" x14ac:dyDescent="0.2">
      <c r="C198" s="3"/>
    </row>
    <row r="199" spans="3:3" x14ac:dyDescent="0.2">
      <c r="C199" s="3"/>
    </row>
    <row r="200" spans="3:3" x14ac:dyDescent="0.2">
      <c r="C200" s="3"/>
    </row>
    <row r="201" spans="3:3" x14ac:dyDescent="0.2">
      <c r="C201" s="3"/>
    </row>
    <row r="202" spans="3:3" x14ac:dyDescent="0.2">
      <c r="C202" s="3"/>
    </row>
    <row r="203" spans="3:3" x14ac:dyDescent="0.2">
      <c r="C203" s="3"/>
    </row>
    <row r="204" spans="3:3" x14ac:dyDescent="0.2">
      <c r="C204" s="3"/>
    </row>
    <row r="205" spans="3:3" x14ac:dyDescent="0.2">
      <c r="C205" s="3"/>
    </row>
    <row r="206" spans="3:3" x14ac:dyDescent="0.2">
      <c r="C206" s="3"/>
    </row>
    <row r="207" spans="3:3" x14ac:dyDescent="0.2">
      <c r="C207" s="3"/>
    </row>
    <row r="208" spans="3:3" x14ac:dyDescent="0.2">
      <c r="C208" s="3"/>
    </row>
    <row r="209" spans="3:3" x14ac:dyDescent="0.2">
      <c r="C209" s="3"/>
    </row>
    <row r="210" spans="3:3" x14ac:dyDescent="0.2">
      <c r="C210" s="3"/>
    </row>
    <row r="211" spans="3:3" x14ac:dyDescent="0.2">
      <c r="C211" s="3"/>
    </row>
    <row r="212" spans="3:3" x14ac:dyDescent="0.2">
      <c r="C212" s="3"/>
    </row>
    <row r="213" spans="3:3" x14ac:dyDescent="0.2">
      <c r="C213" s="3"/>
    </row>
    <row r="214" spans="3:3" x14ac:dyDescent="0.2">
      <c r="C214" s="3"/>
    </row>
    <row r="215" spans="3:3" x14ac:dyDescent="0.2">
      <c r="C215" s="3"/>
    </row>
    <row r="216" spans="3:3" x14ac:dyDescent="0.2">
      <c r="C216" s="3"/>
    </row>
    <row r="217" spans="3:3" x14ac:dyDescent="0.2">
      <c r="C217" s="3"/>
    </row>
    <row r="218" spans="3:3" x14ac:dyDescent="0.2">
      <c r="C218" s="3"/>
    </row>
    <row r="219" spans="3:3" x14ac:dyDescent="0.2">
      <c r="C219" s="3"/>
    </row>
    <row r="220" spans="3:3" x14ac:dyDescent="0.2">
      <c r="C220" s="3"/>
    </row>
    <row r="221" spans="3:3" x14ac:dyDescent="0.2">
      <c r="C221" s="3"/>
    </row>
    <row r="222" spans="3:3" x14ac:dyDescent="0.2">
      <c r="C222" s="3"/>
    </row>
    <row r="223" spans="3:3" x14ac:dyDescent="0.2">
      <c r="C223" s="3"/>
    </row>
    <row r="224" spans="3:3" x14ac:dyDescent="0.2">
      <c r="C224" s="3"/>
    </row>
    <row r="225" spans="3:3" x14ac:dyDescent="0.2">
      <c r="C225" s="3"/>
    </row>
    <row r="226" spans="3:3" x14ac:dyDescent="0.2">
      <c r="C226" s="3"/>
    </row>
    <row r="227" spans="3:3" x14ac:dyDescent="0.2">
      <c r="C227" s="3"/>
    </row>
    <row r="228" spans="3:3" x14ac:dyDescent="0.2">
      <c r="C228" s="3"/>
    </row>
    <row r="229" spans="3:3" x14ac:dyDescent="0.2">
      <c r="C229" s="3"/>
    </row>
    <row r="230" spans="3:3" x14ac:dyDescent="0.2">
      <c r="C230" s="3"/>
    </row>
    <row r="231" spans="3:3" x14ac:dyDescent="0.2">
      <c r="C231" s="3"/>
    </row>
    <row r="232" spans="3:3" x14ac:dyDescent="0.2">
      <c r="C232" s="3"/>
    </row>
    <row r="233" spans="3:3" x14ac:dyDescent="0.2">
      <c r="C233" s="3"/>
    </row>
    <row r="234" spans="3:3" x14ac:dyDescent="0.2">
      <c r="C234" s="3"/>
    </row>
    <row r="235" spans="3:3" x14ac:dyDescent="0.2">
      <c r="C235" s="3"/>
    </row>
    <row r="236" spans="3:3" x14ac:dyDescent="0.2">
      <c r="C236" s="3"/>
    </row>
    <row r="237" spans="3:3" x14ac:dyDescent="0.2">
      <c r="C237" s="3"/>
    </row>
    <row r="238" spans="3:3" x14ac:dyDescent="0.2">
      <c r="C238" s="3"/>
    </row>
    <row r="239" spans="3:3" x14ac:dyDescent="0.2">
      <c r="C239" s="3"/>
    </row>
    <row r="240" spans="3:3" x14ac:dyDescent="0.2">
      <c r="C240" s="3"/>
    </row>
    <row r="241" spans="3:3" x14ac:dyDescent="0.2">
      <c r="C241" s="3"/>
    </row>
    <row r="242" spans="3:3" x14ac:dyDescent="0.2">
      <c r="C242" s="3"/>
    </row>
    <row r="243" spans="3:3" x14ac:dyDescent="0.2">
      <c r="C243" s="3"/>
    </row>
    <row r="244" spans="3:3" x14ac:dyDescent="0.2">
      <c r="C244" s="3"/>
    </row>
    <row r="245" spans="3:3" x14ac:dyDescent="0.2">
      <c r="C245" s="3"/>
    </row>
    <row r="246" spans="3:3" x14ac:dyDescent="0.2">
      <c r="C246" s="3"/>
    </row>
    <row r="247" spans="3:3" x14ac:dyDescent="0.2">
      <c r="C247" s="3"/>
    </row>
    <row r="248" spans="3:3" x14ac:dyDescent="0.2">
      <c r="C248" s="3"/>
    </row>
    <row r="249" spans="3:3" x14ac:dyDescent="0.2">
      <c r="C249" s="3"/>
    </row>
    <row r="250" spans="3:3" x14ac:dyDescent="0.2">
      <c r="C250" s="3"/>
    </row>
    <row r="251" spans="3:3" x14ac:dyDescent="0.2">
      <c r="C251" s="3"/>
    </row>
    <row r="252" spans="3:3" x14ac:dyDescent="0.2">
      <c r="C252" s="3"/>
    </row>
    <row r="253" spans="3:3" x14ac:dyDescent="0.2">
      <c r="C253" s="3"/>
    </row>
    <row r="254" spans="3:3" x14ac:dyDescent="0.2">
      <c r="C254" s="3"/>
    </row>
    <row r="255" spans="3:3" x14ac:dyDescent="0.2">
      <c r="C255" s="3"/>
    </row>
    <row r="256" spans="3:3" x14ac:dyDescent="0.2">
      <c r="C256" s="3"/>
    </row>
    <row r="257" spans="3:3" x14ac:dyDescent="0.2">
      <c r="C257" s="3"/>
    </row>
    <row r="258" spans="3:3" x14ac:dyDescent="0.2">
      <c r="C258" s="3"/>
    </row>
    <row r="259" spans="3:3" x14ac:dyDescent="0.2">
      <c r="C259" s="3"/>
    </row>
    <row r="260" spans="3:3" x14ac:dyDescent="0.2">
      <c r="C260" s="3"/>
    </row>
    <row r="261" spans="3:3" x14ac:dyDescent="0.2">
      <c r="C261" s="3"/>
    </row>
    <row r="262" spans="3:3" x14ac:dyDescent="0.2">
      <c r="C262" s="3"/>
    </row>
    <row r="263" spans="3:3" x14ac:dyDescent="0.2">
      <c r="C263" s="3"/>
    </row>
    <row r="264" spans="3:3" x14ac:dyDescent="0.2">
      <c r="C264" s="3"/>
    </row>
    <row r="265" spans="3:3" x14ac:dyDescent="0.2">
      <c r="C265" s="3"/>
    </row>
    <row r="266" spans="3:3" x14ac:dyDescent="0.2">
      <c r="C266" s="3"/>
    </row>
    <row r="267" spans="3:3" x14ac:dyDescent="0.2">
      <c r="C267" s="3"/>
    </row>
    <row r="268" spans="3:3" x14ac:dyDescent="0.2">
      <c r="C268" s="3"/>
    </row>
    <row r="269" spans="3:3" x14ac:dyDescent="0.2">
      <c r="C269" s="3"/>
    </row>
    <row r="270" spans="3:3" x14ac:dyDescent="0.2">
      <c r="C270" s="3"/>
    </row>
    <row r="271" spans="3:3" x14ac:dyDescent="0.2">
      <c r="C271" s="3"/>
    </row>
    <row r="272" spans="3:3" x14ac:dyDescent="0.2">
      <c r="C272" s="3"/>
    </row>
    <row r="273" spans="3:3" x14ac:dyDescent="0.2">
      <c r="C273" s="3"/>
    </row>
    <row r="274" spans="3:3" x14ac:dyDescent="0.2">
      <c r="C274" s="3"/>
    </row>
    <row r="275" spans="3:3" x14ac:dyDescent="0.2">
      <c r="C275" s="3"/>
    </row>
    <row r="276" spans="3:3" x14ac:dyDescent="0.2">
      <c r="C276" s="3"/>
    </row>
    <row r="277" spans="3:3" x14ac:dyDescent="0.2">
      <c r="C277" s="3"/>
    </row>
    <row r="278" spans="3:3" x14ac:dyDescent="0.2">
      <c r="C278" s="3"/>
    </row>
    <row r="279" spans="3:3" x14ac:dyDescent="0.2">
      <c r="C279" s="3"/>
    </row>
    <row r="280" spans="3:3" x14ac:dyDescent="0.2">
      <c r="C280" s="3"/>
    </row>
    <row r="281" spans="3:3" x14ac:dyDescent="0.2">
      <c r="C281" s="3"/>
    </row>
    <row r="282" spans="3:3" x14ac:dyDescent="0.2">
      <c r="C282" s="3"/>
    </row>
    <row r="283" spans="3:3" x14ac:dyDescent="0.2">
      <c r="C283" s="3"/>
    </row>
    <row r="284" spans="3:3" x14ac:dyDescent="0.2">
      <c r="C284" s="3"/>
    </row>
    <row r="285" spans="3:3" x14ac:dyDescent="0.2">
      <c r="C285" s="3"/>
    </row>
    <row r="286" spans="3:3" x14ac:dyDescent="0.2">
      <c r="C286" s="3"/>
    </row>
    <row r="287" spans="3:3" x14ac:dyDescent="0.2">
      <c r="C287" s="3"/>
    </row>
    <row r="288" spans="3:3" x14ac:dyDescent="0.2">
      <c r="C288" s="3"/>
    </row>
    <row r="289" spans="3:3" x14ac:dyDescent="0.2">
      <c r="C289" s="3"/>
    </row>
    <row r="290" spans="3:3" x14ac:dyDescent="0.2">
      <c r="C290" s="3"/>
    </row>
    <row r="291" spans="3:3" x14ac:dyDescent="0.2">
      <c r="C291" s="3"/>
    </row>
    <row r="292" spans="3:3" x14ac:dyDescent="0.2">
      <c r="C292" s="3"/>
    </row>
    <row r="293" spans="3:3" x14ac:dyDescent="0.2">
      <c r="C293" s="3"/>
    </row>
    <row r="294" spans="3:3" x14ac:dyDescent="0.2">
      <c r="C294" s="3"/>
    </row>
    <row r="295" spans="3:3" x14ac:dyDescent="0.2">
      <c r="C295" s="3"/>
    </row>
    <row r="296" spans="3:3" x14ac:dyDescent="0.2">
      <c r="C296" s="3"/>
    </row>
    <row r="297" spans="3:3" x14ac:dyDescent="0.2">
      <c r="C297" s="3"/>
    </row>
    <row r="298" spans="3:3" x14ac:dyDescent="0.2">
      <c r="C298" s="3"/>
    </row>
    <row r="299" spans="3:3" x14ac:dyDescent="0.2">
      <c r="C299" s="3"/>
    </row>
    <row r="300" spans="3:3" x14ac:dyDescent="0.2">
      <c r="C300" s="3"/>
    </row>
    <row r="301" spans="3:3" x14ac:dyDescent="0.2">
      <c r="C301" s="3"/>
    </row>
    <row r="302" spans="3:3" x14ac:dyDescent="0.2">
      <c r="C302" s="3"/>
    </row>
    <row r="303" spans="3:3" x14ac:dyDescent="0.2">
      <c r="C303" s="3"/>
    </row>
    <row r="304" spans="3:3" x14ac:dyDescent="0.2">
      <c r="C304" s="3"/>
    </row>
    <row r="305" spans="3:3" x14ac:dyDescent="0.2">
      <c r="C305" s="3"/>
    </row>
    <row r="306" spans="3:3" x14ac:dyDescent="0.2">
      <c r="C306" s="3"/>
    </row>
    <row r="307" spans="3:3" x14ac:dyDescent="0.2">
      <c r="C307" s="3"/>
    </row>
    <row r="308" spans="3:3" x14ac:dyDescent="0.2">
      <c r="C308" s="3"/>
    </row>
    <row r="309" spans="3:3" x14ac:dyDescent="0.2">
      <c r="C309" s="3"/>
    </row>
    <row r="310" spans="3:3" x14ac:dyDescent="0.2">
      <c r="C310" s="3"/>
    </row>
    <row r="311" spans="3:3" x14ac:dyDescent="0.2">
      <c r="C311" s="3"/>
    </row>
    <row r="312" spans="3:3" x14ac:dyDescent="0.2">
      <c r="C312" s="3"/>
    </row>
    <row r="313" spans="3:3" x14ac:dyDescent="0.2">
      <c r="C313" s="3"/>
    </row>
    <row r="314" spans="3:3" x14ac:dyDescent="0.2">
      <c r="C314" s="3"/>
    </row>
    <row r="315" spans="3:3" x14ac:dyDescent="0.2">
      <c r="C315" s="3"/>
    </row>
    <row r="316" spans="3:3" x14ac:dyDescent="0.2">
      <c r="C316" s="3"/>
    </row>
    <row r="317" spans="3:3" x14ac:dyDescent="0.2">
      <c r="C317" s="3"/>
    </row>
    <row r="318" spans="3:3" x14ac:dyDescent="0.2">
      <c r="C318" s="3"/>
    </row>
    <row r="319" spans="3:3" x14ac:dyDescent="0.2">
      <c r="C319" s="3"/>
    </row>
    <row r="320" spans="3:3" x14ac:dyDescent="0.2">
      <c r="C320" s="3"/>
    </row>
    <row r="321" spans="3:3" x14ac:dyDescent="0.2">
      <c r="C321" s="3"/>
    </row>
    <row r="322" spans="3:3" x14ac:dyDescent="0.2">
      <c r="C322" s="3"/>
    </row>
    <row r="323" spans="3:3" x14ac:dyDescent="0.2">
      <c r="C323" s="3"/>
    </row>
    <row r="324" spans="3:3" x14ac:dyDescent="0.2">
      <c r="C324" s="3"/>
    </row>
    <row r="325" spans="3:3" x14ac:dyDescent="0.2">
      <c r="C325" s="3"/>
    </row>
    <row r="326" spans="3:3" x14ac:dyDescent="0.2">
      <c r="C326" s="3"/>
    </row>
    <row r="327" spans="3:3" x14ac:dyDescent="0.2">
      <c r="C327" s="3"/>
    </row>
    <row r="328" spans="3:3" x14ac:dyDescent="0.2">
      <c r="C328" s="3"/>
    </row>
    <row r="329" spans="3:3" x14ac:dyDescent="0.2">
      <c r="C329" s="3"/>
    </row>
    <row r="330" spans="3:3" x14ac:dyDescent="0.2">
      <c r="C330" s="3"/>
    </row>
    <row r="331" spans="3:3" x14ac:dyDescent="0.2">
      <c r="C331" s="3"/>
    </row>
    <row r="332" spans="3:3" x14ac:dyDescent="0.2">
      <c r="C332" s="3"/>
    </row>
    <row r="333" spans="3:3" x14ac:dyDescent="0.2">
      <c r="C333" s="3"/>
    </row>
    <row r="334" spans="3:3" x14ac:dyDescent="0.2">
      <c r="C334" s="3"/>
    </row>
    <row r="335" spans="3:3" x14ac:dyDescent="0.2">
      <c r="C335" s="3"/>
    </row>
    <row r="336" spans="3:3" x14ac:dyDescent="0.2">
      <c r="C336" s="3"/>
    </row>
    <row r="337" spans="3:3" x14ac:dyDescent="0.2">
      <c r="C337" s="3"/>
    </row>
    <row r="338" spans="3:3" x14ac:dyDescent="0.2">
      <c r="C338" s="3"/>
    </row>
    <row r="339" spans="3:3" x14ac:dyDescent="0.2">
      <c r="C339" s="3"/>
    </row>
    <row r="340" spans="3:3" x14ac:dyDescent="0.2">
      <c r="C340" s="3"/>
    </row>
    <row r="341" spans="3:3" x14ac:dyDescent="0.2">
      <c r="C341" s="3"/>
    </row>
    <row r="342" spans="3:3" x14ac:dyDescent="0.2">
      <c r="C342" s="3"/>
    </row>
    <row r="343" spans="3:3" x14ac:dyDescent="0.2">
      <c r="C343" s="3"/>
    </row>
    <row r="344" spans="3:3" x14ac:dyDescent="0.2">
      <c r="C344" s="3"/>
    </row>
    <row r="345" spans="3:3" x14ac:dyDescent="0.2">
      <c r="C345" s="3"/>
    </row>
    <row r="346" spans="3:3" x14ac:dyDescent="0.2">
      <c r="C346" s="3"/>
    </row>
    <row r="347" spans="3:3" x14ac:dyDescent="0.2">
      <c r="C347" s="3"/>
    </row>
    <row r="348" spans="3:3" x14ac:dyDescent="0.2">
      <c r="C348" s="3"/>
    </row>
    <row r="349" spans="3:3" x14ac:dyDescent="0.2">
      <c r="C349" s="3"/>
    </row>
    <row r="350" spans="3:3" x14ac:dyDescent="0.2">
      <c r="C350" s="3"/>
    </row>
    <row r="351" spans="3:3" x14ac:dyDescent="0.2">
      <c r="C351" s="3"/>
    </row>
    <row r="352" spans="3:3" x14ac:dyDescent="0.2">
      <c r="C352" s="3"/>
    </row>
    <row r="353" spans="3:3" x14ac:dyDescent="0.2">
      <c r="C353" s="3"/>
    </row>
    <row r="354" spans="3:3" x14ac:dyDescent="0.2">
      <c r="C354" s="3"/>
    </row>
    <row r="355" spans="3:3" x14ac:dyDescent="0.2">
      <c r="C355" s="3"/>
    </row>
    <row r="356" spans="3:3" x14ac:dyDescent="0.2">
      <c r="C356" s="3"/>
    </row>
    <row r="357" spans="3:3" x14ac:dyDescent="0.2">
      <c r="C357" s="3"/>
    </row>
    <row r="358" spans="3:3" x14ac:dyDescent="0.2">
      <c r="C358" s="3"/>
    </row>
    <row r="359" spans="3:3" x14ac:dyDescent="0.2">
      <c r="C359" s="3"/>
    </row>
    <row r="360" spans="3:3" x14ac:dyDescent="0.2">
      <c r="C360" s="3"/>
    </row>
    <row r="361" spans="3:3" x14ac:dyDescent="0.2">
      <c r="C361" s="3"/>
    </row>
    <row r="362" spans="3:3" x14ac:dyDescent="0.2">
      <c r="C362" s="3"/>
    </row>
    <row r="363" spans="3:3" x14ac:dyDescent="0.2">
      <c r="C363" s="3"/>
    </row>
    <row r="364" spans="3:3" x14ac:dyDescent="0.2">
      <c r="C364" s="3"/>
    </row>
    <row r="365" spans="3:3" x14ac:dyDescent="0.2">
      <c r="C365" s="3"/>
    </row>
    <row r="366" spans="3:3" x14ac:dyDescent="0.2">
      <c r="C366" s="3"/>
    </row>
    <row r="367" spans="3:3" x14ac:dyDescent="0.2">
      <c r="C367" s="3"/>
    </row>
    <row r="368" spans="3:3" x14ac:dyDescent="0.2">
      <c r="C368" s="3"/>
    </row>
    <row r="369" spans="3:3" x14ac:dyDescent="0.2">
      <c r="C369" s="3"/>
    </row>
    <row r="370" spans="3:3" x14ac:dyDescent="0.2">
      <c r="C370" s="3"/>
    </row>
    <row r="371" spans="3:3" x14ac:dyDescent="0.2">
      <c r="C371" s="3"/>
    </row>
    <row r="372" spans="3:3" x14ac:dyDescent="0.2">
      <c r="C372" s="3"/>
    </row>
    <row r="373" spans="3:3" x14ac:dyDescent="0.2">
      <c r="C373" s="3"/>
    </row>
    <row r="374" spans="3:3" x14ac:dyDescent="0.2">
      <c r="C374" s="3"/>
    </row>
    <row r="375" spans="3:3" x14ac:dyDescent="0.2">
      <c r="C375" s="3"/>
    </row>
    <row r="376" spans="3:3" x14ac:dyDescent="0.2">
      <c r="C376" s="3"/>
    </row>
    <row r="377" spans="3:3" x14ac:dyDescent="0.2">
      <c r="C377" s="3"/>
    </row>
    <row r="378" spans="3:3" x14ac:dyDescent="0.2">
      <c r="C378" s="3"/>
    </row>
    <row r="379" spans="3:3" x14ac:dyDescent="0.2">
      <c r="C379" s="3"/>
    </row>
    <row r="380" spans="3:3" x14ac:dyDescent="0.2">
      <c r="C380" s="3"/>
    </row>
    <row r="381" spans="3:3" x14ac:dyDescent="0.2">
      <c r="C381" s="3"/>
    </row>
    <row r="382" spans="3:3" x14ac:dyDescent="0.2">
      <c r="C382" s="3"/>
    </row>
    <row r="383" spans="3:3" x14ac:dyDescent="0.2">
      <c r="C383" s="3"/>
    </row>
    <row r="384" spans="3:3" x14ac:dyDescent="0.2">
      <c r="C384" s="3"/>
    </row>
    <row r="385" spans="3:3" x14ac:dyDescent="0.2">
      <c r="C385" s="3"/>
    </row>
    <row r="386" spans="3:3" x14ac:dyDescent="0.2">
      <c r="C386" s="3"/>
    </row>
    <row r="387" spans="3:3" x14ac:dyDescent="0.2">
      <c r="C387" s="3"/>
    </row>
    <row r="388" spans="3:3" x14ac:dyDescent="0.2">
      <c r="C388" s="3"/>
    </row>
    <row r="389" spans="3:3" x14ac:dyDescent="0.2">
      <c r="C389" s="3"/>
    </row>
    <row r="390" spans="3:3" x14ac:dyDescent="0.2">
      <c r="C390" s="3"/>
    </row>
    <row r="391" spans="3:3" x14ac:dyDescent="0.2">
      <c r="C391" s="3"/>
    </row>
    <row r="392" spans="3:3" x14ac:dyDescent="0.2">
      <c r="C392" s="3"/>
    </row>
    <row r="393" spans="3:3" x14ac:dyDescent="0.2">
      <c r="C393" s="3"/>
    </row>
    <row r="394" spans="3:3" x14ac:dyDescent="0.2">
      <c r="C394" s="3"/>
    </row>
    <row r="395" spans="3:3" x14ac:dyDescent="0.2">
      <c r="C395" s="3"/>
    </row>
    <row r="396" spans="3:3" x14ac:dyDescent="0.2">
      <c r="C396" s="3"/>
    </row>
    <row r="397" spans="3:3" x14ac:dyDescent="0.2">
      <c r="C397" s="3"/>
    </row>
    <row r="398" spans="3:3" x14ac:dyDescent="0.2">
      <c r="C398" s="3"/>
    </row>
    <row r="399" spans="3:3" x14ac:dyDescent="0.2">
      <c r="C399" s="3"/>
    </row>
    <row r="400" spans="3:3" x14ac:dyDescent="0.2">
      <c r="C400" s="3"/>
    </row>
    <row r="401" spans="3:3" x14ac:dyDescent="0.2">
      <c r="C401" s="3"/>
    </row>
    <row r="402" spans="3:3" x14ac:dyDescent="0.2">
      <c r="C402" s="3"/>
    </row>
    <row r="403" spans="3:3" x14ac:dyDescent="0.2">
      <c r="C403" s="3"/>
    </row>
    <row r="404" spans="3:3" x14ac:dyDescent="0.2">
      <c r="C404" s="3"/>
    </row>
    <row r="405" spans="3:3" x14ac:dyDescent="0.2">
      <c r="C405" s="3"/>
    </row>
    <row r="406" spans="3:3" x14ac:dyDescent="0.2">
      <c r="C406" s="3"/>
    </row>
    <row r="407" spans="3:3" x14ac:dyDescent="0.2">
      <c r="C407" s="3"/>
    </row>
    <row r="408" spans="3:3" x14ac:dyDescent="0.2">
      <c r="C408" s="3"/>
    </row>
    <row r="409" spans="3:3" x14ac:dyDescent="0.2">
      <c r="C409" s="3"/>
    </row>
    <row r="410" spans="3:3" x14ac:dyDescent="0.2">
      <c r="C410" s="3"/>
    </row>
    <row r="411" spans="3:3" x14ac:dyDescent="0.2">
      <c r="C411" s="3"/>
    </row>
    <row r="412" spans="3:3" x14ac:dyDescent="0.2">
      <c r="C412" s="3"/>
    </row>
    <row r="413" spans="3:3" x14ac:dyDescent="0.2">
      <c r="C413" s="3"/>
    </row>
    <row r="414" spans="3:3" x14ac:dyDescent="0.2">
      <c r="C414" s="3"/>
    </row>
    <row r="415" spans="3:3" x14ac:dyDescent="0.2">
      <c r="C415" s="3"/>
    </row>
    <row r="416" spans="3:3" x14ac:dyDescent="0.2">
      <c r="C416" s="3"/>
    </row>
    <row r="417" spans="3:3" x14ac:dyDescent="0.2">
      <c r="C417" s="3"/>
    </row>
    <row r="418" spans="3:3" x14ac:dyDescent="0.2">
      <c r="C418" s="3"/>
    </row>
    <row r="419" spans="3:3" x14ac:dyDescent="0.2">
      <c r="C419" s="3"/>
    </row>
    <row r="420" spans="3:3" x14ac:dyDescent="0.2">
      <c r="C420" s="3"/>
    </row>
    <row r="421" spans="3:3" x14ac:dyDescent="0.2">
      <c r="C421" s="3"/>
    </row>
    <row r="422" spans="3:3" x14ac:dyDescent="0.2">
      <c r="C422" s="3"/>
    </row>
    <row r="423" spans="3:3" x14ac:dyDescent="0.2">
      <c r="C423" s="3"/>
    </row>
    <row r="424" spans="3:3" x14ac:dyDescent="0.2">
      <c r="C424" s="3"/>
    </row>
    <row r="425" spans="3:3" x14ac:dyDescent="0.2">
      <c r="C425" s="3"/>
    </row>
    <row r="426" spans="3:3" x14ac:dyDescent="0.2">
      <c r="C426" s="3"/>
    </row>
    <row r="427" spans="3:3" x14ac:dyDescent="0.2">
      <c r="C427" s="3"/>
    </row>
    <row r="428" spans="3:3" x14ac:dyDescent="0.2">
      <c r="C428" s="3"/>
    </row>
    <row r="429" spans="3:3" x14ac:dyDescent="0.2">
      <c r="C429" s="3"/>
    </row>
    <row r="430" spans="3:3" x14ac:dyDescent="0.2">
      <c r="C430" s="3"/>
    </row>
    <row r="431" spans="3:3" x14ac:dyDescent="0.2">
      <c r="C431" s="3"/>
    </row>
    <row r="432" spans="3:3" x14ac:dyDescent="0.2">
      <c r="C432" s="3"/>
    </row>
    <row r="433" spans="3:3" x14ac:dyDescent="0.2">
      <c r="C433" s="3"/>
    </row>
    <row r="434" spans="3:3" x14ac:dyDescent="0.2">
      <c r="C434" s="3"/>
    </row>
    <row r="435" spans="3:3" x14ac:dyDescent="0.2">
      <c r="C435" s="3"/>
    </row>
    <row r="436" spans="3:3" x14ac:dyDescent="0.2">
      <c r="C436" s="3"/>
    </row>
    <row r="437" spans="3:3" x14ac:dyDescent="0.2">
      <c r="C437" s="3"/>
    </row>
    <row r="438" spans="3:3" x14ac:dyDescent="0.2">
      <c r="C438" s="3"/>
    </row>
    <row r="439" spans="3:3" x14ac:dyDescent="0.2">
      <c r="C439" s="3"/>
    </row>
    <row r="440" spans="3:3" x14ac:dyDescent="0.2">
      <c r="C440" s="3"/>
    </row>
    <row r="441" spans="3:3" x14ac:dyDescent="0.2">
      <c r="C441" s="3"/>
    </row>
    <row r="442" spans="3:3" x14ac:dyDescent="0.2">
      <c r="C442" s="3"/>
    </row>
    <row r="443" spans="3:3" x14ac:dyDescent="0.2">
      <c r="C443" s="3"/>
    </row>
    <row r="444" spans="3:3" x14ac:dyDescent="0.2">
      <c r="C444" s="3"/>
    </row>
    <row r="445" spans="3:3" x14ac:dyDescent="0.2">
      <c r="C445" s="3"/>
    </row>
    <row r="446" spans="3:3" x14ac:dyDescent="0.2">
      <c r="C446" s="3"/>
    </row>
    <row r="447" spans="3:3" x14ac:dyDescent="0.2">
      <c r="C447" s="3"/>
    </row>
    <row r="448" spans="3:3" x14ac:dyDescent="0.2">
      <c r="C448" s="3"/>
    </row>
    <row r="449" spans="3:3" x14ac:dyDescent="0.2">
      <c r="C449" s="3"/>
    </row>
    <row r="450" spans="3:3" x14ac:dyDescent="0.2">
      <c r="C450" s="3"/>
    </row>
    <row r="451" spans="3:3" x14ac:dyDescent="0.2">
      <c r="C451" s="3"/>
    </row>
    <row r="452" spans="3:3" x14ac:dyDescent="0.2">
      <c r="C452" s="3"/>
    </row>
    <row r="453" spans="3:3" x14ac:dyDescent="0.2">
      <c r="C453" s="3"/>
    </row>
    <row r="454" spans="3:3" x14ac:dyDescent="0.2">
      <c r="C454" s="3"/>
    </row>
    <row r="455" spans="3:3" x14ac:dyDescent="0.2">
      <c r="C455" s="3"/>
    </row>
    <row r="456" spans="3:3" x14ac:dyDescent="0.2">
      <c r="C456" s="3"/>
    </row>
    <row r="457" spans="3:3" x14ac:dyDescent="0.2">
      <c r="C457" s="3"/>
    </row>
    <row r="458" spans="3:3" x14ac:dyDescent="0.2">
      <c r="C458" s="3"/>
    </row>
    <row r="459" spans="3:3" x14ac:dyDescent="0.2">
      <c r="C459" s="3"/>
    </row>
    <row r="460" spans="3:3" x14ac:dyDescent="0.2">
      <c r="C460" s="3"/>
    </row>
    <row r="461" spans="3:3" x14ac:dyDescent="0.2">
      <c r="C461" s="3"/>
    </row>
    <row r="462" spans="3:3" x14ac:dyDescent="0.2">
      <c r="C462" s="3"/>
    </row>
    <row r="463" spans="3:3" x14ac:dyDescent="0.2">
      <c r="C463" s="3"/>
    </row>
    <row r="464" spans="3:3" x14ac:dyDescent="0.2">
      <c r="C464" s="3"/>
    </row>
    <row r="465" spans="3:3" x14ac:dyDescent="0.2">
      <c r="C465" s="3"/>
    </row>
    <row r="466" spans="3:3" x14ac:dyDescent="0.2">
      <c r="C466" s="3"/>
    </row>
    <row r="467" spans="3:3" x14ac:dyDescent="0.2">
      <c r="C467" s="3"/>
    </row>
    <row r="468" spans="3:3" x14ac:dyDescent="0.2">
      <c r="C468" s="3"/>
    </row>
    <row r="469" spans="3:3" x14ac:dyDescent="0.2">
      <c r="C469" s="3"/>
    </row>
    <row r="470" spans="3:3" x14ac:dyDescent="0.2">
      <c r="C470" s="3"/>
    </row>
    <row r="471" spans="3:3" x14ac:dyDescent="0.2">
      <c r="C471" s="3"/>
    </row>
    <row r="472" spans="3:3" x14ac:dyDescent="0.2">
      <c r="C472" s="3"/>
    </row>
    <row r="473" spans="3:3" x14ac:dyDescent="0.2">
      <c r="C473" s="3"/>
    </row>
    <row r="474" spans="3:3" x14ac:dyDescent="0.2">
      <c r="C474" s="3"/>
    </row>
    <row r="475" spans="3:3" x14ac:dyDescent="0.2">
      <c r="C475" s="3"/>
    </row>
    <row r="476" spans="3:3" x14ac:dyDescent="0.2">
      <c r="C476" s="3"/>
    </row>
    <row r="477" spans="3:3" x14ac:dyDescent="0.2">
      <c r="C477" s="3"/>
    </row>
    <row r="478" spans="3:3" x14ac:dyDescent="0.2">
      <c r="C478" s="3"/>
    </row>
    <row r="479" spans="3:3" x14ac:dyDescent="0.2">
      <c r="C479" s="3"/>
    </row>
    <row r="480" spans="3:3" x14ac:dyDescent="0.2">
      <c r="C480" s="3"/>
    </row>
    <row r="481" spans="3:3" x14ac:dyDescent="0.2">
      <c r="C481" s="3"/>
    </row>
    <row r="482" spans="3:3" x14ac:dyDescent="0.2">
      <c r="C482" s="3"/>
    </row>
    <row r="483" spans="3:3" x14ac:dyDescent="0.2">
      <c r="C483" s="3"/>
    </row>
    <row r="484" spans="3:3" x14ac:dyDescent="0.2">
      <c r="C484" s="3"/>
    </row>
    <row r="485" spans="3:3" x14ac:dyDescent="0.2">
      <c r="C485" s="3"/>
    </row>
    <row r="486" spans="3:3" x14ac:dyDescent="0.2">
      <c r="C486" s="3"/>
    </row>
    <row r="487" spans="3:3" x14ac:dyDescent="0.2">
      <c r="C487" s="3"/>
    </row>
    <row r="488" spans="3:3" x14ac:dyDescent="0.2">
      <c r="C488" s="3"/>
    </row>
    <row r="489" spans="3:3" x14ac:dyDescent="0.2">
      <c r="C489" s="3"/>
    </row>
    <row r="490" spans="3:3" x14ac:dyDescent="0.2">
      <c r="C490" s="3"/>
    </row>
    <row r="491" spans="3:3" x14ac:dyDescent="0.2">
      <c r="C491" s="3"/>
    </row>
    <row r="492" spans="3:3" x14ac:dyDescent="0.2">
      <c r="C492" s="3"/>
    </row>
    <row r="493" spans="3:3" x14ac:dyDescent="0.2">
      <c r="C493" s="3"/>
    </row>
    <row r="494" spans="3:3" x14ac:dyDescent="0.2">
      <c r="C494" s="3"/>
    </row>
    <row r="495" spans="3:3" x14ac:dyDescent="0.2">
      <c r="C495" s="3"/>
    </row>
    <row r="496" spans="3:3" x14ac:dyDescent="0.2">
      <c r="C496" s="3"/>
    </row>
    <row r="497" spans="3:3" x14ac:dyDescent="0.2">
      <c r="C497" s="3"/>
    </row>
    <row r="498" spans="3:3" x14ac:dyDescent="0.2">
      <c r="C498" s="3"/>
    </row>
    <row r="499" spans="3:3" x14ac:dyDescent="0.2">
      <c r="C499" s="3"/>
    </row>
    <row r="500" spans="3:3" x14ac:dyDescent="0.2">
      <c r="C500" s="3"/>
    </row>
    <row r="501" spans="3:3" x14ac:dyDescent="0.2">
      <c r="C501" s="3"/>
    </row>
    <row r="502" spans="3:3" x14ac:dyDescent="0.2">
      <c r="C502" s="3"/>
    </row>
    <row r="503" spans="3:3" x14ac:dyDescent="0.2">
      <c r="C503" s="3"/>
    </row>
    <row r="504" spans="3:3" x14ac:dyDescent="0.2">
      <c r="C504" s="3"/>
    </row>
    <row r="505" spans="3:3" x14ac:dyDescent="0.2">
      <c r="C505" s="3"/>
    </row>
    <row r="506" spans="3:3" x14ac:dyDescent="0.2">
      <c r="C506" s="3"/>
    </row>
    <row r="507" spans="3:3" x14ac:dyDescent="0.2">
      <c r="C507" s="3"/>
    </row>
    <row r="508" spans="3:3" x14ac:dyDescent="0.2">
      <c r="C508" s="3"/>
    </row>
    <row r="509" spans="3:3" x14ac:dyDescent="0.2">
      <c r="C509" s="3"/>
    </row>
    <row r="510" spans="3:3" x14ac:dyDescent="0.2">
      <c r="C510" s="3"/>
    </row>
    <row r="511" spans="3:3" x14ac:dyDescent="0.2">
      <c r="C511" s="3"/>
    </row>
    <row r="512" spans="3:3" x14ac:dyDescent="0.2">
      <c r="C512" s="3"/>
    </row>
    <row r="513" spans="3:3" x14ac:dyDescent="0.2">
      <c r="C513" s="3"/>
    </row>
    <row r="514" spans="3:3" x14ac:dyDescent="0.2">
      <c r="C514" s="3"/>
    </row>
    <row r="515" spans="3:3" x14ac:dyDescent="0.2">
      <c r="C515" s="3"/>
    </row>
    <row r="516" spans="3:3" x14ac:dyDescent="0.2">
      <c r="C516" s="3"/>
    </row>
    <row r="517" spans="3:3" x14ac:dyDescent="0.2">
      <c r="C517" s="3"/>
    </row>
    <row r="518" spans="3:3" x14ac:dyDescent="0.2">
      <c r="C518" s="3"/>
    </row>
    <row r="519" spans="3:3" x14ac:dyDescent="0.2">
      <c r="C519" s="3"/>
    </row>
    <row r="520" spans="3:3" x14ac:dyDescent="0.2">
      <c r="C520" s="3"/>
    </row>
    <row r="521" spans="3:3" x14ac:dyDescent="0.2">
      <c r="C521" s="3"/>
    </row>
    <row r="522" spans="3:3" x14ac:dyDescent="0.2">
      <c r="C522" s="3"/>
    </row>
    <row r="523" spans="3:3" x14ac:dyDescent="0.2">
      <c r="C523" s="3"/>
    </row>
    <row r="524" spans="3:3" x14ac:dyDescent="0.2">
      <c r="C524" s="3"/>
    </row>
    <row r="525" spans="3:3" x14ac:dyDescent="0.2">
      <c r="C525" s="3"/>
    </row>
    <row r="526" spans="3:3" x14ac:dyDescent="0.2">
      <c r="C526" s="3"/>
    </row>
    <row r="527" spans="3:3" x14ac:dyDescent="0.2">
      <c r="C527" s="3"/>
    </row>
    <row r="528" spans="3:3" x14ac:dyDescent="0.2">
      <c r="C528" s="3"/>
    </row>
    <row r="529" spans="3:3" x14ac:dyDescent="0.2">
      <c r="C529" s="3"/>
    </row>
    <row r="530" spans="3:3" x14ac:dyDescent="0.2">
      <c r="C530" s="3"/>
    </row>
    <row r="531" spans="3:3" x14ac:dyDescent="0.2">
      <c r="C531" s="3"/>
    </row>
    <row r="532" spans="3:3" x14ac:dyDescent="0.2">
      <c r="C532" s="3"/>
    </row>
    <row r="533" spans="3:3" x14ac:dyDescent="0.2">
      <c r="C533" s="3"/>
    </row>
    <row r="534" spans="3:3" x14ac:dyDescent="0.2">
      <c r="C534" s="3"/>
    </row>
    <row r="535" spans="3:3" x14ac:dyDescent="0.2">
      <c r="C535" s="3"/>
    </row>
    <row r="536" spans="3:3" x14ac:dyDescent="0.2">
      <c r="C536" s="3"/>
    </row>
    <row r="537" spans="3:3" x14ac:dyDescent="0.2">
      <c r="C537" s="3"/>
    </row>
    <row r="538" spans="3:3" x14ac:dyDescent="0.2">
      <c r="C538" s="3"/>
    </row>
    <row r="539" spans="3:3" x14ac:dyDescent="0.2">
      <c r="C539" s="3"/>
    </row>
    <row r="540" spans="3:3" x14ac:dyDescent="0.2">
      <c r="C540" s="3"/>
    </row>
    <row r="541" spans="3:3" x14ac:dyDescent="0.2">
      <c r="C541" s="3"/>
    </row>
    <row r="542" spans="3:3" x14ac:dyDescent="0.2">
      <c r="C542" s="3"/>
    </row>
    <row r="543" spans="3:3" x14ac:dyDescent="0.2">
      <c r="C543" s="3"/>
    </row>
    <row r="544" spans="3:3" x14ac:dyDescent="0.2">
      <c r="C544" s="3"/>
    </row>
    <row r="545" spans="3:3" x14ac:dyDescent="0.2">
      <c r="C545" s="3"/>
    </row>
    <row r="546" spans="3:3" x14ac:dyDescent="0.2">
      <c r="C546" s="3"/>
    </row>
    <row r="547" spans="3:3" x14ac:dyDescent="0.2">
      <c r="C547" s="3"/>
    </row>
    <row r="548" spans="3:3" x14ac:dyDescent="0.2">
      <c r="C548" s="3"/>
    </row>
    <row r="549" spans="3:3" x14ac:dyDescent="0.2">
      <c r="C549" s="3"/>
    </row>
    <row r="550" spans="3:3" x14ac:dyDescent="0.2">
      <c r="C550" s="3"/>
    </row>
    <row r="551" spans="3:3" x14ac:dyDescent="0.2">
      <c r="C551" s="3"/>
    </row>
    <row r="552" spans="3:3" x14ac:dyDescent="0.2">
      <c r="C552" s="3"/>
    </row>
    <row r="553" spans="3:3" x14ac:dyDescent="0.2">
      <c r="C553" s="3"/>
    </row>
    <row r="554" spans="3:3" x14ac:dyDescent="0.2">
      <c r="C554" s="3"/>
    </row>
    <row r="555" spans="3:3" x14ac:dyDescent="0.2">
      <c r="C555" s="3"/>
    </row>
    <row r="556" spans="3:3" x14ac:dyDescent="0.2">
      <c r="C556" s="3"/>
    </row>
    <row r="557" spans="3:3" x14ac:dyDescent="0.2">
      <c r="C557" s="3"/>
    </row>
    <row r="558" spans="3:3" x14ac:dyDescent="0.2">
      <c r="C558" s="3"/>
    </row>
    <row r="559" spans="3:3" x14ac:dyDescent="0.2">
      <c r="C559" s="3"/>
    </row>
    <row r="560" spans="3:3" x14ac:dyDescent="0.2">
      <c r="C560" s="3"/>
    </row>
    <row r="561" spans="3:3" x14ac:dyDescent="0.2">
      <c r="C561" s="3"/>
    </row>
    <row r="562" spans="3:3" x14ac:dyDescent="0.2">
      <c r="C562" s="3"/>
    </row>
    <row r="563" spans="3:3" x14ac:dyDescent="0.2">
      <c r="C563" s="3"/>
    </row>
    <row r="564" spans="3:3" x14ac:dyDescent="0.2">
      <c r="C564" s="3"/>
    </row>
    <row r="565" spans="3:3" x14ac:dyDescent="0.2">
      <c r="C565" s="3"/>
    </row>
    <row r="566" spans="3:3" x14ac:dyDescent="0.2">
      <c r="C566" s="3"/>
    </row>
    <row r="567" spans="3:3" x14ac:dyDescent="0.2">
      <c r="C567" s="3"/>
    </row>
    <row r="568" spans="3:3" x14ac:dyDescent="0.2">
      <c r="C568" s="3"/>
    </row>
    <row r="569" spans="3:3" x14ac:dyDescent="0.2">
      <c r="C569" s="3"/>
    </row>
    <row r="570" spans="3:3" x14ac:dyDescent="0.2">
      <c r="C570" s="3"/>
    </row>
    <row r="571" spans="3:3" x14ac:dyDescent="0.2">
      <c r="C571" s="3"/>
    </row>
    <row r="572" spans="3:3" x14ac:dyDescent="0.2">
      <c r="C572" s="3"/>
    </row>
    <row r="573" spans="3:3" x14ac:dyDescent="0.2">
      <c r="C573" s="3"/>
    </row>
    <row r="574" spans="3:3" x14ac:dyDescent="0.2">
      <c r="C574" s="3"/>
    </row>
    <row r="575" spans="3:3" x14ac:dyDescent="0.2">
      <c r="C575" s="3"/>
    </row>
    <row r="576" spans="3:3" x14ac:dyDescent="0.2">
      <c r="C576" s="3"/>
    </row>
    <row r="577" spans="3:3" x14ac:dyDescent="0.2">
      <c r="C577" s="3"/>
    </row>
    <row r="578" spans="3:3" x14ac:dyDescent="0.2">
      <c r="C578" s="3"/>
    </row>
    <row r="579" spans="3:3" x14ac:dyDescent="0.2">
      <c r="C579" s="3"/>
    </row>
    <row r="580" spans="3:3" x14ac:dyDescent="0.2">
      <c r="C580" s="3"/>
    </row>
    <row r="581" spans="3:3" x14ac:dyDescent="0.2">
      <c r="C581" s="3"/>
    </row>
    <row r="582" spans="3:3" x14ac:dyDescent="0.2">
      <c r="C582" s="3"/>
    </row>
    <row r="583" spans="3:3" x14ac:dyDescent="0.2">
      <c r="C583" s="3"/>
    </row>
    <row r="584" spans="3:3" x14ac:dyDescent="0.2">
      <c r="C584" s="3"/>
    </row>
    <row r="585" spans="3:3" x14ac:dyDescent="0.2">
      <c r="C585" s="3"/>
    </row>
    <row r="586" spans="3:3" x14ac:dyDescent="0.2">
      <c r="C586" s="3"/>
    </row>
    <row r="587" spans="3:3" x14ac:dyDescent="0.2">
      <c r="C587" s="3"/>
    </row>
    <row r="588" spans="3:3" x14ac:dyDescent="0.2">
      <c r="C588" s="3"/>
    </row>
    <row r="589" spans="3:3" x14ac:dyDescent="0.2">
      <c r="C589" s="3"/>
    </row>
    <row r="590" spans="3:3" x14ac:dyDescent="0.2">
      <c r="C590" s="3"/>
    </row>
    <row r="591" spans="3:3" x14ac:dyDescent="0.2">
      <c r="C591" s="3"/>
    </row>
    <row r="592" spans="3:3" x14ac:dyDescent="0.2">
      <c r="C592" s="3"/>
    </row>
    <row r="593" spans="3:3" x14ac:dyDescent="0.2">
      <c r="C593" s="3"/>
    </row>
    <row r="594" spans="3:3" x14ac:dyDescent="0.2">
      <c r="C594" s="3"/>
    </row>
    <row r="595" spans="3:3" x14ac:dyDescent="0.2">
      <c r="C595" s="3"/>
    </row>
    <row r="596" spans="3:3" x14ac:dyDescent="0.2">
      <c r="C596" s="3"/>
    </row>
    <row r="597" spans="3:3" x14ac:dyDescent="0.2">
      <c r="C597" s="3"/>
    </row>
    <row r="598" spans="3:3" x14ac:dyDescent="0.2">
      <c r="C598" s="3"/>
    </row>
    <row r="599" spans="3:3" x14ac:dyDescent="0.2">
      <c r="C599" s="3"/>
    </row>
    <row r="600" spans="3:3" x14ac:dyDescent="0.2">
      <c r="C600" s="3"/>
    </row>
    <row r="601" spans="3:3" x14ac:dyDescent="0.2">
      <c r="C601" s="3"/>
    </row>
    <row r="602" spans="3:3" x14ac:dyDescent="0.2">
      <c r="C602" s="3"/>
    </row>
    <row r="603" spans="3:3" x14ac:dyDescent="0.2">
      <c r="C603" s="3"/>
    </row>
    <row r="604" spans="3:3" x14ac:dyDescent="0.2">
      <c r="C604" s="3"/>
    </row>
    <row r="605" spans="3:3" x14ac:dyDescent="0.2">
      <c r="C605" s="3"/>
    </row>
    <row r="606" spans="3:3" x14ac:dyDescent="0.2">
      <c r="C606" s="3"/>
    </row>
    <row r="607" spans="3:3" x14ac:dyDescent="0.2">
      <c r="C607" s="3"/>
    </row>
    <row r="608" spans="3:3" x14ac:dyDescent="0.2">
      <c r="C608" s="3"/>
    </row>
    <row r="609" spans="3:3" x14ac:dyDescent="0.2">
      <c r="C609" s="3"/>
    </row>
    <row r="610" spans="3:3" x14ac:dyDescent="0.2">
      <c r="C610" s="3"/>
    </row>
    <row r="611" spans="3:3" x14ac:dyDescent="0.2">
      <c r="C611" s="3"/>
    </row>
    <row r="612" spans="3:3" x14ac:dyDescent="0.2">
      <c r="C612" s="3"/>
    </row>
    <row r="613" spans="3:3" x14ac:dyDescent="0.2">
      <c r="C613" s="3"/>
    </row>
    <row r="614" spans="3:3" x14ac:dyDescent="0.2">
      <c r="C614" s="3"/>
    </row>
    <row r="615" spans="3:3" x14ac:dyDescent="0.2">
      <c r="C615" s="3"/>
    </row>
    <row r="616" spans="3:3" x14ac:dyDescent="0.2">
      <c r="C616" s="3"/>
    </row>
    <row r="617" spans="3:3" x14ac:dyDescent="0.2">
      <c r="C617" s="3"/>
    </row>
    <row r="618" spans="3:3" x14ac:dyDescent="0.2">
      <c r="C618" s="3"/>
    </row>
    <row r="619" spans="3:3" x14ac:dyDescent="0.2">
      <c r="C619" s="3"/>
    </row>
    <row r="620" spans="3:3" x14ac:dyDescent="0.2">
      <c r="C620" s="3"/>
    </row>
    <row r="621" spans="3:3" x14ac:dyDescent="0.2">
      <c r="C621" s="3"/>
    </row>
    <row r="622" spans="3:3" x14ac:dyDescent="0.2">
      <c r="C622" s="3"/>
    </row>
    <row r="623" spans="3:3" x14ac:dyDescent="0.2">
      <c r="C623" s="3"/>
    </row>
    <row r="624" spans="3:3" x14ac:dyDescent="0.2">
      <c r="C624" s="3"/>
    </row>
    <row r="625" spans="3:3" x14ac:dyDescent="0.2">
      <c r="C625" s="3"/>
    </row>
    <row r="626" spans="3:3" x14ac:dyDescent="0.2">
      <c r="C626" s="3"/>
    </row>
    <row r="627" spans="3:3" x14ac:dyDescent="0.2">
      <c r="C627" s="3"/>
    </row>
    <row r="628" spans="3:3" x14ac:dyDescent="0.2">
      <c r="C628" s="3"/>
    </row>
    <row r="629" spans="3:3" x14ac:dyDescent="0.2">
      <c r="C629" s="3"/>
    </row>
    <row r="630" spans="3:3" x14ac:dyDescent="0.2">
      <c r="C630" s="3"/>
    </row>
    <row r="631" spans="3:3" x14ac:dyDescent="0.2">
      <c r="C631" s="3"/>
    </row>
    <row r="632" spans="3:3" x14ac:dyDescent="0.2">
      <c r="C632" s="3"/>
    </row>
    <row r="633" spans="3:3" x14ac:dyDescent="0.2">
      <c r="C633" s="3"/>
    </row>
    <row r="634" spans="3:3" x14ac:dyDescent="0.2">
      <c r="C634" s="3"/>
    </row>
    <row r="635" spans="3:3" x14ac:dyDescent="0.2">
      <c r="C635" s="3"/>
    </row>
    <row r="636" spans="3:3" x14ac:dyDescent="0.2">
      <c r="C636" s="3"/>
    </row>
    <row r="637" spans="3:3" x14ac:dyDescent="0.2">
      <c r="C637" s="3"/>
    </row>
    <row r="638" spans="3:3" x14ac:dyDescent="0.2">
      <c r="C638" s="3"/>
    </row>
    <row r="639" spans="3:3" x14ac:dyDescent="0.2">
      <c r="C639" s="3"/>
    </row>
    <row r="640" spans="3:3" x14ac:dyDescent="0.2">
      <c r="C640" s="3"/>
    </row>
    <row r="641" spans="3:3" x14ac:dyDescent="0.2">
      <c r="C641" s="3"/>
    </row>
    <row r="642" spans="3:3" x14ac:dyDescent="0.2">
      <c r="C642" s="3"/>
    </row>
    <row r="643" spans="3:3" x14ac:dyDescent="0.2">
      <c r="C643" s="3"/>
    </row>
    <row r="644" spans="3:3" x14ac:dyDescent="0.2">
      <c r="C644" s="3"/>
    </row>
    <row r="645" spans="3:3" x14ac:dyDescent="0.2">
      <c r="C645" s="3"/>
    </row>
    <row r="646" spans="3:3" x14ac:dyDescent="0.2">
      <c r="C646" s="3"/>
    </row>
    <row r="647" spans="3:3" x14ac:dyDescent="0.2">
      <c r="C647" s="3"/>
    </row>
    <row r="648" spans="3:3" x14ac:dyDescent="0.2">
      <c r="C648" s="3"/>
    </row>
    <row r="649" spans="3:3" x14ac:dyDescent="0.2">
      <c r="C649" s="3"/>
    </row>
    <row r="650" spans="3:3" x14ac:dyDescent="0.2">
      <c r="C650" s="3"/>
    </row>
  </sheetData>
  <phoneticPr fontId="0" type="noConversion"/>
  <pageMargins left="0.75" right="0.75" top="1" bottom="1" header="0.5" footer="0.5"/>
  <pageSetup scale="8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zoomScale="75" workbookViewId="0">
      <selection activeCell="G16" sqref="G16"/>
    </sheetView>
  </sheetViews>
  <sheetFormatPr defaultRowHeight="12.75" x14ac:dyDescent="0.2"/>
  <cols>
    <col min="1" max="1" width="11" customWidth="1"/>
    <col min="2" max="2" width="11.28515625" style="16" customWidth="1"/>
    <col min="3" max="3" width="9.7109375" style="2" bestFit="1" customWidth="1"/>
    <col min="4" max="4" width="15.85546875" style="2" customWidth="1"/>
    <col min="5" max="5" width="15.7109375" customWidth="1"/>
    <col min="6" max="6" width="12.140625" style="2" customWidth="1"/>
    <col min="7" max="7" width="11.5703125" style="3" customWidth="1"/>
    <col min="8" max="8" width="12.42578125" customWidth="1"/>
    <col min="9" max="9" width="23.42578125" customWidth="1"/>
  </cols>
  <sheetData>
    <row r="1" spans="1:10" x14ac:dyDescent="0.2">
      <c r="A1" s="6" t="s">
        <v>14</v>
      </c>
    </row>
    <row r="2" spans="1:10" s="3" customFormat="1" x14ac:dyDescent="0.2">
      <c r="A2" s="9" t="s">
        <v>15</v>
      </c>
      <c r="B2" s="17" t="s">
        <v>10</v>
      </c>
      <c r="C2" s="10" t="s">
        <v>66</v>
      </c>
      <c r="D2" s="10" t="s">
        <v>11</v>
      </c>
      <c r="E2" s="9" t="s">
        <v>12</v>
      </c>
      <c r="F2" s="10" t="s">
        <v>13</v>
      </c>
      <c r="G2" s="9" t="s">
        <v>13</v>
      </c>
      <c r="H2" s="9" t="s">
        <v>22</v>
      </c>
    </row>
    <row r="3" spans="1:10" s="14" customFormat="1" x14ac:dyDescent="0.2">
      <c r="B3" s="24"/>
      <c r="C3" s="27"/>
      <c r="D3" s="27"/>
      <c r="E3" s="20"/>
      <c r="G3" s="27"/>
    </row>
    <row r="4" spans="1:10" x14ac:dyDescent="0.2">
      <c r="A4" s="14">
        <v>1</v>
      </c>
      <c r="B4" s="5">
        <v>39574</v>
      </c>
      <c r="C4" s="2" t="s">
        <v>71</v>
      </c>
      <c r="D4" s="2" t="s">
        <v>72</v>
      </c>
      <c r="E4" s="19" t="s">
        <v>65</v>
      </c>
      <c r="F4" s="2" t="s">
        <v>70</v>
      </c>
      <c r="G4"/>
      <c r="H4" s="2" t="s">
        <v>57</v>
      </c>
      <c r="I4" s="2"/>
    </row>
    <row r="5" spans="1:10" x14ac:dyDescent="0.2">
      <c r="A5">
        <v>2</v>
      </c>
      <c r="B5" s="5">
        <v>39590</v>
      </c>
      <c r="C5" s="2" t="s">
        <v>73</v>
      </c>
      <c r="D5" s="2" t="s">
        <v>72</v>
      </c>
      <c r="E5" s="19" t="s">
        <v>65</v>
      </c>
      <c r="F5" s="2" t="s">
        <v>74</v>
      </c>
      <c r="G5"/>
      <c r="H5" s="2" t="s">
        <v>57</v>
      </c>
    </row>
    <row r="6" spans="1:10" x14ac:dyDescent="0.2">
      <c r="A6">
        <v>3</v>
      </c>
      <c r="B6" s="5">
        <v>39611</v>
      </c>
      <c r="C6" s="2" t="s">
        <v>78</v>
      </c>
      <c r="D6" s="2" t="s">
        <v>72</v>
      </c>
      <c r="E6" s="19" t="s">
        <v>65</v>
      </c>
      <c r="F6" s="2" t="s">
        <v>93</v>
      </c>
      <c r="G6"/>
      <c r="H6" s="2" t="s">
        <v>57</v>
      </c>
    </row>
    <row r="7" spans="1:10" x14ac:dyDescent="0.2">
      <c r="A7">
        <v>4</v>
      </c>
      <c r="B7" s="5">
        <v>39667</v>
      </c>
      <c r="C7" s="2" t="s">
        <v>79</v>
      </c>
      <c r="D7" s="2" t="s">
        <v>72</v>
      </c>
      <c r="E7" s="19" t="s">
        <v>65</v>
      </c>
      <c r="F7" s="2" t="s">
        <v>94</v>
      </c>
      <c r="G7" s="2"/>
      <c r="H7" s="2" t="s">
        <v>57</v>
      </c>
      <c r="J7" s="1"/>
    </row>
    <row r="8" spans="1:10" x14ac:dyDescent="0.2">
      <c r="A8">
        <v>5</v>
      </c>
      <c r="B8" s="5">
        <v>39696</v>
      </c>
      <c r="C8" s="2" t="s">
        <v>80</v>
      </c>
      <c r="D8" s="2" t="s">
        <v>72</v>
      </c>
      <c r="E8" s="19" t="s">
        <v>65</v>
      </c>
      <c r="F8" s="2" t="s">
        <v>95</v>
      </c>
      <c r="G8" s="2"/>
      <c r="H8" s="2" t="s">
        <v>57</v>
      </c>
    </row>
    <row r="9" spans="1:10" x14ac:dyDescent="0.2">
      <c r="A9">
        <v>6</v>
      </c>
      <c r="B9" s="5">
        <v>39737</v>
      </c>
      <c r="C9" s="2" t="s">
        <v>85</v>
      </c>
      <c r="D9" s="2" t="s">
        <v>92</v>
      </c>
      <c r="E9" s="19" t="s">
        <v>60</v>
      </c>
      <c r="F9" s="2" t="s">
        <v>98</v>
      </c>
      <c r="G9" s="2"/>
      <c r="H9" s="2" t="s">
        <v>61</v>
      </c>
    </row>
    <row r="10" spans="1:10" x14ac:dyDescent="0.2">
      <c r="A10">
        <v>7</v>
      </c>
      <c r="B10" s="5">
        <v>39765</v>
      </c>
      <c r="C10" s="2" t="s">
        <v>86</v>
      </c>
      <c r="D10" s="2" t="s">
        <v>72</v>
      </c>
      <c r="E10" s="19" t="s">
        <v>65</v>
      </c>
      <c r="F10" s="2" t="s">
        <v>96</v>
      </c>
      <c r="G10" s="2"/>
      <c r="H10" s="2" t="s">
        <v>57</v>
      </c>
    </row>
    <row r="11" spans="1:10" x14ac:dyDescent="0.2">
      <c r="A11">
        <v>8</v>
      </c>
      <c r="B11" s="5">
        <v>39785</v>
      </c>
      <c r="C11" s="2" t="s">
        <v>89</v>
      </c>
      <c r="D11" s="2" t="s">
        <v>72</v>
      </c>
      <c r="E11" s="19" t="s">
        <v>88</v>
      </c>
      <c r="F11" s="2" t="s">
        <v>97</v>
      </c>
      <c r="H11" s="2" t="s">
        <v>57</v>
      </c>
    </row>
    <row r="12" spans="1:10" x14ac:dyDescent="0.2">
      <c r="G12"/>
    </row>
    <row r="13" spans="1:10" x14ac:dyDescent="0.2">
      <c r="D13" s="16"/>
      <c r="E13" s="19"/>
      <c r="G13"/>
      <c r="H13" s="2"/>
    </row>
    <row r="14" spans="1:10" x14ac:dyDescent="0.2">
      <c r="G14"/>
    </row>
    <row r="15" spans="1:10" x14ac:dyDescent="0.2">
      <c r="D15" s="16"/>
      <c r="G15"/>
    </row>
    <row r="16" spans="1:10" x14ac:dyDescent="0.2">
      <c r="D16" s="16"/>
      <c r="G16"/>
    </row>
    <row r="17" spans="4:7" x14ac:dyDescent="0.2">
      <c r="D17" s="16"/>
      <c r="G17"/>
    </row>
    <row r="18" spans="4:7" x14ac:dyDescent="0.2">
      <c r="D18" s="16"/>
      <c r="G18"/>
    </row>
    <row r="19" spans="4:7" x14ac:dyDescent="0.2">
      <c r="D19" s="16"/>
      <c r="G19"/>
    </row>
    <row r="20" spans="4:7" x14ac:dyDescent="0.2">
      <c r="D20" s="16"/>
      <c r="G20"/>
    </row>
    <row r="21" spans="4:7" x14ac:dyDescent="0.2">
      <c r="D21" s="16"/>
      <c r="F21"/>
      <c r="G21"/>
    </row>
    <row r="22" spans="4:7" x14ac:dyDescent="0.2">
      <c r="D22" s="16"/>
      <c r="F22"/>
      <c r="G22"/>
    </row>
    <row r="23" spans="4:7" x14ac:dyDescent="0.2">
      <c r="D23" s="16"/>
      <c r="F23"/>
      <c r="G23"/>
    </row>
    <row r="24" spans="4:7" x14ac:dyDescent="0.2">
      <c r="F24"/>
      <c r="G24"/>
    </row>
    <row r="25" spans="4:7" x14ac:dyDescent="0.2">
      <c r="D25"/>
      <c r="F25"/>
    </row>
    <row r="26" spans="4:7" x14ac:dyDescent="0.2">
      <c r="D26" s="5"/>
    </row>
    <row r="27" spans="4:7" x14ac:dyDescent="0.2">
      <c r="D27" s="5"/>
    </row>
    <row r="28" spans="4:7" x14ac:dyDescent="0.2">
      <c r="D28" s="5"/>
    </row>
    <row r="29" spans="4:7" x14ac:dyDescent="0.2">
      <c r="D29"/>
    </row>
    <row r="31" spans="4:7" x14ac:dyDescent="0.2">
      <c r="D31"/>
    </row>
    <row r="32" spans="4:7" x14ac:dyDescent="0.2">
      <c r="D32"/>
    </row>
    <row r="33" spans="4:4" x14ac:dyDescent="0.2">
      <c r="D33"/>
    </row>
    <row r="34" spans="4:4" x14ac:dyDescent="0.2">
      <c r="D34" s="5"/>
    </row>
    <row r="35" spans="4:4" x14ac:dyDescent="0.2">
      <c r="D35" s="5"/>
    </row>
    <row r="36" spans="4:4" x14ac:dyDescent="0.2">
      <c r="D36"/>
    </row>
    <row r="37" spans="4:4" x14ac:dyDescent="0.2">
      <c r="D37"/>
    </row>
    <row r="38" spans="4:4" x14ac:dyDescent="0.2">
      <c r="D38"/>
    </row>
    <row r="39" spans="4:4" x14ac:dyDescent="0.2">
      <c r="D39"/>
    </row>
    <row r="41" spans="4:4" x14ac:dyDescent="0.2">
      <c r="D41"/>
    </row>
    <row r="42" spans="4:4" x14ac:dyDescent="0.2">
      <c r="D42" s="5"/>
    </row>
    <row r="43" spans="4:4" x14ac:dyDescent="0.2">
      <c r="D43"/>
    </row>
    <row r="44" spans="4:4" x14ac:dyDescent="0.2">
      <c r="D44"/>
    </row>
    <row r="45" spans="4:4" x14ac:dyDescent="0.2">
      <c r="D45"/>
    </row>
    <row r="46" spans="4:4" x14ac:dyDescent="0.2">
      <c r="D46"/>
    </row>
    <row r="47" spans="4:4" x14ac:dyDescent="0.2">
      <c r="D47"/>
    </row>
    <row r="48" spans="4:4" x14ac:dyDescent="0.2">
      <c r="D48"/>
    </row>
    <row r="49" spans="4:4" x14ac:dyDescent="0.2">
      <c r="D49"/>
    </row>
    <row r="52" spans="4:4" x14ac:dyDescent="0.2">
      <c r="D52"/>
    </row>
    <row r="53" spans="4:4" x14ac:dyDescent="0.2">
      <c r="D53"/>
    </row>
    <row r="54" spans="4:4" x14ac:dyDescent="0.2">
      <c r="D54"/>
    </row>
    <row r="55" spans="4:4" x14ac:dyDescent="0.2">
      <c r="D55"/>
    </row>
    <row r="56" spans="4:4" x14ac:dyDescent="0.2">
      <c r="D56"/>
    </row>
    <row r="57" spans="4:4" x14ac:dyDescent="0.2">
      <c r="D57"/>
    </row>
    <row r="58" spans="4:4" x14ac:dyDescent="0.2">
      <c r="D58"/>
    </row>
    <row r="59" spans="4:4" x14ac:dyDescent="0.2">
      <c r="D59"/>
    </row>
  </sheetData>
  <phoneticPr fontId="0" type="noConversion"/>
  <pageMargins left="0.75" right="0.75" top="1" bottom="1" header="0.5" footer="0.5"/>
  <pageSetup scale="85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3"/>
  <sheetViews>
    <sheetView zoomScale="70" workbookViewId="0">
      <pane ySplit="5" topLeftCell="A6" activePane="bottomLeft" state="frozen"/>
      <selection pane="bottomLeft" activeCell="W28" sqref="W28"/>
    </sheetView>
  </sheetViews>
  <sheetFormatPr defaultRowHeight="12.75" x14ac:dyDescent="0.2"/>
  <cols>
    <col min="1" max="1" width="13.140625" style="5" customWidth="1"/>
    <col min="2" max="2" width="13.85546875" style="3" customWidth="1"/>
    <col min="3" max="3" width="9.140625" style="3"/>
    <col min="4" max="4" width="9.140625" style="6"/>
    <col min="6" max="8" width="9.140625" style="12"/>
    <col min="12" max="12" width="11.28515625" customWidth="1"/>
    <col min="19" max="19" width="11.42578125" customWidth="1"/>
    <col min="20" max="20" width="11.5703125" customWidth="1"/>
  </cols>
  <sheetData>
    <row r="1" spans="1:20" x14ac:dyDescent="0.2">
      <c r="A1" s="5" t="s">
        <v>68</v>
      </c>
      <c r="J1">
        <v>1</v>
      </c>
    </row>
    <row r="2" spans="1:20" x14ac:dyDescent="0.2">
      <c r="A2" s="5" t="s">
        <v>4</v>
      </c>
    </row>
    <row r="3" spans="1:20" x14ac:dyDescent="0.2">
      <c r="A3" s="5" t="s">
        <v>20</v>
      </c>
      <c r="E3" s="12"/>
      <c r="F3" s="12" t="s">
        <v>34</v>
      </c>
      <c r="S3" s="9" t="s">
        <v>53</v>
      </c>
      <c r="T3" s="9" t="s">
        <v>54</v>
      </c>
    </row>
    <row r="4" spans="1:20" x14ac:dyDescent="0.2">
      <c r="A4" s="5" t="s">
        <v>21</v>
      </c>
      <c r="E4" s="12"/>
      <c r="F4" s="12" t="s">
        <v>35</v>
      </c>
      <c r="H4" s="12" t="s">
        <v>53</v>
      </c>
      <c r="I4" s="9" t="s">
        <v>54</v>
      </c>
      <c r="S4" s="3" t="s">
        <v>58</v>
      </c>
      <c r="T4" s="3" t="s">
        <v>58</v>
      </c>
    </row>
    <row r="5" spans="1:20" x14ac:dyDescent="0.2">
      <c r="A5" s="17" t="s">
        <v>5</v>
      </c>
      <c r="B5" s="9" t="s">
        <v>6</v>
      </c>
      <c r="C5" s="9" t="s">
        <v>0</v>
      </c>
      <c r="D5" s="9" t="s">
        <v>42</v>
      </c>
      <c r="E5" s="12" t="s">
        <v>31</v>
      </c>
      <c r="F5" s="12" t="s">
        <v>32</v>
      </c>
      <c r="G5" s="12" t="s">
        <v>33</v>
      </c>
      <c r="H5" s="12" t="s">
        <v>52</v>
      </c>
      <c r="I5" s="12" t="s">
        <v>52</v>
      </c>
      <c r="L5" s="17" t="s">
        <v>5</v>
      </c>
      <c r="M5" s="9" t="s">
        <v>6</v>
      </c>
      <c r="N5" s="9" t="s">
        <v>0</v>
      </c>
      <c r="O5" s="9" t="s">
        <v>42</v>
      </c>
      <c r="P5" s="12" t="s">
        <v>31</v>
      </c>
      <c r="Q5" s="12" t="s">
        <v>32</v>
      </c>
      <c r="R5" s="12" t="s">
        <v>33</v>
      </c>
      <c r="S5" s="12" t="s">
        <v>52</v>
      </c>
      <c r="T5" s="12" t="s">
        <v>52</v>
      </c>
    </row>
    <row r="6" spans="1:20" x14ac:dyDescent="0.2">
      <c r="A6" s="24"/>
      <c r="B6" s="20"/>
      <c r="C6" s="26">
        <v>1.3</v>
      </c>
      <c r="D6" s="26"/>
      <c r="E6" s="26"/>
      <c r="F6" s="26"/>
      <c r="G6" s="26"/>
      <c r="H6" s="23"/>
      <c r="L6" s="16"/>
      <c r="M6" s="3"/>
      <c r="N6" s="13"/>
      <c r="O6" s="11"/>
      <c r="P6" s="3"/>
      <c r="Q6" s="3"/>
      <c r="R6" s="3"/>
      <c r="S6" s="30"/>
      <c r="T6" s="32"/>
    </row>
    <row r="7" spans="1:20" x14ac:dyDescent="0.2">
      <c r="A7" s="24"/>
      <c r="B7" s="20"/>
      <c r="C7" s="26">
        <v>5</v>
      </c>
      <c r="D7" s="26"/>
      <c r="E7" s="26"/>
      <c r="F7" s="26"/>
      <c r="G7" s="26"/>
      <c r="H7" s="15"/>
      <c r="L7" s="5"/>
      <c r="M7" s="3"/>
      <c r="N7" s="13"/>
      <c r="O7" s="12"/>
      <c r="P7" s="12"/>
      <c r="Q7" s="11"/>
      <c r="R7" s="11"/>
      <c r="S7" s="34"/>
      <c r="T7" s="34"/>
    </row>
    <row r="8" spans="1:20" x14ac:dyDescent="0.2">
      <c r="A8" s="24"/>
      <c r="B8" s="20"/>
      <c r="C8" s="26">
        <v>15.1</v>
      </c>
      <c r="D8" s="26"/>
      <c r="E8" s="26"/>
      <c r="F8" s="26"/>
      <c r="G8" s="26"/>
      <c r="H8" s="21"/>
      <c r="L8" s="5"/>
      <c r="M8" s="3"/>
      <c r="N8" s="13"/>
      <c r="O8" s="12"/>
      <c r="P8" s="12"/>
      <c r="Q8" s="11"/>
      <c r="R8" s="11"/>
      <c r="S8" s="34"/>
      <c r="T8" s="34"/>
    </row>
    <row r="9" spans="1:20" x14ac:dyDescent="0.2">
      <c r="A9" s="24"/>
      <c r="B9" s="20"/>
      <c r="C9" s="26">
        <v>25.4</v>
      </c>
      <c r="D9" s="26"/>
      <c r="E9" s="26"/>
      <c r="F9" s="26"/>
      <c r="G9" s="26"/>
      <c r="I9" s="21"/>
      <c r="L9" s="5"/>
      <c r="M9" s="3"/>
      <c r="N9" s="13"/>
      <c r="O9" s="12"/>
      <c r="P9" s="12"/>
      <c r="Q9" s="11"/>
      <c r="R9" s="11"/>
      <c r="S9" s="34"/>
      <c r="T9" s="34"/>
    </row>
    <row r="10" spans="1:20" x14ac:dyDescent="0.2">
      <c r="A10" s="24"/>
      <c r="B10" s="20"/>
      <c r="C10" s="26">
        <v>50.5</v>
      </c>
      <c r="D10" s="26"/>
      <c r="E10" s="26"/>
      <c r="F10" s="26"/>
      <c r="G10" s="26"/>
      <c r="H10" s="21"/>
      <c r="I10" s="21"/>
      <c r="L10" s="5"/>
      <c r="M10" s="3"/>
      <c r="N10" s="13"/>
      <c r="O10" s="12"/>
      <c r="P10" s="12"/>
      <c r="Q10" s="11"/>
      <c r="R10" s="11"/>
      <c r="S10" s="34"/>
      <c r="T10" s="34"/>
    </row>
    <row r="11" spans="1:20" x14ac:dyDescent="0.2">
      <c r="A11" s="24"/>
      <c r="B11" s="20"/>
      <c r="C11" s="26">
        <v>75.599999999999994</v>
      </c>
      <c r="D11" s="26"/>
      <c r="E11" s="26"/>
      <c r="F11" s="26"/>
      <c r="G11" s="26"/>
      <c r="H11" s="15"/>
      <c r="L11" s="5"/>
      <c r="M11" s="20"/>
      <c r="N11" s="13"/>
      <c r="O11" s="12"/>
      <c r="P11" s="12"/>
      <c r="Q11" s="11"/>
      <c r="R11" s="11"/>
      <c r="S11" s="34"/>
      <c r="T11" s="34"/>
    </row>
    <row r="12" spans="1:20" x14ac:dyDescent="0.2">
      <c r="A12" s="5">
        <v>39574</v>
      </c>
      <c r="B12" s="3">
        <v>295360</v>
      </c>
      <c r="C12" s="13">
        <v>1</v>
      </c>
      <c r="D12" s="12">
        <v>6.8510659701492544</v>
      </c>
      <c r="E12" s="3">
        <v>4.8970000000000002</v>
      </c>
      <c r="F12" s="3">
        <v>11.5945</v>
      </c>
      <c r="G12" s="3">
        <v>0.60050000000000003</v>
      </c>
      <c r="H12" s="21">
        <v>0</v>
      </c>
      <c r="I12" s="21">
        <v>0</v>
      </c>
      <c r="L12" s="5">
        <v>39574</v>
      </c>
      <c r="M12" s="3">
        <v>295360</v>
      </c>
      <c r="N12" s="13">
        <v>1</v>
      </c>
      <c r="O12" s="12">
        <v>6.8510659701492544</v>
      </c>
      <c r="P12" s="3">
        <v>4.8970000000000002</v>
      </c>
      <c r="Q12" s="3">
        <v>11.5945</v>
      </c>
      <c r="R12" s="3">
        <v>0.60050000000000003</v>
      </c>
      <c r="S12" s="43">
        <v>0</v>
      </c>
      <c r="T12" s="43">
        <v>0</v>
      </c>
    </row>
    <row r="13" spans="1:20" x14ac:dyDescent="0.2">
      <c r="B13" s="3">
        <v>295359</v>
      </c>
      <c r="C13" s="13">
        <v>5</v>
      </c>
      <c r="D13" s="12">
        <v>17.714812835820901</v>
      </c>
      <c r="E13" s="3">
        <v>0.28200000000000003</v>
      </c>
      <c r="F13" s="3">
        <v>1.5645</v>
      </c>
      <c r="G13" s="3">
        <v>0.41400000000000003</v>
      </c>
      <c r="H13" s="21"/>
      <c r="I13" s="22"/>
      <c r="L13" s="5">
        <v>39590</v>
      </c>
      <c r="M13" s="3">
        <v>295370</v>
      </c>
      <c r="N13" s="13">
        <v>1</v>
      </c>
      <c r="O13" s="12">
        <v>1.8418244776119403</v>
      </c>
      <c r="P13" s="3">
        <v>0.32800000000000001</v>
      </c>
      <c r="Q13" s="3">
        <v>1.8434999999999999</v>
      </c>
      <c r="R13" s="3">
        <v>0.1275</v>
      </c>
      <c r="S13" s="43">
        <v>5.6673471371634108</v>
      </c>
      <c r="T13" s="43">
        <v>0</v>
      </c>
    </row>
    <row r="14" spans="1:20" x14ac:dyDescent="0.2">
      <c r="B14" s="3">
        <v>295358</v>
      </c>
      <c r="C14" s="13">
        <v>10</v>
      </c>
      <c r="D14" s="12">
        <v>40.552662761194021</v>
      </c>
      <c r="E14" s="3">
        <v>0.38850000000000001</v>
      </c>
      <c r="F14" s="3">
        <v>1.0720000000000001</v>
      </c>
      <c r="G14" s="3">
        <v>0.50700000000000001</v>
      </c>
      <c r="H14" s="21"/>
      <c r="I14" s="21"/>
      <c r="L14" s="5">
        <v>39611</v>
      </c>
      <c r="M14" s="3">
        <v>295380</v>
      </c>
      <c r="N14" s="13">
        <v>1</v>
      </c>
      <c r="O14" s="12">
        <v>2.95049552238806</v>
      </c>
      <c r="P14" s="3">
        <v>0.3075</v>
      </c>
      <c r="Q14" s="3">
        <v>0.71550000000000002</v>
      </c>
      <c r="R14" s="3">
        <v>8.5999999999999993E-2</v>
      </c>
      <c r="S14" s="43">
        <v>6.1924798567591761</v>
      </c>
      <c r="T14" s="43">
        <v>5.1300734024179624</v>
      </c>
    </row>
    <row r="15" spans="1:20" x14ac:dyDescent="0.2">
      <c r="B15" s="3">
        <v>295357</v>
      </c>
      <c r="C15" s="13">
        <v>20</v>
      </c>
      <c r="D15" s="12">
        <v>6.072535746268656</v>
      </c>
      <c r="E15" s="3">
        <v>7.5534999999999997</v>
      </c>
      <c r="F15" s="3">
        <v>10.464500000000001</v>
      </c>
      <c r="G15" s="3">
        <v>1.0115000000000001</v>
      </c>
      <c r="H15" s="21">
        <f>(C15*(E16-$J$1)+C16*($J$1-E15))/(E16-E15)</f>
        <v>1.3723696248852545E-2</v>
      </c>
      <c r="I15" s="21">
        <f>(C15*(F16-$J$1)+C16*($J$1-F15))/(F16-F15)</f>
        <v>-4.8673147661587066</v>
      </c>
      <c r="L15" s="5">
        <v>39667</v>
      </c>
      <c r="M15" s="3">
        <v>295390</v>
      </c>
      <c r="N15" s="13">
        <v>1</v>
      </c>
      <c r="O15" s="12">
        <v>1.0192620895522391</v>
      </c>
      <c r="P15" s="3">
        <v>0.40550000000000003</v>
      </c>
      <c r="Q15" s="3">
        <v>1.3805000000000001</v>
      </c>
      <c r="R15" s="3">
        <v>7.1499999999999994E-2</v>
      </c>
      <c r="S15" s="43">
        <v>13.955674949630627</v>
      </c>
      <c r="T15" s="43">
        <v>0</v>
      </c>
    </row>
    <row r="16" spans="1:20" x14ac:dyDescent="0.2">
      <c r="B16" s="3">
        <v>295356</v>
      </c>
      <c r="C16" s="13">
        <v>30</v>
      </c>
      <c r="D16" s="12">
        <v>0.33234985074626866</v>
      </c>
      <c r="E16" s="3">
        <v>10.8325</v>
      </c>
      <c r="F16" s="3">
        <v>14.2705</v>
      </c>
      <c r="G16" s="3">
        <v>1.5505</v>
      </c>
      <c r="H16" s="34"/>
      <c r="I16" s="21"/>
      <c r="L16" s="5">
        <v>39696</v>
      </c>
      <c r="M16" s="3">
        <v>321886</v>
      </c>
      <c r="N16" s="13">
        <v>1</v>
      </c>
      <c r="O16" s="12">
        <v>2.4054700645161291</v>
      </c>
      <c r="P16" s="3">
        <v>0.33299999999999996</v>
      </c>
      <c r="Q16" s="3">
        <v>0.89600000000000002</v>
      </c>
      <c r="R16" s="3">
        <v>0.42299999999999999</v>
      </c>
      <c r="S16" s="43" t="s">
        <v>91</v>
      </c>
      <c r="T16" s="43">
        <v>1.84</v>
      </c>
    </row>
    <row r="17" spans="1:23" x14ac:dyDescent="0.2">
      <c r="B17" s="3">
        <v>295355</v>
      </c>
      <c r="C17" s="13">
        <v>40</v>
      </c>
      <c r="D17" s="12">
        <v>0.16557682835820897</v>
      </c>
      <c r="E17" s="3">
        <v>10.458500000000001</v>
      </c>
      <c r="F17" s="3">
        <v>13.641500000000001</v>
      </c>
      <c r="G17" s="3">
        <v>1.411</v>
      </c>
      <c r="L17" s="5">
        <v>39737</v>
      </c>
      <c r="M17" s="20">
        <v>295400</v>
      </c>
      <c r="N17" s="13">
        <v>1</v>
      </c>
      <c r="O17" s="12">
        <v>1.9133516417910452</v>
      </c>
      <c r="P17" s="3">
        <v>1.4169999999999998</v>
      </c>
      <c r="Q17" s="3">
        <v>4.2089999999999996</v>
      </c>
      <c r="R17" s="3">
        <v>0.58949999999999991</v>
      </c>
      <c r="S17" s="44">
        <v>0</v>
      </c>
      <c r="T17" s="44">
        <v>0</v>
      </c>
    </row>
    <row r="18" spans="1:23" x14ac:dyDescent="0.2">
      <c r="B18" s="3">
        <v>295354</v>
      </c>
      <c r="C18" s="13">
        <v>50</v>
      </c>
      <c r="D18" s="12">
        <v>0.19797229477611944</v>
      </c>
      <c r="E18" s="3">
        <v>9.19</v>
      </c>
      <c r="F18" s="3">
        <v>11.46</v>
      </c>
      <c r="G18" s="11">
        <v>1.153</v>
      </c>
      <c r="H18" s="33"/>
      <c r="I18" s="34"/>
      <c r="L18" s="5">
        <v>39765</v>
      </c>
      <c r="M18" s="13">
        <v>295410</v>
      </c>
      <c r="N18" s="13">
        <v>1</v>
      </c>
      <c r="O18" s="12">
        <v>0.92088604477611935</v>
      </c>
      <c r="P18" s="3">
        <v>1.9915</v>
      </c>
      <c r="Q18" s="3">
        <v>1.2685</v>
      </c>
      <c r="R18" s="3">
        <v>0.63300000000000001</v>
      </c>
      <c r="S18" s="43">
        <v>0</v>
      </c>
      <c r="T18" s="39">
        <v>0</v>
      </c>
    </row>
    <row r="19" spans="1:23" x14ac:dyDescent="0.2">
      <c r="B19" s="3">
        <v>295353</v>
      </c>
      <c r="C19" s="13">
        <v>60</v>
      </c>
      <c r="D19" s="12">
        <v>0.16917632462686572</v>
      </c>
      <c r="E19" s="3">
        <v>9.0425000000000004</v>
      </c>
      <c r="F19" s="3">
        <v>11.1675</v>
      </c>
      <c r="G19" s="3">
        <v>1.6505000000000001</v>
      </c>
      <c r="H19" s="30"/>
      <c r="I19" s="22"/>
      <c r="L19" s="5">
        <v>39785</v>
      </c>
      <c r="M19" s="3">
        <v>295420</v>
      </c>
      <c r="N19" s="13">
        <v>1</v>
      </c>
      <c r="O19" s="12">
        <v>1.1355286567164176</v>
      </c>
      <c r="P19" s="3">
        <v>5.39</v>
      </c>
      <c r="Q19" s="3">
        <v>7.9260000000000002</v>
      </c>
      <c r="R19" s="3">
        <v>0.70050000000000001</v>
      </c>
      <c r="S19" s="43">
        <v>0</v>
      </c>
      <c r="T19" s="39">
        <v>0</v>
      </c>
    </row>
    <row r="20" spans="1:23" x14ac:dyDescent="0.2">
      <c r="B20" s="3">
        <v>295352</v>
      </c>
      <c r="C20" s="13">
        <v>70</v>
      </c>
      <c r="D20" s="12">
        <v>0.17817506529850746</v>
      </c>
      <c r="E20" s="3">
        <v>8.4049999999999994</v>
      </c>
      <c r="F20" s="3">
        <v>10.227</v>
      </c>
      <c r="G20" s="3">
        <v>1.2095</v>
      </c>
      <c r="H20" s="30"/>
      <c r="I20" s="22"/>
      <c r="L20" s="5"/>
      <c r="M20" s="3"/>
      <c r="N20" s="13"/>
      <c r="O20" s="12"/>
      <c r="P20" s="3"/>
      <c r="Q20" s="3"/>
      <c r="R20" s="3"/>
      <c r="S20" s="21"/>
      <c r="T20" s="21"/>
    </row>
    <row r="21" spans="1:23" x14ac:dyDescent="0.2">
      <c r="B21" s="3">
        <v>295351</v>
      </c>
      <c r="C21" s="13">
        <v>80</v>
      </c>
      <c r="D21" s="12">
        <v>0.12958186567164179</v>
      </c>
      <c r="E21" s="3">
        <v>10.471</v>
      </c>
      <c r="F21" s="3">
        <v>15.0145</v>
      </c>
      <c r="G21" s="3">
        <v>1.8780000000000001</v>
      </c>
      <c r="H21" s="30"/>
      <c r="I21" s="22"/>
      <c r="M21" s="2"/>
      <c r="N21" s="19"/>
      <c r="O21" s="13"/>
      <c r="P21" s="13"/>
      <c r="R21" s="11"/>
      <c r="S21" s="12"/>
      <c r="T21" s="11"/>
      <c r="U21" s="15"/>
      <c r="V21" s="11"/>
      <c r="W21" s="36"/>
    </row>
    <row r="22" spans="1:23" x14ac:dyDescent="0.2">
      <c r="A22" s="5">
        <v>39590</v>
      </c>
      <c r="B22" s="3">
        <v>295370</v>
      </c>
      <c r="C22" s="13">
        <v>1</v>
      </c>
      <c r="D22" s="12">
        <v>1.8418244776119403</v>
      </c>
      <c r="E22" s="3">
        <v>0.32800000000000001</v>
      </c>
      <c r="F22" s="3">
        <v>1.8434999999999999</v>
      </c>
      <c r="G22" s="3">
        <v>0.1275</v>
      </c>
      <c r="H22" s="21">
        <v>5.6673471371634108</v>
      </c>
      <c r="I22" s="21">
        <v>0</v>
      </c>
      <c r="L22" s="5"/>
      <c r="M22" s="3"/>
      <c r="N22" s="13"/>
      <c r="O22" s="12"/>
      <c r="P22" s="3"/>
      <c r="Q22" s="3"/>
      <c r="R22" s="3"/>
      <c r="S22" s="34"/>
      <c r="T22" s="21"/>
    </row>
    <row r="23" spans="1:23" x14ac:dyDescent="0.2">
      <c r="B23" s="3">
        <v>295369</v>
      </c>
      <c r="C23" s="13">
        <v>5</v>
      </c>
      <c r="D23" s="12">
        <v>2.1458149253731347</v>
      </c>
      <c r="E23" s="3">
        <v>0.3135</v>
      </c>
      <c r="F23" s="3">
        <v>1.0454999999999999</v>
      </c>
      <c r="G23" s="3">
        <v>0.13800000000000001</v>
      </c>
      <c r="H23" s="21">
        <f>(C23*(E24-$J$1)+C24*($J$1-E23))/(E24-E23)</f>
        <v>5.6673471371634108</v>
      </c>
      <c r="I23" s="22"/>
      <c r="L23" s="5"/>
      <c r="M23" s="3"/>
      <c r="N23" s="13"/>
      <c r="O23" s="12"/>
      <c r="P23" s="3"/>
      <c r="Q23" s="3"/>
      <c r="R23" s="3"/>
      <c r="S23" s="12"/>
    </row>
    <row r="24" spans="1:23" x14ac:dyDescent="0.2">
      <c r="B24" s="3">
        <v>295368</v>
      </c>
      <c r="C24" s="13">
        <v>10</v>
      </c>
      <c r="D24" s="12">
        <v>1.1801982089552241</v>
      </c>
      <c r="E24" s="3">
        <v>5.4569999999999999</v>
      </c>
      <c r="F24" s="3">
        <v>4.6690000000000005</v>
      </c>
      <c r="G24" s="3">
        <v>0.47099999999999997</v>
      </c>
      <c r="H24" s="21">
        <f>(C24*(E25-$J$1)+C25*($J$1-E24))/(E25-E24)</f>
        <v>26.998474446987032</v>
      </c>
      <c r="I24" s="21">
        <f>(C24*(F25-$J$1)+C25*($J$1-F24))/(F25-F24)</f>
        <v>21.348592638416331</v>
      </c>
      <c r="L24" s="5"/>
      <c r="M24" s="3"/>
      <c r="N24" s="13"/>
      <c r="O24" s="12"/>
      <c r="P24" s="3"/>
      <c r="Q24" s="3"/>
      <c r="R24" s="11"/>
      <c r="S24" s="33"/>
      <c r="T24" s="34"/>
    </row>
    <row r="25" spans="1:23" x14ac:dyDescent="0.2">
      <c r="B25" s="3">
        <v>295367</v>
      </c>
      <c r="C25" s="13">
        <v>20</v>
      </c>
      <c r="D25" s="12">
        <v>1.8060608955223882</v>
      </c>
      <c r="E25" s="3">
        <v>2.835</v>
      </c>
      <c r="F25" s="3">
        <v>1.4359999999999999</v>
      </c>
      <c r="G25" s="3">
        <v>0.51449999999999996</v>
      </c>
      <c r="H25" s="30"/>
      <c r="I25" s="22"/>
      <c r="L25" s="5"/>
      <c r="M25" s="3"/>
      <c r="N25" s="13"/>
      <c r="O25" s="12"/>
      <c r="P25" s="3"/>
      <c r="Q25" s="3"/>
      <c r="R25" s="3"/>
      <c r="S25" s="30"/>
      <c r="T25" s="22"/>
    </row>
    <row r="26" spans="1:23" x14ac:dyDescent="0.2">
      <c r="B26" s="3">
        <v>295366</v>
      </c>
      <c r="C26" s="13">
        <v>30</v>
      </c>
      <c r="D26" s="12">
        <v>1.0729074626865671</v>
      </c>
      <c r="E26" s="3">
        <v>6.2370000000000001</v>
      </c>
      <c r="F26" s="3">
        <v>1.3540000000000001</v>
      </c>
      <c r="G26" s="3">
        <v>0.85850000000000004</v>
      </c>
      <c r="H26" s="34"/>
      <c r="L26" s="5"/>
      <c r="M26" s="3"/>
      <c r="N26" s="13"/>
      <c r="O26" s="12"/>
      <c r="P26" s="3"/>
      <c r="Q26" s="3"/>
      <c r="R26" s="3"/>
      <c r="S26" s="30"/>
      <c r="T26" s="22"/>
    </row>
    <row r="27" spans="1:23" x14ac:dyDescent="0.2">
      <c r="B27" s="3">
        <v>295365</v>
      </c>
      <c r="C27" s="13">
        <v>40</v>
      </c>
      <c r="D27" s="12">
        <v>1.8954698507462688</v>
      </c>
      <c r="E27" s="3">
        <v>9.4420000000000002</v>
      </c>
      <c r="F27" s="3">
        <v>4.2770000000000001</v>
      </c>
      <c r="G27" s="3">
        <v>1.0609999999999999</v>
      </c>
      <c r="H27" s="21">
        <f>(C27*(E28-$J$1)+C28*($J$1-E27))/(E28-E27)</f>
        <v>113.31306990881457</v>
      </c>
      <c r="I27" s="22"/>
      <c r="L27" s="5"/>
      <c r="M27" s="3"/>
      <c r="N27" s="13"/>
      <c r="O27" s="12"/>
      <c r="P27" s="3"/>
      <c r="Q27" s="3"/>
      <c r="R27" s="3"/>
      <c r="S27" s="30"/>
      <c r="T27" s="22"/>
    </row>
    <row r="28" spans="1:23" x14ac:dyDescent="0.2">
      <c r="B28" s="3">
        <v>295364</v>
      </c>
      <c r="C28" s="13">
        <v>50</v>
      </c>
      <c r="D28" s="12">
        <v>1.859706268656717</v>
      </c>
      <c r="E28" s="3">
        <v>8.2904999999999998</v>
      </c>
      <c r="F28" s="3">
        <v>5.4124999999999996</v>
      </c>
      <c r="G28" s="3">
        <v>1.0445</v>
      </c>
      <c r="H28" s="33"/>
      <c r="I28" s="34"/>
      <c r="L28" s="5"/>
      <c r="M28" s="3"/>
      <c r="N28" s="13"/>
      <c r="O28" s="12"/>
      <c r="P28" s="3"/>
      <c r="Q28" s="3"/>
      <c r="R28" s="3"/>
      <c r="S28" s="21"/>
      <c r="T28" s="22"/>
    </row>
    <row r="29" spans="1:23" x14ac:dyDescent="0.2">
      <c r="B29" s="3">
        <v>295363</v>
      </c>
      <c r="C29" s="13">
        <v>60</v>
      </c>
      <c r="D29" s="12">
        <v>1.7702973134328359</v>
      </c>
      <c r="E29" s="3">
        <v>9.652000000000001</v>
      </c>
      <c r="F29" s="3">
        <v>10.562999999999999</v>
      </c>
      <c r="G29" s="3">
        <v>1.163</v>
      </c>
      <c r="H29" s="30"/>
      <c r="I29" s="22"/>
      <c r="L29" s="5"/>
      <c r="M29" s="3"/>
      <c r="N29" s="13"/>
      <c r="O29" s="12"/>
      <c r="P29" s="3"/>
      <c r="Q29" s="3"/>
      <c r="R29" s="3"/>
      <c r="S29" s="21"/>
      <c r="T29" s="21"/>
    </row>
    <row r="30" spans="1:23" x14ac:dyDescent="0.2">
      <c r="B30" s="3">
        <v>295362</v>
      </c>
      <c r="C30" s="13">
        <v>70</v>
      </c>
      <c r="D30" s="12">
        <v>1.6987701492537313</v>
      </c>
      <c r="E30" s="3">
        <v>9.9969999999999999</v>
      </c>
      <c r="F30" s="3">
        <v>13.411999999999999</v>
      </c>
      <c r="G30" s="3">
        <v>1.218</v>
      </c>
      <c r="H30" s="30"/>
      <c r="I30" s="22"/>
      <c r="L30" s="5"/>
      <c r="M30" s="3"/>
      <c r="N30" s="13"/>
      <c r="O30" s="12"/>
      <c r="P30" s="3"/>
      <c r="Q30" s="3"/>
      <c r="R30" s="3"/>
      <c r="S30" s="30"/>
      <c r="T30" s="22"/>
    </row>
    <row r="31" spans="1:23" x14ac:dyDescent="0.2">
      <c r="B31" s="3">
        <v>295361</v>
      </c>
      <c r="C31" s="13">
        <v>80</v>
      </c>
      <c r="D31" s="12">
        <v>2.0206423880597013</v>
      </c>
      <c r="E31" s="3">
        <v>10.4085</v>
      </c>
      <c r="F31" s="3">
        <v>13.1675</v>
      </c>
      <c r="G31" s="3">
        <v>1.238</v>
      </c>
      <c r="H31" s="30"/>
      <c r="I31" s="22"/>
      <c r="L31" s="5"/>
      <c r="M31" s="3"/>
      <c r="N31" s="13"/>
      <c r="O31" s="12"/>
      <c r="P31" s="3"/>
      <c r="Q31" s="3"/>
      <c r="R31" s="3"/>
      <c r="S31" s="34"/>
    </row>
    <row r="32" spans="1:23" x14ac:dyDescent="0.2">
      <c r="A32" s="5">
        <v>39611</v>
      </c>
      <c r="B32" s="3">
        <v>295380</v>
      </c>
      <c r="C32" s="13">
        <v>1</v>
      </c>
      <c r="D32" s="12">
        <v>2.95049552238806</v>
      </c>
      <c r="E32" s="3">
        <v>0.3075</v>
      </c>
      <c r="F32" s="3">
        <v>0.71550000000000002</v>
      </c>
      <c r="G32" s="3">
        <v>8.5999999999999993E-2</v>
      </c>
      <c r="H32" s="21">
        <v>6.1924798567591761</v>
      </c>
      <c r="I32" s="21">
        <v>5.1300734024179624</v>
      </c>
      <c r="L32" s="5"/>
      <c r="M32" s="3"/>
      <c r="N32" s="13"/>
      <c r="O32" s="12"/>
      <c r="P32" s="3"/>
      <c r="Q32" s="3"/>
      <c r="R32" s="3"/>
      <c r="S32" s="21"/>
      <c r="T32" s="22"/>
    </row>
    <row r="33" spans="1:20" x14ac:dyDescent="0.2">
      <c r="B33" s="3">
        <v>295379</v>
      </c>
      <c r="C33" s="13">
        <v>5</v>
      </c>
      <c r="D33" s="12">
        <v>3.1471952238805971</v>
      </c>
      <c r="E33" s="3">
        <v>0.33400000000000002</v>
      </c>
      <c r="F33" s="3">
        <v>0.87949999999999995</v>
      </c>
      <c r="G33" s="3">
        <v>0.13950000000000001</v>
      </c>
      <c r="H33" s="21">
        <f>(C33*(E34-$J$1)+C34*($J$1-E33))/(E34-E33)</f>
        <v>6.1924798567591761</v>
      </c>
      <c r="I33" s="21">
        <f>(C33*(F34-$J$1)+C34*($J$1-F33))/(F34-F33)</f>
        <v>5.1300734024179624</v>
      </c>
      <c r="L33" s="5"/>
      <c r="M33" s="3"/>
      <c r="N33" s="13"/>
      <c r="O33" s="12"/>
      <c r="P33" s="3"/>
      <c r="Q33" s="3"/>
      <c r="R33" s="3"/>
      <c r="S33" s="33"/>
      <c r="T33" s="34"/>
    </row>
    <row r="34" spans="1:20" x14ac:dyDescent="0.2">
      <c r="B34" s="3">
        <v>295378</v>
      </c>
      <c r="C34" s="13">
        <v>10</v>
      </c>
      <c r="D34" s="12">
        <v>2.521332537313433</v>
      </c>
      <c r="E34" s="3">
        <v>3.1265000000000001</v>
      </c>
      <c r="F34" s="3">
        <v>5.5114999999999998</v>
      </c>
      <c r="G34" s="3">
        <v>0.45550000000000002</v>
      </c>
      <c r="H34" s="21">
        <f>(C34*(E35-$J$1)+C35*($J$1-E34))/(E35-E34)</f>
        <v>-73.885601577909327</v>
      </c>
      <c r="I34" s="34"/>
      <c r="L34" s="5"/>
      <c r="M34" s="3"/>
      <c r="N34" s="13"/>
      <c r="O34" s="12"/>
      <c r="P34" s="3"/>
      <c r="Q34" s="3"/>
      <c r="R34" s="3"/>
      <c r="S34" s="30"/>
      <c r="T34" s="22"/>
    </row>
    <row r="35" spans="1:20" x14ac:dyDescent="0.2">
      <c r="B35" s="3">
        <v>295377</v>
      </c>
      <c r="C35" s="13">
        <v>20</v>
      </c>
      <c r="D35" s="12">
        <v>0.42236126865671642</v>
      </c>
      <c r="E35" s="3">
        <v>3.38</v>
      </c>
      <c r="F35" s="3">
        <v>4.6950000000000003</v>
      </c>
      <c r="G35" s="3">
        <v>0.47149999999999997</v>
      </c>
      <c r="H35" s="30"/>
      <c r="I35" s="21">
        <f>(C35*(F36-$J$1)+C36*($J$1-F35))/(F36-F35)</f>
        <v>176.90021231422506</v>
      </c>
      <c r="L35" s="5"/>
      <c r="M35" s="3"/>
      <c r="N35" s="13"/>
      <c r="O35" s="12"/>
      <c r="P35" s="3"/>
      <c r="Q35" s="3"/>
      <c r="R35" s="3"/>
      <c r="S35" s="30"/>
      <c r="T35" s="22"/>
    </row>
    <row r="36" spans="1:20" x14ac:dyDescent="0.2">
      <c r="B36" s="3">
        <v>295376</v>
      </c>
      <c r="C36" s="13">
        <v>30</v>
      </c>
      <c r="D36" s="12">
        <v>0.14757934701492539</v>
      </c>
      <c r="E36" s="3">
        <v>4.2575000000000003</v>
      </c>
      <c r="F36" s="3">
        <v>4.4595000000000002</v>
      </c>
      <c r="G36" s="3">
        <v>0.748</v>
      </c>
      <c r="H36" s="34"/>
      <c r="I36" s="34"/>
      <c r="L36" s="5"/>
      <c r="M36" s="3"/>
      <c r="N36" s="13"/>
      <c r="O36" s="12"/>
      <c r="P36" s="3"/>
      <c r="Q36" s="3"/>
      <c r="R36" s="3"/>
      <c r="S36" s="30"/>
      <c r="T36" s="22"/>
    </row>
    <row r="37" spans="1:20" x14ac:dyDescent="0.2">
      <c r="B37" s="3">
        <v>295375</v>
      </c>
      <c r="C37" s="13">
        <v>40</v>
      </c>
      <c r="D37" s="12">
        <v>0.29080611940298506</v>
      </c>
      <c r="E37" s="3">
        <v>5.8049999999999997</v>
      </c>
      <c r="F37" s="3">
        <v>6.6444999999999999</v>
      </c>
      <c r="G37" s="3">
        <v>0.85</v>
      </c>
      <c r="H37" s="30"/>
      <c r="I37" s="22"/>
      <c r="L37" s="5"/>
      <c r="M37" s="3"/>
      <c r="N37" s="13"/>
      <c r="O37" s="12"/>
      <c r="P37" s="3"/>
      <c r="Q37" s="3"/>
      <c r="R37" s="3"/>
      <c r="S37" s="21"/>
      <c r="T37" s="21"/>
    </row>
    <row r="38" spans="1:20" x14ac:dyDescent="0.2">
      <c r="B38" s="3">
        <v>295374</v>
      </c>
      <c r="C38" s="13">
        <v>50</v>
      </c>
      <c r="D38" s="12">
        <v>0.10618513992537314</v>
      </c>
      <c r="E38" s="3">
        <v>8.1380000000000017</v>
      </c>
      <c r="F38" s="3">
        <v>9.8745000000000012</v>
      </c>
      <c r="G38" s="3">
        <v>1.093</v>
      </c>
      <c r="H38" s="33"/>
      <c r="I38" s="22"/>
      <c r="L38" s="5"/>
      <c r="M38" s="3"/>
      <c r="N38" s="13"/>
      <c r="O38" s="12"/>
      <c r="P38" s="3"/>
      <c r="Q38" s="3"/>
      <c r="R38" s="3"/>
      <c r="S38" s="21"/>
      <c r="T38" s="34"/>
    </row>
    <row r="39" spans="1:20" x14ac:dyDescent="0.2">
      <c r="B39" s="3">
        <v>295373</v>
      </c>
      <c r="C39" s="13">
        <v>60</v>
      </c>
      <c r="D39" s="12">
        <v>0.10978463619402987</v>
      </c>
      <c r="E39" s="3">
        <v>8.6185000000000009</v>
      </c>
      <c r="F39" s="3">
        <v>10.0425</v>
      </c>
      <c r="G39" s="3">
        <v>1.1135000000000002</v>
      </c>
      <c r="H39" s="30"/>
      <c r="I39" s="22"/>
      <c r="L39" s="5"/>
      <c r="M39" s="3"/>
      <c r="N39" s="13"/>
      <c r="O39" s="12"/>
      <c r="P39" s="3"/>
      <c r="Q39" s="3"/>
      <c r="R39" s="3"/>
      <c r="S39" s="30"/>
      <c r="T39" s="21"/>
    </row>
    <row r="40" spans="1:20" x14ac:dyDescent="0.2">
      <c r="B40" s="3">
        <v>295372</v>
      </c>
      <c r="C40" s="13">
        <v>70</v>
      </c>
      <c r="D40" s="12">
        <v>0.10258564365671644</v>
      </c>
      <c r="E40" s="3">
        <v>8.5985000000000014</v>
      </c>
      <c r="F40" s="3">
        <v>9.7014999999999993</v>
      </c>
      <c r="G40" s="3">
        <v>1.1404999999999998</v>
      </c>
      <c r="H40" s="30"/>
      <c r="I40" s="22"/>
      <c r="L40" s="5"/>
      <c r="M40" s="3"/>
      <c r="N40" s="13"/>
      <c r="O40" s="12"/>
      <c r="P40" s="3"/>
      <c r="Q40" s="3"/>
      <c r="R40" s="3"/>
      <c r="S40" s="34"/>
      <c r="T40" s="34"/>
    </row>
    <row r="41" spans="1:20" x14ac:dyDescent="0.2">
      <c r="B41" s="3">
        <v>295371</v>
      </c>
      <c r="C41" s="13">
        <v>80</v>
      </c>
      <c r="D41" s="12">
        <v>9.3586902985074688E-2</v>
      </c>
      <c r="E41" s="3">
        <v>9.0390000000000015</v>
      </c>
      <c r="F41" s="3">
        <v>12.6515</v>
      </c>
      <c r="G41" s="3">
        <v>1.2335</v>
      </c>
      <c r="H41" s="30"/>
      <c r="I41" s="22"/>
      <c r="L41" s="5"/>
      <c r="M41" s="3"/>
      <c r="N41" s="13"/>
      <c r="O41" s="12"/>
      <c r="P41" s="3"/>
      <c r="Q41" s="3"/>
      <c r="R41" s="3"/>
      <c r="S41" s="30"/>
      <c r="T41" s="22"/>
    </row>
    <row r="42" spans="1:20" x14ac:dyDescent="0.2">
      <c r="A42" s="5">
        <v>39667</v>
      </c>
      <c r="B42" s="3">
        <v>295390</v>
      </c>
      <c r="C42" s="13">
        <v>1</v>
      </c>
      <c r="D42" s="12">
        <v>1.0192620895522391</v>
      </c>
      <c r="E42" s="3">
        <v>0.40550000000000003</v>
      </c>
      <c r="F42" s="3">
        <v>1.3805000000000001</v>
      </c>
      <c r="G42" s="3">
        <v>7.1499999999999994E-2</v>
      </c>
      <c r="H42" s="21">
        <v>13.955674949630627</v>
      </c>
      <c r="I42" s="21">
        <v>0</v>
      </c>
      <c r="L42" s="5"/>
      <c r="M42" s="3"/>
      <c r="N42" s="13"/>
      <c r="O42" s="12"/>
      <c r="P42" s="3"/>
      <c r="Q42" s="3"/>
      <c r="R42" s="3"/>
      <c r="S42" s="33"/>
      <c r="T42" s="22"/>
    </row>
    <row r="43" spans="1:20" x14ac:dyDescent="0.2">
      <c r="B43" s="36">
        <v>295389</v>
      </c>
      <c r="C43" s="13">
        <v>5</v>
      </c>
      <c r="D43" s="12">
        <v>1.1265528358208954</v>
      </c>
      <c r="E43" s="3">
        <v>0.41749999999999998</v>
      </c>
      <c r="F43" s="3">
        <v>1.3935</v>
      </c>
      <c r="G43" s="3">
        <v>0.06</v>
      </c>
      <c r="H43" s="15"/>
      <c r="L43" s="5"/>
      <c r="M43" s="3"/>
      <c r="N43" s="13"/>
      <c r="O43" s="12"/>
      <c r="P43" s="3"/>
      <c r="Q43" s="3"/>
      <c r="R43" s="3"/>
      <c r="S43" s="30"/>
      <c r="T43" s="22"/>
    </row>
    <row r="44" spans="1:20" x14ac:dyDescent="0.2">
      <c r="B44" s="3">
        <v>295388</v>
      </c>
      <c r="C44" s="13">
        <v>10</v>
      </c>
      <c r="D44" s="12">
        <v>1.1623164179104477</v>
      </c>
      <c r="E44" s="3">
        <v>0.41099999999999998</v>
      </c>
      <c r="F44" s="3">
        <v>1.4675</v>
      </c>
      <c r="G44" s="3">
        <v>7.2499999999999995E-2</v>
      </c>
      <c r="H44" s="21">
        <f>(C44*(E45-$J$1)+C45*($J$1-E44))/(E45-E44)</f>
        <v>13.955674949630627</v>
      </c>
      <c r="L44" s="5"/>
      <c r="M44" s="3"/>
      <c r="N44" s="13"/>
      <c r="O44" s="12"/>
      <c r="P44" s="3"/>
      <c r="Q44" s="3"/>
      <c r="R44" s="3"/>
      <c r="S44" s="30"/>
      <c r="T44" s="22"/>
    </row>
    <row r="45" spans="1:20" x14ac:dyDescent="0.2">
      <c r="B45" s="36">
        <v>295387</v>
      </c>
      <c r="C45" s="13">
        <v>20</v>
      </c>
      <c r="D45" s="12">
        <v>0.54006850746268653</v>
      </c>
      <c r="E45" s="3">
        <v>1.9</v>
      </c>
      <c r="F45" s="3">
        <v>3.0655000000000001</v>
      </c>
      <c r="G45" s="3">
        <v>0.46199999999999997</v>
      </c>
      <c r="I45" s="21">
        <f>(C45*(F46-$J$1)+C46*($J$1-F45))/(F46-F45)</f>
        <v>1.4503816793893145</v>
      </c>
      <c r="L45" s="5"/>
      <c r="M45" s="3"/>
      <c r="N45" s="13"/>
      <c r="O45" s="12"/>
      <c r="P45" s="3"/>
      <c r="Q45" s="3"/>
      <c r="R45" s="3"/>
      <c r="S45" s="30"/>
      <c r="T45" s="22"/>
    </row>
    <row r="46" spans="1:20" x14ac:dyDescent="0.2">
      <c r="B46" s="3">
        <v>295386</v>
      </c>
      <c r="C46" s="13">
        <v>30</v>
      </c>
      <c r="D46" s="12">
        <v>0.22156656716417905</v>
      </c>
      <c r="E46" s="3">
        <v>3.7850000000000001</v>
      </c>
      <c r="F46" s="3">
        <v>4.1790000000000003</v>
      </c>
      <c r="G46" s="3">
        <v>0.66100000000000003</v>
      </c>
      <c r="H46" s="21"/>
      <c r="I46" s="21"/>
      <c r="L46" s="5"/>
      <c r="M46" s="36"/>
      <c r="N46" s="13"/>
      <c r="O46" s="12"/>
      <c r="P46" s="3"/>
      <c r="Q46" s="3"/>
      <c r="R46" s="3"/>
      <c r="S46" s="15"/>
    </row>
    <row r="47" spans="1:20" x14ac:dyDescent="0.2">
      <c r="B47" s="36">
        <v>295385</v>
      </c>
      <c r="C47" s="13">
        <v>40</v>
      </c>
      <c r="D47" s="12">
        <v>0.15477833955223883</v>
      </c>
      <c r="E47" s="3">
        <v>4.4260000000000002</v>
      </c>
      <c r="F47" s="3">
        <v>4.7040000000000006</v>
      </c>
      <c r="G47" s="3">
        <v>0.66300000000000003</v>
      </c>
      <c r="L47" s="5"/>
      <c r="M47" s="3"/>
      <c r="N47" s="13"/>
      <c r="O47" s="12"/>
      <c r="P47" s="3"/>
      <c r="Q47" s="3"/>
      <c r="R47" s="3"/>
      <c r="S47" s="21"/>
    </row>
    <row r="48" spans="1:20" x14ac:dyDescent="0.2">
      <c r="B48" s="3">
        <v>295384</v>
      </c>
      <c r="C48" s="13">
        <v>50</v>
      </c>
      <c r="D48" s="12">
        <v>8.27884141791045E-2</v>
      </c>
      <c r="E48" s="3">
        <v>7.4625000000000004</v>
      </c>
      <c r="F48" s="3">
        <v>8.8285</v>
      </c>
      <c r="G48" s="3">
        <v>0.99750000000000005</v>
      </c>
      <c r="L48" s="5"/>
      <c r="M48" s="36"/>
      <c r="N48" s="13"/>
      <c r="O48" s="12"/>
      <c r="P48" s="3"/>
      <c r="Q48" s="3"/>
      <c r="R48" s="3"/>
      <c r="S48" s="12"/>
      <c r="T48" s="21"/>
    </row>
    <row r="49" spans="1:20" x14ac:dyDescent="0.2">
      <c r="B49" s="36">
        <v>295383</v>
      </c>
      <c r="C49" s="13">
        <v>60</v>
      </c>
      <c r="D49" s="12">
        <v>6.1191436567164192E-2</v>
      </c>
      <c r="E49" s="3">
        <v>9.1425000000000001</v>
      </c>
      <c r="F49" s="3">
        <v>12.217499999999999</v>
      </c>
      <c r="G49" s="3">
        <v>1.095</v>
      </c>
      <c r="H49" s="15"/>
      <c r="L49" s="5"/>
      <c r="M49" s="3"/>
      <c r="N49" s="13"/>
      <c r="O49" s="12"/>
      <c r="P49" s="3"/>
      <c r="Q49" s="3"/>
      <c r="R49" s="3"/>
      <c r="S49" s="21"/>
      <c r="T49" s="21"/>
    </row>
    <row r="50" spans="1:20" x14ac:dyDescent="0.2">
      <c r="B50" s="3">
        <v>295382</v>
      </c>
      <c r="C50" s="13">
        <v>70</v>
      </c>
      <c r="D50" s="12">
        <v>8.6387910447761215E-2</v>
      </c>
      <c r="E50" s="3">
        <v>10.586</v>
      </c>
      <c r="F50" s="3">
        <v>18.921500000000002</v>
      </c>
      <c r="G50" s="3">
        <v>1.194</v>
      </c>
      <c r="H50" s="15"/>
      <c r="L50" s="5"/>
      <c r="M50" s="36"/>
      <c r="N50" s="13"/>
      <c r="O50" s="12"/>
      <c r="P50" s="3"/>
      <c r="Q50" s="3"/>
      <c r="R50" s="3"/>
      <c r="S50" s="12"/>
    </row>
    <row r="51" spans="1:20" x14ac:dyDescent="0.2">
      <c r="B51" s="36">
        <v>295381</v>
      </c>
      <c r="C51" s="13">
        <v>80</v>
      </c>
      <c r="D51" s="12">
        <v>8.6387910447761215E-2</v>
      </c>
      <c r="E51" s="3">
        <v>10.696999999999999</v>
      </c>
      <c r="F51" s="3">
        <v>19.667000000000002</v>
      </c>
      <c r="G51" s="3">
        <v>1.3345</v>
      </c>
      <c r="H51" s="15"/>
      <c r="L51" s="5"/>
      <c r="M51" s="3"/>
      <c r="N51" s="13"/>
      <c r="O51" s="12"/>
      <c r="P51" s="3"/>
      <c r="Q51" s="3"/>
      <c r="R51" s="3"/>
      <c r="S51" s="12"/>
    </row>
    <row r="52" spans="1:20" x14ac:dyDescent="0.2">
      <c r="A52" s="5">
        <v>39696</v>
      </c>
      <c r="B52" s="3">
        <v>321886</v>
      </c>
      <c r="C52" s="13">
        <v>1</v>
      </c>
      <c r="D52" s="12">
        <v>2.4054700645161291</v>
      </c>
      <c r="E52" s="3">
        <v>0.33299999999999996</v>
      </c>
      <c r="F52" s="3">
        <v>0.89600000000000002</v>
      </c>
      <c r="G52" s="3">
        <v>0.42299999999999999</v>
      </c>
      <c r="H52" s="21"/>
      <c r="I52" s="21">
        <f>(C52*(F53-$J$1)+C53*($J$1-F52))/(F53-F52)</f>
        <v>1.8446700507614211</v>
      </c>
      <c r="L52" s="5"/>
      <c r="M52" s="36"/>
      <c r="N52" s="13"/>
      <c r="O52" s="12"/>
      <c r="P52" s="3"/>
      <c r="Q52" s="3"/>
      <c r="R52" s="3"/>
      <c r="S52" s="15"/>
    </row>
    <row r="53" spans="1:20" x14ac:dyDescent="0.2">
      <c r="B53" s="3">
        <v>321885</v>
      </c>
      <c r="C53" s="13">
        <v>5</v>
      </c>
      <c r="D53" s="12">
        <v>2.4054700645161287</v>
      </c>
      <c r="E53" s="3">
        <v>0.30299999999999999</v>
      </c>
      <c r="F53" s="3">
        <v>1.3885000000000001</v>
      </c>
      <c r="G53" s="3">
        <v>0.40449999999999997</v>
      </c>
      <c r="H53" s="11"/>
      <c r="I53" s="11"/>
      <c r="L53" s="5"/>
      <c r="M53" s="3"/>
      <c r="N53" s="13"/>
      <c r="O53" s="12"/>
      <c r="P53" s="3"/>
      <c r="Q53" s="3"/>
      <c r="R53" s="3"/>
      <c r="S53" s="15"/>
    </row>
    <row r="54" spans="1:20" x14ac:dyDescent="0.2">
      <c r="B54" s="3">
        <v>321884</v>
      </c>
      <c r="C54" s="13">
        <v>10</v>
      </c>
      <c r="D54" s="12">
        <v>2.1381956129032256</v>
      </c>
      <c r="E54" s="12"/>
      <c r="F54" s="11"/>
      <c r="G54" s="11"/>
      <c r="L54" s="5"/>
      <c r="M54" s="36"/>
      <c r="N54" s="13"/>
      <c r="O54" s="12"/>
      <c r="P54" s="3"/>
      <c r="Q54" s="3"/>
      <c r="R54" s="3"/>
      <c r="S54" s="15"/>
    </row>
    <row r="55" spans="1:20" x14ac:dyDescent="0.2">
      <c r="B55" s="3">
        <v>321883</v>
      </c>
      <c r="C55" s="13">
        <v>20</v>
      </c>
      <c r="D55" s="12"/>
      <c r="E55" s="12"/>
      <c r="F55" s="11"/>
      <c r="G55" s="11"/>
      <c r="H55" s="21"/>
      <c r="I55" s="21"/>
      <c r="L55" s="5"/>
      <c r="M55" s="3"/>
      <c r="N55" s="13"/>
      <c r="O55" s="12"/>
      <c r="P55" s="12"/>
      <c r="Q55" s="11"/>
      <c r="R55" s="11"/>
      <c r="S55" s="11"/>
      <c r="T55" s="11"/>
    </row>
    <row r="56" spans="1:20" x14ac:dyDescent="0.2">
      <c r="B56" s="3">
        <v>321882</v>
      </c>
      <c r="C56" s="13">
        <v>30</v>
      </c>
      <c r="D56" s="12">
        <v>1.1072798709677418</v>
      </c>
      <c r="E56" s="3">
        <v>1.2549999999999999</v>
      </c>
      <c r="F56" s="3">
        <v>2.6390000000000002</v>
      </c>
      <c r="G56" s="3">
        <v>0.35849999999999999</v>
      </c>
      <c r="H56" s="11"/>
      <c r="I56" s="11"/>
      <c r="L56" s="5"/>
      <c r="M56" s="3"/>
      <c r="N56" s="13"/>
      <c r="O56" s="12"/>
      <c r="P56" s="12"/>
      <c r="Q56" s="11"/>
      <c r="R56" s="11"/>
      <c r="S56" s="12"/>
    </row>
    <row r="57" spans="1:20" x14ac:dyDescent="0.2">
      <c r="B57" s="3">
        <v>321881</v>
      </c>
      <c r="C57" s="13">
        <v>40</v>
      </c>
      <c r="D57" s="12">
        <v>0.33369650322580652</v>
      </c>
      <c r="E57" s="3">
        <v>5.5759999999999996</v>
      </c>
      <c r="F57" s="3">
        <v>7.0175000000000001</v>
      </c>
      <c r="G57" s="3">
        <v>0.88600000000000001</v>
      </c>
      <c r="H57" s="11"/>
      <c r="I57" s="11"/>
      <c r="L57" s="5"/>
      <c r="M57" s="3"/>
      <c r="N57" s="13"/>
      <c r="O57" s="12"/>
      <c r="P57" s="12"/>
      <c r="Q57" s="11"/>
      <c r="R57" s="11"/>
      <c r="S57" s="21"/>
      <c r="T57" s="21"/>
    </row>
    <row r="58" spans="1:20" x14ac:dyDescent="0.2">
      <c r="B58" s="3">
        <v>321880</v>
      </c>
      <c r="C58" s="13">
        <v>50</v>
      </c>
      <c r="D58" s="12">
        <v>0.12238258064516129</v>
      </c>
      <c r="E58" s="3">
        <v>9.0314999999999994</v>
      </c>
      <c r="F58" s="3">
        <v>13.022500000000001</v>
      </c>
      <c r="G58" s="3">
        <v>1.1675</v>
      </c>
      <c r="H58" s="11"/>
      <c r="I58" s="11"/>
      <c r="L58" s="5"/>
      <c r="M58" s="3"/>
      <c r="N58" s="13"/>
      <c r="O58" s="12"/>
      <c r="P58" s="3"/>
      <c r="Q58" s="3"/>
      <c r="R58" s="3"/>
      <c r="S58" s="11"/>
      <c r="T58" s="11"/>
    </row>
    <row r="59" spans="1:20" x14ac:dyDescent="0.2">
      <c r="B59" s="3">
        <v>321879</v>
      </c>
      <c r="C59" s="13">
        <v>60</v>
      </c>
      <c r="D59" s="12">
        <v>0.12238258064516133</v>
      </c>
      <c r="E59" s="3">
        <v>10.216999999999999</v>
      </c>
      <c r="F59" s="3">
        <v>15.3995</v>
      </c>
      <c r="G59" s="3">
        <v>1.2565</v>
      </c>
      <c r="H59" s="11"/>
      <c r="I59" s="11"/>
      <c r="L59" s="5"/>
      <c r="M59" s="3"/>
      <c r="N59" s="13"/>
      <c r="O59" s="12"/>
      <c r="P59" s="3"/>
      <c r="Q59" s="3"/>
      <c r="R59" s="3"/>
      <c r="S59" s="11"/>
      <c r="T59" s="11"/>
    </row>
    <row r="60" spans="1:20" x14ac:dyDescent="0.2">
      <c r="B60" s="3">
        <v>321878</v>
      </c>
      <c r="C60" s="13">
        <v>70</v>
      </c>
      <c r="D60" s="12">
        <v>0.15501793548387094</v>
      </c>
      <c r="E60" s="3">
        <v>10.8125</v>
      </c>
      <c r="F60" s="3">
        <v>17.9175</v>
      </c>
      <c r="G60" s="3">
        <v>1.321</v>
      </c>
      <c r="H60" s="11"/>
      <c r="I60" s="11"/>
      <c r="L60" s="5"/>
      <c r="M60" s="3"/>
      <c r="N60" s="13"/>
      <c r="O60" s="12"/>
      <c r="P60" s="3"/>
      <c r="Q60" s="3"/>
      <c r="R60" s="3"/>
      <c r="S60" s="11"/>
      <c r="T60" s="11"/>
    </row>
    <row r="61" spans="1:20" x14ac:dyDescent="0.2">
      <c r="B61" s="3">
        <v>321877</v>
      </c>
      <c r="C61" s="13">
        <v>80</v>
      </c>
      <c r="D61" s="12">
        <v>0.1890812903225807</v>
      </c>
      <c r="E61" s="3">
        <v>10.2645</v>
      </c>
      <c r="F61" s="3">
        <v>17.871000000000002</v>
      </c>
      <c r="G61" s="3">
        <v>1.2929999999999999</v>
      </c>
      <c r="H61" s="11"/>
      <c r="I61" s="11"/>
      <c r="L61" s="5"/>
      <c r="M61" s="3"/>
      <c r="N61" s="13"/>
      <c r="O61" s="12"/>
      <c r="P61" s="3"/>
      <c r="Q61" s="3"/>
      <c r="R61" s="3"/>
      <c r="S61" s="11"/>
      <c r="T61" s="11"/>
    </row>
    <row r="62" spans="1:20" x14ac:dyDescent="0.2">
      <c r="A62" s="5">
        <v>39737</v>
      </c>
      <c r="B62" s="20">
        <v>295400</v>
      </c>
      <c r="C62" s="13">
        <v>1</v>
      </c>
      <c r="D62" s="12">
        <v>1.9133516417910452</v>
      </c>
      <c r="E62" s="3">
        <v>1.4169999999999998</v>
      </c>
      <c r="F62" s="3">
        <v>4.2089999999999996</v>
      </c>
      <c r="G62" s="3">
        <v>0.58949999999999991</v>
      </c>
      <c r="H62" s="15">
        <v>0</v>
      </c>
      <c r="I62" s="15">
        <v>0</v>
      </c>
      <c r="L62" s="5"/>
      <c r="M62" s="3"/>
      <c r="N62" s="13"/>
      <c r="O62" s="12"/>
      <c r="P62" s="3"/>
      <c r="Q62" s="3"/>
      <c r="R62" s="3"/>
      <c r="S62" s="11"/>
      <c r="T62" s="11"/>
    </row>
    <row r="63" spans="1:20" x14ac:dyDescent="0.2">
      <c r="B63" s="20">
        <v>295399</v>
      </c>
      <c r="C63" s="13">
        <v>5</v>
      </c>
      <c r="D63" s="12">
        <v>1.5557158208955226</v>
      </c>
      <c r="E63" s="3">
        <v>1.5834999999999999</v>
      </c>
      <c r="F63" s="3">
        <v>3.7269999999999999</v>
      </c>
      <c r="G63" s="3">
        <v>0.48399999999999999</v>
      </c>
      <c r="H63" s="21"/>
      <c r="I63" s="21">
        <f>(C63*(F64-$J$1)+C64*($J$1-F63))/(F64-F63)</f>
        <v>22.68482490272374</v>
      </c>
      <c r="L63" s="5"/>
      <c r="M63" s="3"/>
      <c r="N63" s="13"/>
      <c r="O63" s="12"/>
      <c r="P63" s="3"/>
      <c r="Q63" s="3"/>
      <c r="R63" s="3"/>
      <c r="S63" s="11"/>
      <c r="T63" s="11"/>
    </row>
    <row r="64" spans="1:20" x14ac:dyDescent="0.2">
      <c r="B64" s="20">
        <v>295398</v>
      </c>
      <c r="C64" s="13">
        <v>10</v>
      </c>
      <c r="D64" s="12">
        <v>2.1851548656716417</v>
      </c>
      <c r="E64" s="3">
        <v>1.7284999999999999</v>
      </c>
      <c r="F64" s="3">
        <v>2.956</v>
      </c>
      <c r="G64" s="3">
        <v>0.55449999999999999</v>
      </c>
      <c r="H64" s="15"/>
      <c r="L64" s="5"/>
      <c r="M64" s="20"/>
      <c r="N64" s="13"/>
      <c r="O64" s="12"/>
      <c r="P64" s="3"/>
      <c r="Q64" s="3"/>
      <c r="R64" s="3"/>
      <c r="S64" s="21"/>
      <c r="T64" s="21"/>
    </row>
    <row r="65" spans="1:20" x14ac:dyDescent="0.2">
      <c r="B65" s="20">
        <v>295397</v>
      </c>
      <c r="C65" s="13">
        <v>20</v>
      </c>
      <c r="D65" s="12">
        <v>2.95049552238806</v>
      </c>
      <c r="E65" s="3">
        <v>2.1074999999999999</v>
      </c>
      <c r="F65" s="3">
        <v>2.8330000000000002</v>
      </c>
      <c r="G65" s="3">
        <v>0.56800000000000006</v>
      </c>
      <c r="H65" s="21">
        <f>(C65*(E66-$J$1)+C66*($J$1-E65))/(E66-E65)</f>
        <v>48.543814432989684</v>
      </c>
      <c r="I65" s="21"/>
      <c r="L65" s="5"/>
      <c r="M65" s="20"/>
      <c r="N65" s="13"/>
      <c r="O65" s="12"/>
      <c r="P65" s="3"/>
      <c r="Q65" s="3"/>
      <c r="R65" s="3"/>
      <c r="S65" s="15"/>
    </row>
    <row r="66" spans="1:20" x14ac:dyDescent="0.2">
      <c r="B66" s="20">
        <v>295396</v>
      </c>
      <c r="C66" s="13">
        <v>30</v>
      </c>
      <c r="D66" s="12">
        <v>1.9491152238805975</v>
      </c>
      <c r="E66" s="3">
        <v>1.7195</v>
      </c>
      <c r="F66" s="3">
        <v>2.2709999999999999</v>
      </c>
      <c r="G66" s="3">
        <v>0.51950000000000007</v>
      </c>
      <c r="H66" s="21"/>
      <c r="I66" s="21"/>
      <c r="L66" s="5"/>
      <c r="M66" s="20"/>
      <c r="N66" s="13"/>
      <c r="O66" s="12"/>
      <c r="P66" s="3"/>
      <c r="Q66" s="3"/>
      <c r="R66" s="3"/>
      <c r="S66" s="21"/>
      <c r="T66" s="21"/>
    </row>
    <row r="67" spans="1:20" x14ac:dyDescent="0.2">
      <c r="B67" s="20">
        <v>295395</v>
      </c>
      <c r="C67" s="13">
        <v>40</v>
      </c>
      <c r="D67" s="12">
        <v>0.3254258955223881</v>
      </c>
      <c r="E67" s="3">
        <v>1.7210000000000001</v>
      </c>
      <c r="F67" s="3">
        <v>2.5594999999999999</v>
      </c>
      <c r="G67" s="3">
        <v>0.62850000000000006</v>
      </c>
      <c r="H67" s="15"/>
      <c r="L67" s="5"/>
      <c r="M67" s="20"/>
      <c r="N67" s="13"/>
      <c r="O67" s="12"/>
      <c r="P67" s="3"/>
      <c r="Q67" s="3"/>
      <c r="R67" s="3"/>
      <c r="S67" s="21"/>
      <c r="T67" s="21"/>
    </row>
    <row r="68" spans="1:20" x14ac:dyDescent="0.2">
      <c r="B68" s="20">
        <v>295394</v>
      </c>
      <c r="C68" s="13">
        <v>50</v>
      </c>
      <c r="D68" s="12">
        <v>0.33234985074626866</v>
      </c>
      <c r="E68" s="3">
        <v>2.66</v>
      </c>
      <c r="F68" s="3">
        <v>5.5440000000000005</v>
      </c>
      <c r="G68" s="3">
        <v>0.74950000000000006</v>
      </c>
      <c r="H68" s="15"/>
      <c r="L68" s="5"/>
      <c r="M68" s="20"/>
      <c r="N68" s="13"/>
      <c r="O68" s="12"/>
      <c r="P68" s="3"/>
      <c r="Q68" s="3"/>
      <c r="R68" s="3"/>
      <c r="S68" s="15"/>
    </row>
    <row r="69" spans="1:20" x14ac:dyDescent="0.2">
      <c r="B69" s="20">
        <v>295393</v>
      </c>
      <c r="C69" s="13">
        <v>60</v>
      </c>
      <c r="D69" s="12">
        <v>0.21464261194029857</v>
      </c>
      <c r="E69" s="3">
        <v>8.1814999999999998</v>
      </c>
      <c r="F69" s="3">
        <v>10.67</v>
      </c>
      <c r="G69" s="3">
        <v>1.1575</v>
      </c>
      <c r="H69" s="21"/>
      <c r="I69" s="21"/>
      <c r="L69" s="5"/>
      <c r="M69" s="20"/>
      <c r="N69" s="13"/>
      <c r="O69" s="12"/>
      <c r="P69" s="3"/>
      <c r="Q69" s="3"/>
      <c r="R69" s="3"/>
      <c r="S69" s="15"/>
    </row>
    <row r="70" spans="1:20" x14ac:dyDescent="0.2">
      <c r="B70" s="20">
        <v>295392</v>
      </c>
      <c r="C70" s="13">
        <v>70</v>
      </c>
      <c r="D70" s="12">
        <v>0.13847910447761194</v>
      </c>
      <c r="E70" s="3">
        <v>12.438500000000001</v>
      </c>
      <c r="F70" s="3">
        <v>19.487500000000001</v>
      </c>
      <c r="G70" s="3">
        <v>1.56</v>
      </c>
      <c r="L70" s="5"/>
      <c r="M70" s="20"/>
      <c r="N70" s="13"/>
      <c r="O70" s="12"/>
      <c r="P70" s="3"/>
      <c r="Q70" s="3"/>
      <c r="R70" s="3"/>
      <c r="S70" s="21"/>
      <c r="T70" s="21"/>
    </row>
    <row r="71" spans="1:20" x14ac:dyDescent="0.2">
      <c r="B71" s="20">
        <v>295391</v>
      </c>
      <c r="C71" s="13">
        <v>80</v>
      </c>
      <c r="D71" s="12">
        <v>0.12463119402985082</v>
      </c>
      <c r="E71" s="3">
        <v>13.112</v>
      </c>
      <c r="F71" s="3">
        <v>21.909500000000001</v>
      </c>
      <c r="G71" s="3">
        <v>1.649</v>
      </c>
      <c r="H71" s="15"/>
      <c r="L71" s="5"/>
      <c r="M71" s="20"/>
      <c r="N71" s="13"/>
      <c r="O71" s="12"/>
      <c r="P71" s="3"/>
      <c r="Q71" s="3"/>
      <c r="R71" s="3"/>
      <c r="S71" s="12"/>
    </row>
    <row r="72" spans="1:20" x14ac:dyDescent="0.2">
      <c r="A72" s="5">
        <v>39765</v>
      </c>
      <c r="B72" s="13">
        <v>295410</v>
      </c>
      <c r="C72" s="13">
        <v>1</v>
      </c>
      <c r="D72" s="12">
        <v>0.92088604477611935</v>
      </c>
      <c r="E72" s="3">
        <v>1.9915</v>
      </c>
      <c r="F72" s="3">
        <v>1.2685</v>
      </c>
      <c r="G72" s="3">
        <v>0.63300000000000001</v>
      </c>
      <c r="H72" s="21">
        <v>0</v>
      </c>
      <c r="I72" s="3">
        <v>0</v>
      </c>
      <c r="L72" s="5"/>
      <c r="M72" s="20"/>
      <c r="N72" s="13"/>
      <c r="O72" s="12"/>
      <c r="P72" s="3"/>
      <c r="Q72" s="3"/>
      <c r="R72" s="3"/>
      <c r="S72" s="15"/>
    </row>
    <row r="73" spans="1:20" x14ac:dyDescent="0.2">
      <c r="B73" s="13">
        <v>295409</v>
      </c>
      <c r="C73" s="13">
        <v>5</v>
      </c>
      <c r="D73" s="12">
        <v>0.83779858208955216</v>
      </c>
      <c r="E73" s="3">
        <v>1.927</v>
      </c>
      <c r="F73" s="3">
        <v>1.1615</v>
      </c>
      <c r="G73" s="3">
        <v>0.61750000000000005</v>
      </c>
      <c r="H73" s="15"/>
      <c r="L73" s="5"/>
      <c r="M73" s="13"/>
      <c r="N73" s="13"/>
      <c r="O73" s="12"/>
      <c r="P73" s="3"/>
      <c r="Q73" s="3"/>
      <c r="R73" s="3"/>
      <c r="S73" s="15"/>
    </row>
    <row r="74" spans="1:20" x14ac:dyDescent="0.2">
      <c r="B74" s="13">
        <v>295408</v>
      </c>
      <c r="C74" s="13">
        <v>10</v>
      </c>
      <c r="D74" s="12">
        <v>0.75471111940298496</v>
      </c>
      <c r="E74" s="3">
        <v>1.9695</v>
      </c>
      <c r="F74" s="3">
        <v>1.1669999999999998</v>
      </c>
      <c r="G74" s="3">
        <v>0.62850000000000006</v>
      </c>
      <c r="L74" s="5"/>
      <c r="M74" s="13"/>
      <c r="N74" s="13"/>
      <c r="O74" s="12"/>
      <c r="P74" s="3"/>
      <c r="Q74" s="3"/>
      <c r="R74" s="3"/>
      <c r="S74" s="12"/>
    </row>
    <row r="75" spans="1:20" x14ac:dyDescent="0.2">
      <c r="B75" s="13">
        <v>295407</v>
      </c>
      <c r="C75" s="13">
        <v>20</v>
      </c>
      <c r="D75" s="12">
        <v>0.79625485074626878</v>
      </c>
      <c r="E75" s="3">
        <v>1.9885000000000002</v>
      </c>
      <c r="F75" s="3">
        <v>1.1815</v>
      </c>
      <c r="G75" s="3">
        <v>0.60799999999999998</v>
      </c>
      <c r="H75" s="15"/>
      <c r="L75" s="5"/>
      <c r="M75" s="13"/>
      <c r="N75" s="13"/>
      <c r="O75" s="12"/>
      <c r="P75" s="3"/>
      <c r="Q75" s="3"/>
      <c r="R75" s="3"/>
      <c r="S75" s="15"/>
    </row>
    <row r="76" spans="1:20" x14ac:dyDescent="0.2">
      <c r="B76" s="13">
        <v>295406</v>
      </c>
      <c r="C76" s="13">
        <v>30</v>
      </c>
      <c r="D76" s="12">
        <v>0.14540305970149253</v>
      </c>
      <c r="E76" s="3">
        <v>6.2965</v>
      </c>
      <c r="F76" s="3">
        <v>8.7584999999999997</v>
      </c>
      <c r="G76" s="3">
        <v>0.98899999999999999</v>
      </c>
      <c r="H76" s="21">
        <f>(C76*(E77-$J$1)+C77*($J$1-E76))/(E77-E76)</f>
        <v>67.378263937896975</v>
      </c>
      <c r="L76" s="5"/>
      <c r="M76" s="13"/>
      <c r="N76" s="13"/>
      <c r="O76" s="12"/>
      <c r="P76" s="3"/>
      <c r="Q76" s="3"/>
      <c r="R76" s="3"/>
      <c r="S76" s="21"/>
    </row>
    <row r="77" spans="1:20" x14ac:dyDescent="0.2">
      <c r="B77" s="13">
        <v>295405</v>
      </c>
      <c r="C77" s="13">
        <v>40</v>
      </c>
      <c r="D77" s="12">
        <v>0.69239552238805968</v>
      </c>
      <c r="E77" s="3">
        <v>4.8795000000000002</v>
      </c>
      <c r="F77" s="3">
        <v>4.99</v>
      </c>
      <c r="G77" s="3">
        <v>0.93100000000000005</v>
      </c>
      <c r="H77" s="15"/>
      <c r="L77" s="5"/>
      <c r="M77" s="13"/>
      <c r="N77" s="13"/>
      <c r="O77" s="12"/>
      <c r="P77" s="3"/>
      <c r="Q77" s="3"/>
      <c r="R77" s="3"/>
      <c r="S77" s="15"/>
    </row>
    <row r="78" spans="1:20" x14ac:dyDescent="0.2">
      <c r="B78" s="13">
        <v>295404</v>
      </c>
      <c r="C78" s="13">
        <v>50</v>
      </c>
      <c r="D78" s="12">
        <v>0.23541447761194034</v>
      </c>
      <c r="E78" s="3">
        <v>6.64</v>
      </c>
      <c r="F78" s="3">
        <v>7.0495000000000001</v>
      </c>
      <c r="G78" s="3">
        <v>1.0774999999999999</v>
      </c>
      <c r="H78" s="15"/>
      <c r="L78" s="5"/>
      <c r="M78" s="13"/>
      <c r="N78" s="13"/>
      <c r="O78" s="12"/>
      <c r="P78" s="3"/>
      <c r="Q78" s="3"/>
      <c r="R78" s="3"/>
      <c r="S78" s="15"/>
    </row>
    <row r="79" spans="1:20" x14ac:dyDescent="0.2">
      <c r="B79" s="13">
        <v>295403</v>
      </c>
      <c r="C79" s="13">
        <v>60</v>
      </c>
      <c r="D79" s="12">
        <v>0.91396208955223879</v>
      </c>
      <c r="E79" s="3">
        <v>9.2774999999999999</v>
      </c>
      <c r="F79" s="3">
        <v>10.007</v>
      </c>
      <c r="G79" s="3">
        <v>1.226</v>
      </c>
      <c r="I79" s="21"/>
      <c r="L79" s="5"/>
      <c r="M79" s="13"/>
      <c r="N79" s="13"/>
      <c r="O79" s="12"/>
      <c r="P79" s="3"/>
      <c r="Q79" s="3"/>
      <c r="R79" s="3"/>
      <c r="S79" s="12"/>
      <c r="T79" s="21"/>
    </row>
    <row r="80" spans="1:20" x14ac:dyDescent="0.2">
      <c r="B80" s="13">
        <v>295402</v>
      </c>
      <c r="C80" s="13">
        <v>70</v>
      </c>
      <c r="D80" s="12">
        <v>0.59546014925373147</v>
      </c>
      <c r="E80" s="3">
        <v>12.994</v>
      </c>
      <c r="F80" s="3">
        <v>20.454000000000001</v>
      </c>
      <c r="G80" s="3">
        <v>1.5609999999999999</v>
      </c>
      <c r="H80" s="15"/>
      <c r="L80" s="5"/>
      <c r="M80" s="13"/>
      <c r="N80" s="13"/>
      <c r="O80" s="12"/>
      <c r="P80" s="3"/>
      <c r="Q80" s="3"/>
      <c r="R80" s="3"/>
      <c r="S80" s="15"/>
    </row>
    <row r="81" spans="2:20" x14ac:dyDescent="0.2">
      <c r="B81" s="13">
        <v>295401</v>
      </c>
      <c r="C81" s="13">
        <v>80</v>
      </c>
      <c r="D81" s="12">
        <v>0.62586268656716415</v>
      </c>
      <c r="E81" s="3">
        <v>13.487500000000001</v>
      </c>
      <c r="F81" s="3">
        <v>23.115499999999997</v>
      </c>
      <c r="G81" s="3">
        <v>1.677</v>
      </c>
      <c r="H81" s="15"/>
      <c r="L81" s="5"/>
      <c r="M81" s="13"/>
      <c r="N81" s="13"/>
      <c r="O81" s="12"/>
      <c r="P81" s="3"/>
      <c r="Q81" s="3"/>
      <c r="R81" s="3"/>
      <c r="S81" s="15"/>
    </row>
    <row r="82" spans="2:20" x14ac:dyDescent="0.2">
      <c r="B82" s="13"/>
      <c r="C82" s="13"/>
      <c r="D82" s="12"/>
      <c r="E82" s="12"/>
      <c r="F82" s="11"/>
      <c r="G82" s="11"/>
      <c r="H82" s="15"/>
      <c r="I82" s="3"/>
      <c r="L82" s="5"/>
      <c r="M82" s="13"/>
      <c r="N82" s="13"/>
      <c r="O82" s="12"/>
      <c r="P82" s="12"/>
      <c r="Q82" s="11"/>
      <c r="R82" s="11"/>
      <c r="S82" s="15"/>
      <c r="T82" s="3"/>
    </row>
    <row r="83" spans="2:20" x14ac:dyDescent="0.2">
      <c r="B83" s="13"/>
      <c r="C83" s="13"/>
      <c r="D83" s="12"/>
      <c r="E83" s="12"/>
      <c r="F83" s="11"/>
      <c r="G83" s="11"/>
      <c r="H83" s="15"/>
      <c r="L83" s="5"/>
      <c r="M83" s="13"/>
      <c r="N83" s="13"/>
      <c r="O83" s="12"/>
      <c r="P83" s="12"/>
      <c r="Q83" s="11"/>
      <c r="R83" s="11"/>
      <c r="S83" s="15"/>
    </row>
    <row r="84" spans="2:20" x14ac:dyDescent="0.2">
      <c r="B84" s="13"/>
      <c r="C84" s="13"/>
      <c r="D84" s="12"/>
      <c r="E84" s="12"/>
      <c r="F84" s="11"/>
      <c r="G84" s="11"/>
      <c r="H84" s="21"/>
      <c r="L84" s="5"/>
      <c r="M84" s="13"/>
      <c r="N84" s="13"/>
      <c r="O84" s="12"/>
      <c r="P84" s="12"/>
      <c r="Q84" s="11"/>
      <c r="R84" s="11"/>
      <c r="S84" s="21"/>
    </row>
    <row r="85" spans="2:20" x14ac:dyDescent="0.2">
      <c r="B85" s="13"/>
      <c r="C85" s="13"/>
      <c r="D85" s="12"/>
      <c r="E85" s="12"/>
      <c r="F85" s="11"/>
      <c r="G85" s="11"/>
      <c r="H85" s="15"/>
      <c r="L85" s="5"/>
      <c r="M85" s="13"/>
      <c r="N85" s="13"/>
      <c r="O85" s="12"/>
      <c r="P85" s="12"/>
      <c r="Q85" s="11"/>
      <c r="R85" s="11"/>
      <c r="S85" s="15"/>
    </row>
    <row r="86" spans="2:20" x14ac:dyDescent="0.2">
      <c r="B86" s="13"/>
      <c r="C86" s="13"/>
      <c r="D86" s="12"/>
      <c r="E86" s="12"/>
      <c r="F86" s="11"/>
      <c r="G86" s="11"/>
      <c r="H86" s="15"/>
      <c r="L86" s="5"/>
      <c r="M86" s="13"/>
      <c r="N86" s="13"/>
      <c r="O86" s="12"/>
      <c r="P86" s="12"/>
      <c r="Q86" s="11"/>
      <c r="R86" s="11"/>
      <c r="S86" s="15"/>
    </row>
    <row r="87" spans="2:20" x14ac:dyDescent="0.2">
      <c r="B87" s="13"/>
      <c r="C87" s="13"/>
      <c r="D87" s="12"/>
      <c r="E87" s="12"/>
      <c r="F87" s="11"/>
      <c r="G87" s="11"/>
      <c r="H87" s="15"/>
      <c r="L87" s="5"/>
      <c r="M87" s="13"/>
      <c r="N87" s="13"/>
      <c r="O87" s="12"/>
      <c r="P87" s="12"/>
      <c r="Q87" s="11"/>
      <c r="R87" s="11"/>
      <c r="S87" s="15"/>
    </row>
    <row r="88" spans="2:20" x14ac:dyDescent="0.2">
      <c r="B88" s="13"/>
      <c r="C88" s="13"/>
      <c r="D88" s="12"/>
      <c r="E88" s="12"/>
      <c r="F88" s="11"/>
      <c r="G88" s="11"/>
      <c r="H88" s="21"/>
      <c r="I88" s="21"/>
      <c r="L88" s="5"/>
      <c r="M88" s="13"/>
      <c r="N88" s="13"/>
      <c r="O88" s="12"/>
      <c r="P88" s="12"/>
      <c r="Q88" s="11"/>
      <c r="R88" s="11"/>
      <c r="S88" s="21"/>
      <c r="T88" s="21"/>
    </row>
    <row r="89" spans="2:20" x14ac:dyDescent="0.2">
      <c r="B89" s="13"/>
      <c r="C89" s="13"/>
      <c r="D89" s="12"/>
      <c r="E89" s="12"/>
      <c r="F89" s="11"/>
      <c r="G89" s="11"/>
      <c r="H89" s="15"/>
      <c r="L89" s="5"/>
      <c r="M89" s="13"/>
      <c r="N89" s="13"/>
      <c r="O89" s="12"/>
      <c r="P89" s="12"/>
      <c r="Q89" s="11"/>
      <c r="R89" s="11"/>
      <c r="S89" s="15"/>
    </row>
    <row r="90" spans="2:20" x14ac:dyDescent="0.2">
      <c r="B90" s="13"/>
      <c r="C90" s="13"/>
      <c r="D90" s="12"/>
      <c r="E90" s="12"/>
      <c r="F90" s="11"/>
      <c r="G90" s="11"/>
      <c r="H90" s="15"/>
      <c r="L90" s="5"/>
      <c r="M90" s="13"/>
      <c r="N90" s="13"/>
      <c r="O90" s="12"/>
      <c r="P90" s="12"/>
      <c r="Q90" s="11"/>
      <c r="R90" s="11"/>
      <c r="S90" s="15"/>
    </row>
    <row r="91" spans="2:20" x14ac:dyDescent="0.2">
      <c r="B91" s="13"/>
      <c r="C91" s="13"/>
      <c r="D91" s="12"/>
      <c r="E91" s="12"/>
      <c r="F91" s="11"/>
      <c r="G91" s="11"/>
      <c r="H91" s="15"/>
      <c r="L91" s="5"/>
      <c r="M91" s="13"/>
      <c r="N91" s="13"/>
      <c r="O91" s="12"/>
      <c r="P91" s="12"/>
      <c r="Q91" s="11"/>
      <c r="R91" s="11"/>
      <c r="S91" s="15"/>
    </row>
    <row r="92" spans="2:20" x14ac:dyDescent="0.2">
      <c r="C92" s="13"/>
      <c r="D92" s="12"/>
      <c r="E92" s="12"/>
      <c r="F92" s="11"/>
      <c r="G92" s="11"/>
      <c r="H92" s="15"/>
      <c r="I92" s="3"/>
      <c r="L92" s="5"/>
      <c r="M92" s="3"/>
      <c r="N92" s="13"/>
      <c r="O92" s="12"/>
      <c r="P92" s="12"/>
      <c r="Q92" s="11"/>
      <c r="R92" s="11"/>
      <c r="S92" s="15"/>
      <c r="T92" s="3"/>
    </row>
    <row r="93" spans="2:20" x14ac:dyDescent="0.2">
      <c r="C93" s="13"/>
      <c r="D93" s="12"/>
      <c r="E93" s="12"/>
      <c r="F93" s="11"/>
      <c r="G93" s="11"/>
      <c r="H93" s="15"/>
      <c r="L93" s="5"/>
      <c r="M93" s="3"/>
      <c r="N93" s="13"/>
      <c r="O93" s="12"/>
      <c r="P93" s="12"/>
      <c r="Q93" s="11"/>
      <c r="R93" s="11"/>
      <c r="S93" s="15"/>
    </row>
    <row r="94" spans="2:20" x14ac:dyDescent="0.2">
      <c r="C94" s="13"/>
      <c r="D94" s="12"/>
      <c r="E94" s="12"/>
      <c r="F94" s="11"/>
      <c r="G94" s="11"/>
      <c r="H94" s="15"/>
      <c r="L94" s="5"/>
      <c r="M94" s="3"/>
      <c r="N94" s="13"/>
      <c r="O94" s="12"/>
      <c r="P94" s="12"/>
      <c r="Q94" s="11"/>
      <c r="R94" s="11"/>
      <c r="S94" s="15"/>
    </row>
    <row r="95" spans="2:20" x14ac:dyDescent="0.2">
      <c r="C95" s="13"/>
      <c r="D95" s="12"/>
      <c r="E95" s="12"/>
      <c r="F95" s="11"/>
      <c r="G95" s="11"/>
      <c r="H95" s="15"/>
      <c r="L95" s="5"/>
      <c r="M95" s="3"/>
      <c r="N95" s="13"/>
      <c r="O95" s="12"/>
      <c r="P95" s="12"/>
      <c r="Q95" s="11"/>
      <c r="R95" s="11"/>
      <c r="S95" s="15"/>
    </row>
    <row r="96" spans="2:20" x14ac:dyDescent="0.2">
      <c r="C96" s="13"/>
      <c r="D96" s="12"/>
      <c r="E96" s="12"/>
      <c r="F96" s="11"/>
      <c r="G96" s="11"/>
      <c r="H96" s="15"/>
      <c r="L96" s="5"/>
      <c r="M96" s="3"/>
      <c r="N96" s="13"/>
      <c r="O96" s="12"/>
      <c r="P96" s="12"/>
      <c r="Q96" s="11"/>
      <c r="R96" s="11"/>
      <c r="S96" s="15"/>
    </row>
    <row r="97" spans="3:20" x14ac:dyDescent="0.2">
      <c r="C97" s="13"/>
      <c r="D97" s="12"/>
      <c r="E97" s="12"/>
      <c r="F97" s="11"/>
      <c r="G97" s="11"/>
      <c r="H97" s="15"/>
      <c r="L97" s="5"/>
      <c r="M97" s="3"/>
      <c r="N97" s="13"/>
      <c r="O97" s="12"/>
      <c r="P97" s="12"/>
      <c r="Q97" s="11"/>
      <c r="R97" s="11"/>
      <c r="S97" s="15"/>
    </row>
    <row r="98" spans="3:20" x14ac:dyDescent="0.2">
      <c r="C98" s="13"/>
      <c r="D98" s="12"/>
      <c r="E98" s="12"/>
      <c r="F98" s="11"/>
      <c r="G98" s="11"/>
      <c r="H98" s="15"/>
      <c r="L98" s="5"/>
      <c r="M98" s="3"/>
      <c r="N98" s="13"/>
      <c r="O98" s="12"/>
      <c r="P98" s="12"/>
      <c r="Q98" s="11"/>
      <c r="R98" s="11"/>
      <c r="S98" s="15"/>
    </row>
    <row r="99" spans="3:20" x14ac:dyDescent="0.2">
      <c r="C99" s="13"/>
      <c r="D99" s="12"/>
      <c r="E99" s="12"/>
      <c r="F99" s="11"/>
      <c r="G99" s="11"/>
      <c r="H99" s="15"/>
      <c r="L99" s="5"/>
      <c r="M99" s="3"/>
      <c r="N99" s="13"/>
      <c r="O99" s="12"/>
      <c r="P99" s="12"/>
      <c r="Q99" s="11"/>
      <c r="R99" s="11"/>
      <c r="S99" s="15"/>
    </row>
    <row r="100" spans="3:20" x14ac:dyDescent="0.2">
      <c r="C100" s="13"/>
      <c r="D100" s="12"/>
      <c r="E100" s="12"/>
      <c r="F100" s="11"/>
      <c r="G100" s="11"/>
      <c r="H100" s="21"/>
      <c r="I100" s="21"/>
      <c r="L100" s="5"/>
      <c r="M100" s="3"/>
      <c r="N100" s="13"/>
      <c r="O100" s="12"/>
      <c r="P100" s="12"/>
      <c r="Q100" s="11"/>
      <c r="R100" s="11"/>
      <c r="S100" s="21"/>
      <c r="T100" s="21"/>
    </row>
    <row r="101" spans="3:20" x14ac:dyDescent="0.2">
      <c r="C101" s="13"/>
      <c r="D101" s="12"/>
      <c r="E101" s="12"/>
      <c r="F101" s="11"/>
      <c r="G101" s="11"/>
      <c r="H101" s="15"/>
      <c r="L101" s="5"/>
      <c r="M101" s="3"/>
      <c r="N101" s="13"/>
      <c r="O101" s="12"/>
      <c r="P101" s="12"/>
      <c r="Q101" s="11"/>
      <c r="R101" s="11"/>
      <c r="S101" s="15"/>
    </row>
    <row r="102" spans="3:20" x14ac:dyDescent="0.2">
      <c r="C102" s="13"/>
      <c r="D102" s="11"/>
      <c r="E102" s="11"/>
      <c r="F102" s="15"/>
      <c r="G102" s="15"/>
      <c r="H102" s="15"/>
      <c r="L102" s="5"/>
      <c r="M102" s="3"/>
      <c r="N102" s="13"/>
      <c r="O102" s="11"/>
      <c r="P102" s="11"/>
      <c r="Q102" s="15"/>
      <c r="R102" s="15"/>
      <c r="S102" s="15"/>
    </row>
    <row r="103" spans="3:20" x14ac:dyDescent="0.2">
      <c r="C103" s="13"/>
      <c r="D103" s="11"/>
      <c r="E103" s="11"/>
      <c r="F103" s="15"/>
      <c r="G103" s="15"/>
      <c r="H103" s="15"/>
      <c r="L103" s="5"/>
      <c r="M103" s="3"/>
      <c r="N103" s="13"/>
      <c r="O103" s="11"/>
      <c r="P103" s="11"/>
      <c r="Q103" s="15"/>
      <c r="R103" s="15"/>
      <c r="S103" s="15"/>
    </row>
    <row r="104" spans="3:20" x14ac:dyDescent="0.2">
      <c r="C104" s="13"/>
      <c r="D104" s="11"/>
      <c r="E104" s="11"/>
      <c r="F104" s="15"/>
      <c r="G104" s="15"/>
      <c r="H104" s="15"/>
      <c r="L104" s="5"/>
      <c r="M104" s="3"/>
      <c r="N104" s="13"/>
      <c r="O104" s="11"/>
      <c r="P104" s="11"/>
      <c r="Q104" s="15"/>
      <c r="R104" s="15"/>
      <c r="S104" s="15"/>
    </row>
    <row r="105" spans="3:20" x14ac:dyDescent="0.2">
      <c r="C105" s="13"/>
      <c r="D105" s="11"/>
      <c r="E105" s="11"/>
      <c r="F105" s="15"/>
      <c r="G105" s="15"/>
      <c r="H105" s="15"/>
      <c r="L105" s="5"/>
      <c r="M105" s="3"/>
      <c r="N105" s="13"/>
      <c r="O105" s="11"/>
      <c r="P105" s="11"/>
      <c r="Q105" s="15"/>
      <c r="R105" s="15"/>
      <c r="S105" s="15"/>
    </row>
    <row r="106" spans="3:20" x14ac:dyDescent="0.2">
      <c r="C106" s="13"/>
      <c r="E106" s="9"/>
      <c r="F106" s="15"/>
      <c r="G106" s="15"/>
      <c r="H106" s="15"/>
      <c r="L106" s="5"/>
      <c r="M106" s="3"/>
      <c r="N106" s="13"/>
      <c r="O106" s="6"/>
      <c r="P106" s="9"/>
      <c r="Q106" s="15"/>
      <c r="R106" s="15"/>
      <c r="S106" s="15"/>
    </row>
    <row r="107" spans="3:20" x14ac:dyDescent="0.2">
      <c r="C107" s="13"/>
      <c r="E107" s="9"/>
      <c r="F107" s="15"/>
      <c r="G107" s="15"/>
      <c r="H107" s="15"/>
      <c r="L107" s="5"/>
      <c r="M107" s="3"/>
      <c r="N107" s="13"/>
      <c r="O107" s="6"/>
      <c r="P107" s="9"/>
      <c r="Q107" s="15"/>
      <c r="R107" s="15"/>
      <c r="S107" s="15"/>
    </row>
    <row r="108" spans="3:20" x14ac:dyDescent="0.2">
      <c r="C108" s="13"/>
      <c r="E108" s="9"/>
      <c r="F108" s="15"/>
      <c r="G108" s="15"/>
      <c r="H108" s="15"/>
      <c r="L108" s="5"/>
      <c r="M108" s="3"/>
      <c r="N108" s="13"/>
      <c r="O108" s="6"/>
      <c r="P108" s="9"/>
      <c r="Q108" s="15"/>
      <c r="R108" s="15"/>
      <c r="S108" s="15"/>
    </row>
    <row r="109" spans="3:20" x14ac:dyDescent="0.2">
      <c r="C109" s="13"/>
      <c r="E109" s="9"/>
      <c r="F109" s="15"/>
      <c r="G109" s="15"/>
      <c r="H109" s="15"/>
      <c r="L109" s="5"/>
      <c r="M109" s="3"/>
      <c r="N109" s="13"/>
      <c r="O109" s="6"/>
      <c r="P109" s="9"/>
      <c r="Q109" s="15"/>
      <c r="R109" s="15"/>
      <c r="S109" s="15"/>
    </row>
    <row r="110" spans="3:20" x14ac:dyDescent="0.2">
      <c r="C110" s="13"/>
      <c r="E110" s="9"/>
      <c r="F110" s="15"/>
      <c r="G110" s="15"/>
      <c r="H110" s="15"/>
      <c r="L110" s="5"/>
      <c r="M110" s="3"/>
      <c r="N110" s="13"/>
      <c r="O110" s="6"/>
      <c r="P110" s="9"/>
      <c r="Q110" s="15"/>
      <c r="R110" s="15"/>
      <c r="S110" s="15"/>
    </row>
    <row r="111" spans="3:20" x14ac:dyDescent="0.2">
      <c r="C111" s="13"/>
      <c r="E111" s="9"/>
      <c r="F111" s="15"/>
      <c r="G111" s="15"/>
      <c r="H111" s="21" t="e">
        <f>(C111*(E112-$J$1)+C112*($J$1-E111))/(E112-E111)</f>
        <v>#DIV/0!</v>
      </c>
      <c r="I111" s="21" t="e">
        <f>(C111*(F112-$J$1)+C112*($J$1-F111))/(F112-F111)</f>
        <v>#DIV/0!</v>
      </c>
      <c r="L111" s="5"/>
      <c r="M111" s="3"/>
      <c r="N111" s="13"/>
      <c r="O111" s="6"/>
      <c r="P111" s="9"/>
      <c r="Q111" s="15"/>
      <c r="R111" s="15"/>
      <c r="S111" s="21"/>
      <c r="T111" s="21"/>
    </row>
    <row r="112" spans="3:20" x14ac:dyDescent="0.2">
      <c r="C112" s="13"/>
      <c r="E112" s="9"/>
      <c r="F112" s="15"/>
      <c r="G112" s="15"/>
      <c r="H112" s="15"/>
      <c r="L112" s="5"/>
      <c r="M112" s="3"/>
      <c r="N112" s="13"/>
      <c r="O112" s="6"/>
      <c r="P112" s="9"/>
      <c r="Q112" s="15"/>
      <c r="R112" s="15"/>
      <c r="S112" s="15"/>
    </row>
    <row r="113" spans="3:20" x14ac:dyDescent="0.2">
      <c r="C113" s="13"/>
      <c r="E113" s="9"/>
      <c r="F113" s="15"/>
      <c r="G113" s="15"/>
      <c r="H113" s="15"/>
      <c r="L113" s="5"/>
      <c r="M113" s="3"/>
      <c r="N113" s="13"/>
      <c r="O113" s="6"/>
      <c r="P113" s="9"/>
      <c r="Q113" s="15"/>
      <c r="R113" s="15"/>
      <c r="S113" s="15"/>
    </row>
    <row r="114" spans="3:20" x14ac:dyDescent="0.2">
      <c r="C114" s="13"/>
      <c r="E114" s="9"/>
      <c r="F114" s="15"/>
      <c r="G114" s="15"/>
      <c r="H114" s="15"/>
      <c r="L114" s="5"/>
      <c r="M114" s="3"/>
      <c r="N114" s="13"/>
      <c r="O114" s="6"/>
      <c r="P114" s="9"/>
      <c r="Q114" s="15"/>
      <c r="R114" s="15"/>
      <c r="S114" s="15"/>
    </row>
    <row r="115" spans="3:20" x14ac:dyDescent="0.2">
      <c r="C115" s="13"/>
      <c r="E115" s="9"/>
      <c r="F115" s="15"/>
      <c r="G115" s="15"/>
      <c r="H115" s="15"/>
      <c r="L115" s="5"/>
      <c r="M115" s="3"/>
      <c r="N115" s="13"/>
      <c r="O115" s="6"/>
      <c r="P115" s="9"/>
      <c r="Q115" s="15"/>
      <c r="R115" s="15"/>
      <c r="S115" s="15"/>
    </row>
    <row r="116" spans="3:20" x14ac:dyDescent="0.2">
      <c r="C116" s="13"/>
      <c r="E116" s="9"/>
      <c r="F116" s="15"/>
      <c r="G116" s="15"/>
      <c r="H116" s="15"/>
      <c r="L116" s="5"/>
      <c r="M116" s="3"/>
      <c r="N116" s="13"/>
      <c r="O116" s="6"/>
      <c r="P116" s="9"/>
      <c r="Q116" s="15"/>
      <c r="R116" s="15"/>
      <c r="S116" s="15"/>
    </row>
    <row r="117" spans="3:20" x14ac:dyDescent="0.2">
      <c r="C117" s="13"/>
      <c r="E117" s="9"/>
      <c r="F117" s="15"/>
      <c r="G117" s="15"/>
      <c r="H117" s="15"/>
      <c r="L117" s="5"/>
      <c r="M117" s="3"/>
      <c r="N117" s="13"/>
      <c r="O117" s="6"/>
      <c r="P117" s="9"/>
      <c r="Q117" s="15"/>
      <c r="R117" s="15"/>
      <c r="S117" s="15"/>
    </row>
    <row r="118" spans="3:20" x14ac:dyDescent="0.2">
      <c r="C118" s="13"/>
      <c r="E118" s="9"/>
      <c r="F118" s="15"/>
      <c r="G118" s="15"/>
      <c r="H118" s="15"/>
      <c r="L118" s="5"/>
      <c r="M118" s="3"/>
      <c r="N118" s="13"/>
      <c r="O118" s="6"/>
      <c r="P118" s="9"/>
      <c r="Q118" s="15"/>
      <c r="R118" s="15"/>
      <c r="S118" s="15"/>
    </row>
    <row r="119" spans="3:20" x14ac:dyDescent="0.2">
      <c r="C119" s="13"/>
      <c r="E119" s="9"/>
      <c r="F119" s="15"/>
      <c r="G119" s="15"/>
      <c r="H119" s="15"/>
      <c r="L119" s="5"/>
      <c r="M119" s="3"/>
      <c r="N119" s="13"/>
      <c r="O119" s="6"/>
      <c r="P119" s="9"/>
      <c r="Q119" s="15"/>
      <c r="R119" s="15"/>
      <c r="S119" s="15"/>
    </row>
    <row r="120" spans="3:20" x14ac:dyDescent="0.2">
      <c r="C120" s="13"/>
      <c r="E120" s="9"/>
      <c r="F120" s="15"/>
      <c r="G120" s="15"/>
      <c r="H120" s="15"/>
      <c r="L120" s="5"/>
      <c r="M120" s="3"/>
      <c r="N120" s="13"/>
      <c r="O120" s="6"/>
      <c r="P120" s="9"/>
      <c r="Q120" s="15"/>
      <c r="R120" s="15"/>
      <c r="S120" s="15"/>
    </row>
    <row r="121" spans="3:20" x14ac:dyDescent="0.2">
      <c r="C121" s="13"/>
      <c r="E121" s="9"/>
      <c r="F121" s="15"/>
      <c r="G121" s="15"/>
      <c r="H121" s="15"/>
      <c r="L121" s="5"/>
      <c r="M121" s="3"/>
      <c r="N121" s="13"/>
      <c r="O121" s="6"/>
      <c r="P121" s="9"/>
      <c r="Q121" s="15"/>
      <c r="R121" s="15"/>
      <c r="S121" s="15"/>
    </row>
    <row r="122" spans="3:20" x14ac:dyDescent="0.2">
      <c r="C122" s="13"/>
      <c r="E122" s="9"/>
      <c r="F122" s="15"/>
      <c r="G122" s="15"/>
      <c r="H122" s="15"/>
      <c r="L122" s="5"/>
      <c r="M122" s="3"/>
      <c r="N122" s="13"/>
      <c r="O122" s="6"/>
      <c r="P122" s="9"/>
      <c r="Q122" s="15"/>
      <c r="R122" s="15"/>
      <c r="S122" s="15"/>
    </row>
    <row r="123" spans="3:20" x14ac:dyDescent="0.2">
      <c r="C123" s="13"/>
      <c r="E123" s="9"/>
      <c r="F123" s="15"/>
      <c r="G123" s="15"/>
      <c r="H123" s="15"/>
      <c r="L123" s="5"/>
      <c r="M123" s="3"/>
      <c r="N123" s="13"/>
      <c r="O123" s="6"/>
      <c r="P123" s="9"/>
      <c r="Q123" s="15"/>
      <c r="R123" s="15"/>
      <c r="S123" s="15"/>
    </row>
    <row r="124" spans="3:20" x14ac:dyDescent="0.2">
      <c r="C124" s="13"/>
      <c r="E124" s="9"/>
      <c r="F124" s="15"/>
      <c r="G124" s="15"/>
      <c r="H124" s="15"/>
      <c r="L124" s="5"/>
      <c r="M124" s="3"/>
      <c r="N124" s="13"/>
      <c r="O124" s="6"/>
      <c r="P124" s="9"/>
      <c r="Q124" s="15"/>
      <c r="R124" s="15"/>
      <c r="S124" s="15"/>
    </row>
    <row r="125" spans="3:20" x14ac:dyDescent="0.2">
      <c r="C125" s="13"/>
      <c r="E125" s="9"/>
      <c r="F125" s="15"/>
      <c r="G125" s="15"/>
      <c r="H125" s="21" t="e">
        <f>(C125*(E126-$J$1)+C126*($J$1-E125))/(E126-E125)</f>
        <v>#DIV/0!</v>
      </c>
      <c r="I125" s="21" t="e">
        <f>(C125*(F126-$J$1)+C126*($J$1-F125))/(F126-F125)</f>
        <v>#DIV/0!</v>
      </c>
      <c r="L125" s="5"/>
      <c r="M125" s="3"/>
      <c r="N125" s="13"/>
      <c r="O125" s="6"/>
      <c r="P125" s="9"/>
      <c r="Q125" s="15"/>
      <c r="R125" s="15"/>
      <c r="S125" s="21"/>
      <c r="T125" s="21"/>
    </row>
    <row r="126" spans="3:20" x14ac:dyDescent="0.2">
      <c r="C126" s="13"/>
      <c r="L126" s="5"/>
      <c r="M126" s="3"/>
      <c r="N126" s="13"/>
      <c r="O126" s="6"/>
      <c r="Q126" s="12"/>
      <c r="R126" s="12"/>
      <c r="S126" s="12"/>
    </row>
    <row r="127" spans="3:20" x14ac:dyDescent="0.2">
      <c r="C127" s="13"/>
      <c r="L127" s="5"/>
      <c r="M127" s="3"/>
      <c r="N127" s="13"/>
      <c r="O127" s="6"/>
      <c r="Q127" s="12"/>
      <c r="R127" s="12"/>
      <c r="S127" s="12"/>
    </row>
    <row r="128" spans="3:20" x14ac:dyDescent="0.2">
      <c r="C128" s="13"/>
      <c r="L128" s="5"/>
      <c r="M128" s="3"/>
      <c r="N128" s="13"/>
      <c r="O128" s="6"/>
      <c r="Q128" s="12"/>
      <c r="R128" s="12"/>
      <c r="S128" s="12"/>
    </row>
    <row r="129" spans="3:19" x14ac:dyDescent="0.2">
      <c r="C129" s="13"/>
      <c r="L129" s="5"/>
      <c r="M129" s="3"/>
      <c r="N129" s="13"/>
      <c r="O129" s="6"/>
      <c r="Q129" s="12"/>
      <c r="R129" s="12"/>
      <c r="S129" s="12"/>
    </row>
    <row r="130" spans="3:19" x14ac:dyDescent="0.2">
      <c r="C130" s="13"/>
      <c r="L130" s="5"/>
      <c r="M130" s="3"/>
      <c r="N130" s="13"/>
      <c r="O130" s="6"/>
      <c r="Q130" s="12"/>
      <c r="R130" s="12"/>
      <c r="S130" s="12"/>
    </row>
    <row r="131" spans="3:19" x14ac:dyDescent="0.2">
      <c r="C131" s="13"/>
      <c r="L131" s="5"/>
      <c r="M131" s="3"/>
      <c r="N131" s="13"/>
      <c r="O131" s="6"/>
      <c r="Q131" s="12"/>
      <c r="R131" s="12"/>
      <c r="S131" s="12"/>
    </row>
    <row r="132" spans="3:19" x14ac:dyDescent="0.2">
      <c r="C132" s="13"/>
      <c r="L132" s="5"/>
      <c r="M132" s="3"/>
      <c r="N132" s="13"/>
      <c r="O132" s="6"/>
      <c r="Q132" s="12"/>
      <c r="R132" s="12"/>
      <c r="S132" s="12"/>
    </row>
    <row r="133" spans="3:19" x14ac:dyDescent="0.2">
      <c r="C133" s="13"/>
      <c r="L133" s="5"/>
      <c r="M133" s="3"/>
      <c r="N133" s="13"/>
      <c r="O133" s="6"/>
      <c r="Q133" s="12"/>
      <c r="R133" s="12"/>
      <c r="S133" s="12"/>
    </row>
    <row r="134" spans="3:19" x14ac:dyDescent="0.2">
      <c r="C134" s="13"/>
      <c r="L134" s="5"/>
      <c r="M134" s="3"/>
      <c r="N134" s="13"/>
      <c r="O134" s="6"/>
      <c r="Q134" s="12"/>
      <c r="R134" s="12"/>
      <c r="S134" s="12"/>
    </row>
    <row r="135" spans="3:19" x14ac:dyDescent="0.2">
      <c r="C135" s="13"/>
      <c r="L135" s="5"/>
      <c r="M135" s="3"/>
      <c r="N135" s="13"/>
      <c r="O135" s="6"/>
      <c r="Q135" s="12"/>
      <c r="R135" s="12"/>
      <c r="S135" s="12"/>
    </row>
    <row r="136" spans="3:19" x14ac:dyDescent="0.2">
      <c r="C136" s="13"/>
      <c r="L136" s="5"/>
      <c r="M136" s="3"/>
      <c r="N136" s="13"/>
      <c r="O136" s="6"/>
      <c r="Q136" s="12"/>
      <c r="R136" s="12"/>
      <c r="S136" s="12"/>
    </row>
    <row r="137" spans="3:19" x14ac:dyDescent="0.2">
      <c r="C137" s="13"/>
      <c r="L137" s="5"/>
      <c r="M137" s="3"/>
      <c r="N137" s="13"/>
      <c r="O137" s="6"/>
      <c r="Q137" s="12"/>
      <c r="R137" s="12"/>
      <c r="S137" s="12"/>
    </row>
    <row r="138" spans="3:19" x14ac:dyDescent="0.2">
      <c r="C138" s="13"/>
      <c r="L138" s="5"/>
      <c r="M138" s="3"/>
      <c r="N138" s="13"/>
      <c r="O138" s="6"/>
      <c r="Q138" s="12"/>
      <c r="R138" s="12"/>
      <c r="S138" s="12"/>
    </row>
    <row r="139" spans="3:19" x14ac:dyDescent="0.2">
      <c r="C139" s="13"/>
      <c r="L139" s="5"/>
      <c r="M139" s="3"/>
      <c r="N139" s="13"/>
      <c r="O139" s="6"/>
      <c r="Q139" s="12"/>
      <c r="R139" s="12"/>
      <c r="S139" s="12"/>
    </row>
    <row r="140" spans="3:19" x14ac:dyDescent="0.2">
      <c r="C140" s="13"/>
      <c r="L140" s="5"/>
      <c r="M140" s="3"/>
      <c r="N140" s="13"/>
      <c r="O140" s="6"/>
      <c r="Q140" s="12"/>
      <c r="R140" s="12"/>
      <c r="S140" s="12"/>
    </row>
    <row r="141" spans="3:19" x14ac:dyDescent="0.2">
      <c r="C141" s="13"/>
      <c r="L141" s="5"/>
      <c r="M141" s="3"/>
      <c r="N141" s="13"/>
      <c r="O141" s="6"/>
      <c r="Q141" s="12"/>
      <c r="R141" s="12"/>
      <c r="S141" s="12"/>
    </row>
    <row r="142" spans="3:19" x14ac:dyDescent="0.2">
      <c r="C142" s="13"/>
      <c r="L142" s="5"/>
      <c r="M142" s="3"/>
      <c r="N142" s="13"/>
      <c r="O142" s="6"/>
      <c r="Q142" s="12"/>
      <c r="R142" s="12"/>
      <c r="S142" s="12"/>
    </row>
    <row r="143" spans="3:19" x14ac:dyDescent="0.2">
      <c r="C143" s="13"/>
      <c r="L143" s="5"/>
      <c r="M143" s="3"/>
      <c r="N143" s="13"/>
      <c r="O143" s="6"/>
      <c r="Q143" s="12"/>
      <c r="R143" s="12"/>
      <c r="S143" s="12"/>
    </row>
    <row r="144" spans="3:19" x14ac:dyDescent="0.2">
      <c r="C144" s="13"/>
      <c r="L144" s="5"/>
      <c r="M144" s="3"/>
      <c r="N144" s="13"/>
      <c r="O144" s="6"/>
      <c r="Q144" s="12"/>
      <c r="R144" s="12"/>
      <c r="S144" s="12"/>
    </row>
    <row r="145" spans="3:19" x14ac:dyDescent="0.2">
      <c r="C145" s="13"/>
      <c r="L145" s="5"/>
      <c r="M145" s="3"/>
      <c r="N145" s="13"/>
      <c r="O145" s="6"/>
      <c r="Q145" s="12"/>
      <c r="R145" s="12"/>
      <c r="S145" s="12"/>
    </row>
    <row r="146" spans="3:19" x14ac:dyDescent="0.2">
      <c r="C146" s="13"/>
      <c r="L146" s="5"/>
      <c r="M146" s="3"/>
      <c r="N146" s="13"/>
      <c r="O146" s="6"/>
      <c r="Q146" s="12"/>
      <c r="R146" s="12"/>
      <c r="S146" s="12"/>
    </row>
    <row r="147" spans="3:19" x14ac:dyDescent="0.2">
      <c r="C147" s="13"/>
      <c r="L147" s="5"/>
      <c r="M147" s="3"/>
      <c r="N147" s="13"/>
      <c r="O147" s="6"/>
      <c r="Q147" s="12"/>
      <c r="R147" s="12"/>
      <c r="S147" s="12"/>
    </row>
    <row r="148" spans="3:19" x14ac:dyDescent="0.2">
      <c r="C148" s="13"/>
      <c r="L148" s="5"/>
      <c r="M148" s="3"/>
      <c r="N148" s="13"/>
      <c r="O148" s="6"/>
      <c r="Q148" s="12"/>
      <c r="R148" s="12"/>
      <c r="S148" s="12"/>
    </row>
    <row r="149" spans="3:19" x14ac:dyDescent="0.2">
      <c r="C149" s="13"/>
      <c r="L149" s="5"/>
      <c r="M149" s="3"/>
      <c r="N149" s="13"/>
      <c r="O149" s="6"/>
      <c r="Q149" s="12"/>
      <c r="R149" s="12"/>
      <c r="S149" s="12"/>
    </row>
    <row r="150" spans="3:19" x14ac:dyDescent="0.2">
      <c r="C150" s="13"/>
      <c r="L150" s="5"/>
      <c r="M150" s="3"/>
      <c r="N150" s="13"/>
      <c r="O150" s="6"/>
      <c r="Q150" s="12"/>
      <c r="R150" s="12"/>
      <c r="S150" s="12"/>
    </row>
    <row r="151" spans="3:19" x14ac:dyDescent="0.2">
      <c r="C151" s="13"/>
      <c r="L151" s="5"/>
      <c r="M151" s="3"/>
      <c r="N151" s="13"/>
      <c r="O151" s="6"/>
      <c r="Q151" s="12"/>
      <c r="R151" s="12"/>
      <c r="S151" s="12"/>
    </row>
    <row r="152" spans="3:19" x14ac:dyDescent="0.2">
      <c r="C152" s="13"/>
      <c r="L152" s="5"/>
      <c r="M152" s="3"/>
      <c r="N152" s="13"/>
      <c r="O152" s="6"/>
      <c r="Q152" s="12"/>
      <c r="R152" s="12"/>
      <c r="S152" s="12"/>
    </row>
    <row r="153" spans="3:19" x14ac:dyDescent="0.2">
      <c r="C153" s="13"/>
      <c r="L153" s="5"/>
      <c r="M153" s="3"/>
      <c r="N153" s="13"/>
      <c r="O153" s="6"/>
      <c r="Q153" s="12"/>
      <c r="R153" s="12"/>
      <c r="S153" s="12"/>
    </row>
    <row r="154" spans="3:19" x14ac:dyDescent="0.2">
      <c r="C154" s="13"/>
      <c r="L154" s="5"/>
      <c r="M154" s="3"/>
      <c r="N154" s="13"/>
      <c r="O154" s="6"/>
      <c r="Q154" s="12"/>
      <c r="R154" s="12"/>
      <c r="S154" s="12"/>
    </row>
    <row r="155" spans="3:19" x14ac:dyDescent="0.2">
      <c r="C155" s="13"/>
      <c r="L155" s="5"/>
      <c r="M155" s="3"/>
      <c r="N155" s="13"/>
      <c r="O155" s="6"/>
      <c r="Q155" s="12"/>
      <c r="R155" s="12"/>
      <c r="S155" s="12"/>
    </row>
    <row r="156" spans="3:19" x14ac:dyDescent="0.2">
      <c r="C156" s="13"/>
      <c r="L156" s="5"/>
      <c r="M156" s="3"/>
      <c r="N156" s="13"/>
      <c r="O156" s="6"/>
      <c r="Q156" s="12"/>
      <c r="R156" s="12"/>
      <c r="S156" s="12"/>
    </row>
    <row r="157" spans="3:19" x14ac:dyDescent="0.2">
      <c r="C157" s="13"/>
      <c r="L157" s="5"/>
      <c r="M157" s="3"/>
      <c r="N157" s="13"/>
      <c r="O157" s="6"/>
      <c r="Q157" s="12"/>
      <c r="R157" s="12"/>
      <c r="S157" s="12"/>
    </row>
    <row r="158" spans="3:19" x14ac:dyDescent="0.2">
      <c r="C158" s="13"/>
      <c r="L158" s="5"/>
      <c r="M158" s="3"/>
      <c r="N158" s="13"/>
      <c r="O158" s="6"/>
      <c r="Q158" s="12"/>
      <c r="R158" s="12"/>
      <c r="S158" s="12"/>
    </row>
    <row r="159" spans="3:19" x14ac:dyDescent="0.2">
      <c r="C159" s="13"/>
      <c r="L159" s="5"/>
      <c r="M159" s="3"/>
      <c r="N159" s="13"/>
      <c r="O159" s="6"/>
      <c r="Q159" s="12"/>
      <c r="R159" s="12"/>
      <c r="S159" s="12"/>
    </row>
    <row r="160" spans="3:19" x14ac:dyDescent="0.2">
      <c r="C160" s="13"/>
      <c r="L160" s="5"/>
      <c r="M160" s="3"/>
      <c r="N160" s="13"/>
      <c r="O160" s="6"/>
      <c r="Q160" s="12"/>
      <c r="R160" s="12"/>
      <c r="S160" s="12"/>
    </row>
    <row r="161" spans="3:19" x14ac:dyDescent="0.2">
      <c r="C161" s="13"/>
      <c r="L161" s="5"/>
      <c r="M161" s="3"/>
      <c r="N161" s="13"/>
      <c r="O161" s="6"/>
      <c r="Q161" s="12"/>
      <c r="R161" s="12"/>
      <c r="S161" s="12"/>
    </row>
    <row r="162" spans="3:19" x14ac:dyDescent="0.2">
      <c r="C162" s="13"/>
      <c r="L162" s="5"/>
      <c r="M162" s="3"/>
      <c r="N162" s="13"/>
      <c r="O162" s="6"/>
      <c r="Q162" s="12"/>
      <c r="R162" s="12"/>
      <c r="S162" s="12"/>
    </row>
    <row r="163" spans="3:19" x14ac:dyDescent="0.2">
      <c r="C163" s="13"/>
      <c r="L163" s="5"/>
      <c r="M163" s="3"/>
      <c r="N163" s="13"/>
      <c r="O163" s="6"/>
      <c r="Q163" s="12"/>
      <c r="R163" s="12"/>
      <c r="S163" s="12"/>
    </row>
    <row r="164" spans="3:19" x14ac:dyDescent="0.2">
      <c r="C164" s="13"/>
      <c r="L164" s="5"/>
      <c r="M164" s="3"/>
      <c r="N164" s="13"/>
      <c r="O164" s="6"/>
      <c r="Q164" s="12"/>
      <c r="R164" s="12"/>
      <c r="S164" s="12"/>
    </row>
    <row r="165" spans="3:19" x14ac:dyDescent="0.2">
      <c r="C165" s="13"/>
      <c r="L165" s="5"/>
      <c r="M165" s="3"/>
      <c r="N165" s="13"/>
      <c r="O165" s="6"/>
      <c r="Q165" s="12"/>
      <c r="R165" s="12"/>
      <c r="S165" s="12"/>
    </row>
    <row r="166" spans="3:19" x14ac:dyDescent="0.2">
      <c r="L166" s="5"/>
      <c r="M166" s="3"/>
      <c r="N166" s="3"/>
      <c r="O166" s="6"/>
      <c r="Q166" s="12"/>
      <c r="R166" s="12"/>
      <c r="S166" s="12"/>
    </row>
    <row r="167" spans="3:19" x14ac:dyDescent="0.2">
      <c r="L167" s="5"/>
      <c r="M167" s="3"/>
      <c r="N167" s="3"/>
      <c r="O167" s="6"/>
      <c r="Q167" s="12"/>
      <c r="R167" s="12"/>
      <c r="S167" s="12"/>
    </row>
    <row r="168" spans="3:19" x14ac:dyDescent="0.2">
      <c r="L168" s="5"/>
      <c r="M168" s="3"/>
      <c r="N168" s="3"/>
      <c r="O168" s="6"/>
      <c r="Q168" s="12"/>
      <c r="R168" s="12"/>
      <c r="S168" s="12"/>
    </row>
    <row r="169" spans="3:19" x14ac:dyDescent="0.2">
      <c r="L169" s="5"/>
      <c r="M169" s="3"/>
      <c r="N169" s="3"/>
      <c r="O169" s="6"/>
      <c r="Q169" s="12"/>
      <c r="R169" s="12"/>
      <c r="S169" s="12"/>
    </row>
    <row r="170" spans="3:19" x14ac:dyDescent="0.2">
      <c r="L170" s="5"/>
      <c r="M170" s="3"/>
      <c r="N170" s="3"/>
      <c r="O170" s="6"/>
      <c r="Q170" s="12"/>
      <c r="R170" s="12"/>
      <c r="S170" s="12"/>
    </row>
    <row r="171" spans="3:19" x14ac:dyDescent="0.2">
      <c r="L171" s="5"/>
      <c r="M171" s="3"/>
      <c r="N171" s="3"/>
      <c r="O171" s="6"/>
      <c r="Q171" s="12"/>
      <c r="R171" s="12"/>
      <c r="S171" s="12"/>
    </row>
    <row r="172" spans="3:19" x14ac:dyDescent="0.2">
      <c r="L172" s="5"/>
      <c r="M172" s="3"/>
      <c r="N172" s="3"/>
      <c r="O172" s="6"/>
      <c r="Q172" s="12"/>
      <c r="R172" s="12"/>
      <c r="S172" s="12"/>
    </row>
    <row r="173" spans="3:19" x14ac:dyDescent="0.2">
      <c r="L173" s="5"/>
      <c r="M173" s="3"/>
      <c r="N173" s="3"/>
      <c r="O173" s="6"/>
      <c r="Q173" s="12"/>
      <c r="R173" s="12"/>
      <c r="S173" s="12"/>
    </row>
    <row r="174" spans="3:19" x14ac:dyDescent="0.2">
      <c r="L174" s="5"/>
      <c r="M174" s="3"/>
      <c r="N174" s="3"/>
      <c r="O174" s="6"/>
      <c r="Q174" s="12"/>
      <c r="R174" s="12"/>
      <c r="S174" s="12"/>
    </row>
    <row r="175" spans="3:19" x14ac:dyDescent="0.2">
      <c r="L175" s="5"/>
      <c r="M175" s="3"/>
      <c r="N175" s="3"/>
      <c r="O175" s="6"/>
      <c r="Q175" s="12"/>
      <c r="R175" s="12"/>
      <c r="S175" s="12"/>
    </row>
    <row r="176" spans="3:19" x14ac:dyDescent="0.2">
      <c r="L176" s="5"/>
      <c r="M176" s="3"/>
      <c r="N176" s="3"/>
      <c r="O176" s="6"/>
      <c r="Q176" s="12"/>
      <c r="R176" s="12"/>
      <c r="S176" s="12"/>
    </row>
    <row r="177" spans="12:19" x14ac:dyDescent="0.2">
      <c r="L177" s="5"/>
      <c r="M177" s="3"/>
      <c r="N177" s="3"/>
      <c r="O177" s="6"/>
      <c r="Q177" s="12"/>
      <c r="R177" s="12"/>
      <c r="S177" s="12"/>
    </row>
    <row r="178" spans="12:19" x14ac:dyDescent="0.2">
      <c r="L178" s="5"/>
      <c r="M178" s="3"/>
      <c r="N178" s="3"/>
      <c r="O178" s="6"/>
      <c r="Q178" s="12"/>
      <c r="R178" s="12"/>
      <c r="S178" s="12"/>
    </row>
    <row r="179" spans="12:19" x14ac:dyDescent="0.2">
      <c r="L179" s="5"/>
      <c r="M179" s="3"/>
      <c r="N179" s="3"/>
      <c r="O179" s="6"/>
      <c r="Q179" s="12"/>
      <c r="R179" s="12"/>
      <c r="S179" s="12"/>
    </row>
    <row r="180" spans="12:19" x14ac:dyDescent="0.2">
      <c r="L180" s="5"/>
      <c r="M180" s="3"/>
      <c r="N180" s="3"/>
      <c r="O180" s="6"/>
      <c r="Q180" s="12"/>
      <c r="R180" s="12"/>
      <c r="S180" s="12"/>
    </row>
    <row r="181" spans="12:19" x14ac:dyDescent="0.2">
      <c r="L181" s="5"/>
      <c r="M181" s="3"/>
      <c r="N181" s="3"/>
      <c r="O181" s="6"/>
      <c r="Q181" s="12"/>
      <c r="R181" s="12"/>
      <c r="S181" s="12"/>
    </row>
    <row r="182" spans="12:19" x14ac:dyDescent="0.2">
      <c r="L182" s="5"/>
      <c r="M182" s="3"/>
      <c r="N182" s="3"/>
      <c r="O182" s="6"/>
      <c r="Q182" s="12"/>
      <c r="R182" s="12"/>
      <c r="S182" s="12"/>
    </row>
    <row r="183" spans="12:19" x14ac:dyDescent="0.2">
      <c r="L183" s="5"/>
      <c r="M183" s="3"/>
      <c r="N183" s="3"/>
      <c r="O183" s="6"/>
      <c r="Q183" s="12"/>
      <c r="R183" s="12"/>
      <c r="S183" s="12"/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opLeftCell="A3" zoomScale="75" workbookViewId="0">
      <selection activeCell="W7" activeCellId="1" sqref="T7:T14 W7:W14"/>
    </sheetView>
  </sheetViews>
  <sheetFormatPr defaultRowHeight="12.75" x14ac:dyDescent="0.2"/>
  <cols>
    <col min="1" max="1" width="12.85546875" customWidth="1"/>
    <col min="3" max="3" width="13.140625" customWidth="1"/>
    <col min="15" max="15" width="10.42578125" customWidth="1"/>
  </cols>
  <sheetData>
    <row r="1" spans="1:24" x14ac:dyDescent="0.2">
      <c r="A1" s="35" t="s">
        <v>59</v>
      </c>
      <c r="B1" s="2"/>
      <c r="C1" s="16"/>
      <c r="D1" s="3"/>
      <c r="E1" s="3"/>
      <c r="F1" s="12"/>
      <c r="G1" s="11"/>
      <c r="H1" s="12"/>
      <c r="I1" s="11"/>
      <c r="J1" s="12"/>
      <c r="K1" s="11"/>
      <c r="L1" s="9"/>
      <c r="M1" s="6"/>
      <c r="N1" s="12"/>
      <c r="O1" s="32"/>
      <c r="P1" s="6"/>
      <c r="Q1" s="6"/>
      <c r="R1" s="6"/>
      <c r="S1" s="6"/>
      <c r="T1" s="6"/>
      <c r="U1" s="6"/>
    </row>
    <row r="2" spans="1:24" x14ac:dyDescent="0.2">
      <c r="A2" s="5" t="s">
        <v>4</v>
      </c>
      <c r="B2" s="2"/>
      <c r="C2" s="16"/>
      <c r="D2" s="3"/>
      <c r="E2" s="3"/>
      <c r="F2" s="12"/>
      <c r="G2" s="11"/>
      <c r="H2" s="12"/>
      <c r="I2" s="11"/>
      <c r="J2" s="12"/>
      <c r="K2" s="11"/>
      <c r="L2" s="9"/>
      <c r="M2" s="6"/>
      <c r="N2" s="12"/>
      <c r="O2" s="32"/>
      <c r="P2" s="6"/>
      <c r="Q2" s="6"/>
      <c r="R2" s="6"/>
      <c r="S2" s="6"/>
      <c r="T2" s="6"/>
      <c r="U2" s="6"/>
    </row>
    <row r="3" spans="1:24" x14ac:dyDescent="0.2">
      <c r="A3" s="5" t="s">
        <v>20</v>
      </c>
      <c r="B3" s="2"/>
      <c r="C3" s="16"/>
      <c r="D3" s="3"/>
      <c r="E3" s="3"/>
      <c r="F3" s="12"/>
      <c r="G3" s="11"/>
      <c r="H3" s="12"/>
      <c r="I3" s="11"/>
      <c r="J3" s="12"/>
      <c r="K3" s="11"/>
      <c r="L3" s="9"/>
      <c r="N3" s="11"/>
      <c r="O3" s="32"/>
      <c r="P3" s="6"/>
      <c r="Q3" s="6" t="s">
        <v>25</v>
      </c>
      <c r="R3" s="6"/>
      <c r="S3" s="6"/>
      <c r="T3" s="6" t="s">
        <v>28</v>
      </c>
      <c r="U3" s="6"/>
      <c r="W3" s="9" t="s">
        <v>67</v>
      </c>
    </row>
    <row r="4" spans="1:24" x14ac:dyDescent="0.2">
      <c r="A4" s="5" t="s">
        <v>21</v>
      </c>
      <c r="B4" s="2"/>
      <c r="C4" s="16"/>
      <c r="D4" s="3"/>
      <c r="E4" s="3"/>
      <c r="F4" s="12"/>
      <c r="G4" s="11"/>
      <c r="H4" s="12" t="s">
        <v>18</v>
      </c>
      <c r="I4" s="12"/>
      <c r="J4" s="12" t="s">
        <v>19</v>
      </c>
      <c r="K4" s="11"/>
      <c r="L4" s="9"/>
      <c r="M4" s="9"/>
      <c r="N4" s="11"/>
      <c r="O4" s="32"/>
      <c r="P4" s="6"/>
      <c r="Q4" s="6" t="s">
        <v>30</v>
      </c>
      <c r="R4" s="6"/>
      <c r="S4" s="6"/>
      <c r="T4" s="6" t="s">
        <v>30</v>
      </c>
      <c r="U4" s="6"/>
      <c r="V4" s="6"/>
      <c r="W4" s="6" t="s">
        <v>30</v>
      </c>
      <c r="X4" s="6"/>
    </row>
    <row r="5" spans="1:24" x14ac:dyDescent="0.2">
      <c r="A5" s="17" t="s">
        <v>5</v>
      </c>
      <c r="B5" s="10" t="s">
        <v>40</v>
      </c>
      <c r="C5" s="17" t="s">
        <v>36</v>
      </c>
      <c r="D5" s="9" t="s">
        <v>6</v>
      </c>
      <c r="E5" s="9" t="s">
        <v>0</v>
      </c>
      <c r="F5" s="12" t="s">
        <v>7</v>
      </c>
      <c r="G5" s="12" t="s">
        <v>8</v>
      </c>
      <c r="H5" s="12" t="s">
        <v>3</v>
      </c>
      <c r="I5" s="12" t="s">
        <v>8</v>
      </c>
      <c r="J5" s="12" t="s">
        <v>3</v>
      </c>
      <c r="K5" s="12" t="s">
        <v>8</v>
      </c>
      <c r="L5" s="9" t="s">
        <v>9</v>
      </c>
      <c r="M5" s="3"/>
      <c r="N5" s="12"/>
      <c r="O5" s="33"/>
      <c r="P5" s="9" t="s">
        <v>31</v>
      </c>
      <c r="Q5" s="9" t="s">
        <v>32</v>
      </c>
      <c r="R5" s="9" t="s">
        <v>33</v>
      </c>
      <c r="S5" s="9" t="s">
        <v>31</v>
      </c>
      <c r="T5" s="9" t="s">
        <v>32</v>
      </c>
      <c r="U5" s="9" t="s">
        <v>33</v>
      </c>
      <c r="V5" s="9" t="s">
        <v>31</v>
      </c>
      <c r="W5" s="9" t="s">
        <v>32</v>
      </c>
      <c r="X5" s="9" t="s">
        <v>33</v>
      </c>
    </row>
    <row r="6" spans="1:24" x14ac:dyDescent="0.2">
      <c r="A6" s="5"/>
      <c r="B6" s="2"/>
      <c r="C6" s="16"/>
      <c r="D6" s="3"/>
      <c r="E6" s="13"/>
      <c r="F6" s="12"/>
      <c r="G6" s="11"/>
      <c r="H6" s="12"/>
      <c r="I6" s="11"/>
      <c r="J6" s="15"/>
      <c r="K6" s="11"/>
      <c r="L6" s="9"/>
      <c r="M6" s="33"/>
      <c r="N6" s="12"/>
      <c r="O6" s="32"/>
      <c r="P6" s="6"/>
      <c r="Q6" s="6"/>
      <c r="R6" s="6"/>
      <c r="S6" s="6"/>
      <c r="T6" s="6"/>
      <c r="U6" s="6"/>
    </row>
    <row r="7" spans="1:24" x14ac:dyDescent="0.2">
      <c r="A7" s="5">
        <v>39574</v>
      </c>
      <c r="B7" s="2" t="s">
        <v>71</v>
      </c>
      <c r="C7" s="19" t="s">
        <v>65</v>
      </c>
      <c r="D7" s="3">
        <v>295360</v>
      </c>
      <c r="E7" s="13">
        <v>1</v>
      </c>
      <c r="F7" s="12">
        <v>6.8510659701492544</v>
      </c>
      <c r="G7" s="11">
        <v>0.86883972985074354</v>
      </c>
      <c r="H7" s="12">
        <v>476.22059680970142</v>
      </c>
      <c r="I7" s="11">
        <v>81.891925690298407</v>
      </c>
      <c r="J7" s="15">
        <v>471.10931210820888</v>
      </c>
      <c r="K7" s="15">
        <v>74.956956204290933</v>
      </c>
      <c r="L7" s="36">
        <v>127</v>
      </c>
      <c r="M7" s="33"/>
      <c r="N7" s="12"/>
      <c r="O7" s="18"/>
      <c r="P7" s="20">
        <v>626.04875000000004</v>
      </c>
      <c r="Q7" s="20">
        <v>837.24624999999992</v>
      </c>
      <c r="R7" s="20">
        <v>96.716999999999999</v>
      </c>
      <c r="S7" s="20">
        <v>353.26875000000001</v>
      </c>
      <c r="T7" s="20">
        <v>490.92874999999998</v>
      </c>
      <c r="U7" s="20">
        <v>52.962000000000003</v>
      </c>
      <c r="V7" s="13">
        <f>(P7-S7)</f>
        <v>272.78000000000003</v>
      </c>
      <c r="W7" s="13">
        <f>(Q7-T7)</f>
        <v>346.31749999999994</v>
      </c>
      <c r="X7" s="13">
        <f>(R7-U7)</f>
        <v>43.754999999999995</v>
      </c>
    </row>
    <row r="8" spans="1:24" x14ac:dyDescent="0.2">
      <c r="A8" s="5">
        <v>39590</v>
      </c>
      <c r="B8" s="2" t="s">
        <v>73</v>
      </c>
      <c r="C8" s="19" t="s">
        <v>65</v>
      </c>
      <c r="D8" s="3">
        <v>295370</v>
      </c>
      <c r="E8" s="13">
        <v>1</v>
      </c>
      <c r="F8" s="12">
        <v>1.8418244776119403</v>
      </c>
      <c r="G8" s="11">
        <v>0.67414352238805941</v>
      </c>
      <c r="H8" s="12">
        <v>135.1684585074627</v>
      </c>
      <c r="I8" s="11">
        <v>62.09541349253729</v>
      </c>
      <c r="J8" s="15">
        <v>81.076040597014938</v>
      </c>
      <c r="K8" s="11">
        <v>35.197623402985059</v>
      </c>
      <c r="L8" s="36">
        <v>143</v>
      </c>
      <c r="M8" s="32"/>
      <c r="N8" s="11"/>
      <c r="O8" s="18"/>
      <c r="P8" s="20">
        <v>559.89975000000004</v>
      </c>
      <c r="Q8" s="20">
        <v>475.63525000000004</v>
      </c>
      <c r="R8" s="20">
        <v>69.320999999999998</v>
      </c>
      <c r="S8" s="20">
        <v>269.91475000000003</v>
      </c>
      <c r="T8" s="20">
        <v>142.98525000000001</v>
      </c>
      <c r="U8" s="20">
        <v>34.098500000000001</v>
      </c>
      <c r="V8" s="13">
        <f t="shared" ref="V8:V14" si="0">(P8-S8)</f>
        <v>289.98500000000001</v>
      </c>
      <c r="W8" s="13">
        <f t="shared" ref="W8:W14" si="1">(Q8-T8)</f>
        <v>332.65000000000003</v>
      </c>
      <c r="X8" s="13">
        <f t="shared" ref="X8:X14" si="2">(R8-U8)</f>
        <v>35.222499999999997</v>
      </c>
    </row>
    <row r="9" spans="1:24" x14ac:dyDescent="0.2">
      <c r="A9" s="5">
        <v>39611</v>
      </c>
      <c r="B9" s="2" t="s">
        <v>78</v>
      </c>
      <c r="C9" s="19" t="s">
        <v>65</v>
      </c>
      <c r="D9" s="3">
        <v>295380</v>
      </c>
      <c r="E9" s="13">
        <v>1</v>
      </c>
      <c r="F9" s="12">
        <v>2.95049552238806</v>
      </c>
      <c r="G9" s="11">
        <v>1.3865540776119403</v>
      </c>
      <c r="H9" s="12">
        <v>54.184815167910457</v>
      </c>
      <c r="I9" s="11">
        <v>37.917555582089541</v>
      </c>
      <c r="J9" s="15">
        <v>51.062252154850746</v>
      </c>
      <c r="K9" s="15">
        <v>29.63295497014925</v>
      </c>
      <c r="L9" s="36">
        <v>164</v>
      </c>
      <c r="M9" s="32"/>
      <c r="N9" s="11"/>
      <c r="O9" s="18"/>
      <c r="P9" s="20">
        <v>459.04425000000003</v>
      </c>
      <c r="Q9" s="20">
        <v>564.87300000000005</v>
      </c>
      <c r="R9" s="20">
        <v>64.634500000000003</v>
      </c>
      <c r="S9" s="20">
        <v>200.98925000000003</v>
      </c>
      <c r="T9" s="20">
        <v>254.803</v>
      </c>
      <c r="U9" s="20">
        <v>30.462</v>
      </c>
      <c r="V9" s="13">
        <f t="shared" si="0"/>
        <v>258.05500000000001</v>
      </c>
      <c r="W9" s="13">
        <f t="shared" si="1"/>
        <v>310.07000000000005</v>
      </c>
      <c r="X9" s="13">
        <f t="shared" si="2"/>
        <v>34.172499999999999</v>
      </c>
    </row>
    <row r="10" spans="1:24" x14ac:dyDescent="0.2">
      <c r="A10" s="5">
        <v>39667</v>
      </c>
      <c r="B10" s="2" t="s">
        <v>79</v>
      </c>
      <c r="C10" s="19" t="s">
        <v>65</v>
      </c>
      <c r="D10" s="3">
        <v>295390</v>
      </c>
      <c r="E10" s="13">
        <v>1</v>
      </c>
      <c r="F10" s="12">
        <v>1.0192620895522391</v>
      </c>
      <c r="G10" s="11">
        <v>0.84974271044776084</v>
      </c>
      <c r="H10" s="12">
        <v>28.744398470149253</v>
      </c>
      <c r="I10" s="11">
        <v>37.404959154850744</v>
      </c>
      <c r="J10" s="15">
        <v>26.422723376865672</v>
      </c>
      <c r="K10" s="15">
        <v>29.308252248134327</v>
      </c>
      <c r="L10" s="36">
        <v>220</v>
      </c>
      <c r="M10" s="33"/>
      <c r="N10" s="12"/>
      <c r="O10" s="18"/>
      <c r="P10" s="20">
        <v>432.68275000000006</v>
      </c>
      <c r="Q10" s="20">
        <v>638.91350000000011</v>
      </c>
      <c r="R10" s="20">
        <v>58.425749999999994</v>
      </c>
      <c r="S10" s="20">
        <v>144.60025000000002</v>
      </c>
      <c r="T10" s="20">
        <v>185.04599999999999</v>
      </c>
      <c r="U10" s="20">
        <v>23.87575</v>
      </c>
      <c r="V10" s="13">
        <f t="shared" si="0"/>
        <v>288.08250000000004</v>
      </c>
      <c r="W10" s="13">
        <f t="shared" si="1"/>
        <v>453.86750000000012</v>
      </c>
      <c r="X10" s="13">
        <f t="shared" si="2"/>
        <v>34.549999999999997</v>
      </c>
    </row>
    <row r="11" spans="1:24" x14ac:dyDescent="0.2">
      <c r="A11" s="5">
        <v>39696</v>
      </c>
      <c r="B11" s="2" t="s">
        <v>80</v>
      </c>
      <c r="C11" s="19" t="s">
        <v>60</v>
      </c>
      <c r="D11" s="3">
        <v>321886</v>
      </c>
      <c r="E11" s="13">
        <v>1</v>
      </c>
      <c r="F11" s="12">
        <v>2.4054700645161291</v>
      </c>
      <c r="G11" s="11">
        <v>1.4768822554838701</v>
      </c>
      <c r="H11" s="12">
        <v>69.657871161290316</v>
      </c>
      <c r="I11" s="11">
        <v>69.085730198709683</v>
      </c>
      <c r="J11" s="15">
        <v>65.326546645161287</v>
      </c>
      <c r="K11" s="15">
        <v>55.007723914838714</v>
      </c>
      <c r="L11" s="36">
        <v>248</v>
      </c>
      <c r="O11" s="18"/>
      <c r="P11" s="20">
        <v>435.04750000000001</v>
      </c>
      <c r="Q11" s="20">
        <v>691.92875000000004</v>
      </c>
      <c r="R11" s="20">
        <v>66.182999999999993</v>
      </c>
      <c r="S11" s="20">
        <v>128.27250000000001</v>
      </c>
      <c r="T11" s="20">
        <v>204.29124999999999</v>
      </c>
      <c r="U11" s="20">
        <v>28.105499999999999</v>
      </c>
      <c r="V11" s="13">
        <f t="shared" si="0"/>
        <v>306.77499999999998</v>
      </c>
      <c r="W11" s="13">
        <f t="shared" si="1"/>
        <v>487.63750000000005</v>
      </c>
      <c r="X11" s="13">
        <f t="shared" si="2"/>
        <v>38.077499999999993</v>
      </c>
    </row>
    <row r="12" spans="1:24" x14ac:dyDescent="0.2">
      <c r="A12" s="5">
        <v>39737</v>
      </c>
      <c r="B12" s="2" t="s">
        <v>85</v>
      </c>
      <c r="C12" s="19" t="s">
        <v>65</v>
      </c>
      <c r="D12" s="20">
        <v>295400</v>
      </c>
      <c r="E12" s="13">
        <v>1</v>
      </c>
      <c r="F12" s="12">
        <v>1.9133516417910452</v>
      </c>
      <c r="G12" s="11">
        <v>0.96204035820895484</v>
      </c>
      <c r="H12" s="12">
        <v>88.8576756716418</v>
      </c>
      <c r="I12" s="11">
        <v>53.270777028358197</v>
      </c>
      <c r="J12" s="15">
        <v>83.04155328358209</v>
      </c>
      <c r="K12" s="15">
        <v>40.205965916417902</v>
      </c>
      <c r="L12" s="36">
        <v>290</v>
      </c>
      <c r="O12" s="18"/>
      <c r="P12" s="20">
        <v>378.18049999999999</v>
      </c>
      <c r="Q12" s="20">
        <v>594.76600000000008</v>
      </c>
      <c r="R12" s="20">
        <v>68.180250000000001</v>
      </c>
      <c r="S12" s="20">
        <v>93.120499999999993</v>
      </c>
      <c r="T12" s="20">
        <v>155.92349999999999</v>
      </c>
      <c r="U12" s="20">
        <v>29.012749999999997</v>
      </c>
      <c r="V12" s="13">
        <f t="shared" si="0"/>
        <v>285.06</v>
      </c>
      <c r="W12" s="13">
        <f t="shared" si="1"/>
        <v>438.84250000000009</v>
      </c>
      <c r="X12" s="13">
        <f t="shared" si="2"/>
        <v>39.167500000000004</v>
      </c>
    </row>
    <row r="13" spans="1:24" x14ac:dyDescent="0.2">
      <c r="A13" s="5">
        <v>39765</v>
      </c>
      <c r="B13" s="2" t="s">
        <v>86</v>
      </c>
      <c r="C13" s="19" t="s">
        <v>65</v>
      </c>
      <c r="D13" s="13">
        <v>295410</v>
      </c>
      <c r="E13" s="13">
        <v>1</v>
      </c>
      <c r="F13" s="12">
        <v>0.92088604477611935</v>
      </c>
      <c r="G13" s="11">
        <v>0.51721945522388046</v>
      </c>
      <c r="H13" s="12">
        <v>49.111300074626868</v>
      </c>
      <c r="I13" s="4">
        <v>36.038234525373113</v>
      </c>
      <c r="J13" s="15">
        <v>29.710691865671642</v>
      </c>
      <c r="K13" s="11">
        <v>21.42091723432835</v>
      </c>
      <c r="L13" s="36">
        <v>318</v>
      </c>
      <c r="O13" s="18"/>
      <c r="P13" s="20">
        <v>517.61474999999996</v>
      </c>
      <c r="Q13" s="20">
        <v>657.76724999999999</v>
      </c>
      <c r="R13" s="20">
        <v>81.701499999999996</v>
      </c>
      <c r="S13" s="20">
        <v>194.26224999999999</v>
      </c>
      <c r="T13" s="20">
        <v>202.33224999999999</v>
      </c>
      <c r="U13" s="20">
        <v>40.058999999999997</v>
      </c>
      <c r="V13" s="13">
        <f t="shared" si="0"/>
        <v>323.35249999999996</v>
      </c>
      <c r="W13" s="13">
        <f t="shared" si="1"/>
        <v>455.435</v>
      </c>
      <c r="X13" s="13">
        <f t="shared" si="2"/>
        <v>41.642499999999998</v>
      </c>
    </row>
    <row r="14" spans="1:24" x14ac:dyDescent="0.2">
      <c r="A14" s="5">
        <v>39785</v>
      </c>
      <c r="B14" s="2" t="s">
        <v>89</v>
      </c>
      <c r="C14" s="19" t="s">
        <v>88</v>
      </c>
      <c r="D14" s="13">
        <v>295420</v>
      </c>
      <c r="E14" s="13">
        <v>1</v>
      </c>
      <c r="F14" s="12">
        <v>1.1355286567164176</v>
      </c>
      <c r="G14" s="11">
        <v>0.54380744328358199</v>
      </c>
      <c r="H14" s="12">
        <v>70.300441007462695</v>
      </c>
      <c r="I14" s="11">
        <v>33.8438271425373</v>
      </c>
      <c r="J14" s="15">
        <v>36.589641380597016</v>
      </c>
      <c r="K14" s="11">
        <v>19.649561769402982</v>
      </c>
      <c r="L14" s="36">
        <v>338</v>
      </c>
      <c r="M14" s="32"/>
      <c r="N14" s="11"/>
      <c r="O14" s="18"/>
      <c r="P14" s="20">
        <v>506.63</v>
      </c>
      <c r="Q14" s="20">
        <v>667.99849999999992</v>
      </c>
      <c r="R14" s="20">
        <v>67.313999999999993</v>
      </c>
      <c r="S14" s="20">
        <v>267.01</v>
      </c>
      <c r="T14" s="20">
        <v>328.99349999999998</v>
      </c>
      <c r="U14" s="20">
        <v>37.316500000000005</v>
      </c>
      <c r="V14" s="13">
        <f t="shared" si="0"/>
        <v>239.62</v>
      </c>
      <c r="W14" s="13">
        <f t="shared" si="1"/>
        <v>339.00499999999994</v>
      </c>
      <c r="X14" s="13">
        <f t="shared" si="2"/>
        <v>29.997499999999988</v>
      </c>
    </row>
    <row r="15" spans="1:24" x14ac:dyDescent="0.2">
      <c r="A15" s="5"/>
      <c r="B15" s="2"/>
      <c r="C15" s="16"/>
      <c r="D15" s="3"/>
      <c r="E15" s="13"/>
      <c r="F15" s="12"/>
      <c r="G15" s="11"/>
      <c r="H15" s="12"/>
      <c r="I15" s="11"/>
      <c r="J15" s="12"/>
      <c r="K15" s="11"/>
      <c r="L15" s="36"/>
      <c r="M15" s="33"/>
      <c r="N15" s="12"/>
      <c r="O15" s="18"/>
      <c r="P15" s="9"/>
      <c r="Q15" s="9"/>
      <c r="R15" s="9"/>
      <c r="S15" s="9"/>
      <c r="T15" s="9"/>
      <c r="U15" s="9"/>
      <c r="V15" s="13"/>
      <c r="W15" s="13"/>
      <c r="X15" s="13"/>
    </row>
    <row r="16" spans="1:24" x14ac:dyDescent="0.2">
      <c r="A16" s="5"/>
      <c r="B16" s="2"/>
      <c r="C16" s="16"/>
      <c r="D16" s="3"/>
      <c r="E16" s="13"/>
      <c r="F16" s="12"/>
      <c r="G16" s="15"/>
      <c r="H16" s="12"/>
      <c r="I16" s="11"/>
      <c r="J16" s="15"/>
      <c r="K16" s="11"/>
      <c r="L16" s="36"/>
      <c r="M16" s="33"/>
      <c r="N16" s="12"/>
      <c r="O16" s="18"/>
      <c r="P16" s="9"/>
      <c r="Q16" s="9"/>
      <c r="R16" s="9"/>
      <c r="S16" s="9"/>
      <c r="T16" s="9"/>
      <c r="U16" s="9"/>
    </row>
    <row r="17" spans="1:21" x14ac:dyDescent="0.2">
      <c r="A17" s="5"/>
      <c r="B17" s="2"/>
      <c r="C17" s="16"/>
      <c r="D17" s="3"/>
      <c r="E17" s="13"/>
      <c r="F17" s="12"/>
      <c r="G17" s="11"/>
      <c r="H17" s="12"/>
      <c r="I17" s="11"/>
      <c r="J17" s="15"/>
      <c r="K17" s="11"/>
      <c r="L17" s="36"/>
      <c r="M17" s="32"/>
      <c r="N17" s="11"/>
      <c r="O17" s="18"/>
      <c r="P17" s="9"/>
      <c r="Q17" s="9"/>
      <c r="R17" s="9"/>
      <c r="S17" s="9"/>
      <c r="T17" s="9"/>
      <c r="U17" s="9"/>
    </row>
    <row r="18" spans="1:21" x14ac:dyDescent="0.2">
      <c r="A18" s="5"/>
      <c r="B18" s="2"/>
      <c r="C18" s="16"/>
      <c r="D18" s="3"/>
      <c r="E18" s="13"/>
      <c r="F18" s="12"/>
      <c r="G18" s="11"/>
      <c r="H18" s="12"/>
      <c r="I18" s="11"/>
      <c r="J18" s="15"/>
      <c r="K18" s="11"/>
      <c r="L18" s="36"/>
      <c r="M18" s="33"/>
      <c r="N18" s="12"/>
      <c r="O18" s="18"/>
    </row>
    <row r="19" spans="1:21" x14ac:dyDescent="0.2">
      <c r="A19" s="5"/>
      <c r="B19" s="2"/>
      <c r="C19" s="16"/>
      <c r="D19" s="3"/>
      <c r="E19" s="13"/>
      <c r="F19" s="12"/>
      <c r="G19" s="11"/>
      <c r="H19" s="12"/>
      <c r="I19" s="11"/>
      <c r="J19" s="15"/>
      <c r="K19" s="11"/>
      <c r="L19" s="36"/>
      <c r="M19" s="30"/>
      <c r="N19" s="15"/>
      <c r="O19" s="18"/>
    </row>
    <row r="20" spans="1:21" x14ac:dyDescent="0.2">
      <c r="A20" s="5"/>
      <c r="B20" s="2"/>
      <c r="C20" s="16"/>
      <c r="D20" s="3"/>
      <c r="E20" s="13"/>
      <c r="F20" s="12"/>
      <c r="G20" s="11"/>
      <c r="H20" s="12"/>
      <c r="I20" s="11"/>
      <c r="J20" s="15"/>
      <c r="K20" s="11"/>
      <c r="L20" s="36"/>
      <c r="M20" s="32"/>
      <c r="N20" s="11"/>
      <c r="O20" s="18"/>
    </row>
    <row r="21" spans="1:21" x14ac:dyDescent="0.2">
      <c r="A21" s="5"/>
      <c r="B21" s="2"/>
      <c r="C21" s="16"/>
      <c r="D21" s="3"/>
      <c r="E21" s="13"/>
      <c r="F21" s="12"/>
      <c r="G21" s="11"/>
      <c r="H21" s="12"/>
      <c r="I21" s="11"/>
      <c r="J21" s="15"/>
      <c r="K21" s="11"/>
      <c r="L21" s="36"/>
      <c r="M21" s="33"/>
      <c r="N21" s="12"/>
      <c r="O21" s="18"/>
    </row>
    <row r="22" spans="1:21" x14ac:dyDescent="0.2">
      <c r="A22" s="5"/>
      <c r="B22" s="2"/>
      <c r="C22" s="16"/>
      <c r="D22" s="3"/>
      <c r="E22" s="13"/>
      <c r="F22" s="12"/>
      <c r="G22" s="11"/>
      <c r="H22" s="12"/>
      <c r="I22" s="11"/>
      <c r="J22" s="15"/>
      <c r="K22" s="11"/>
      <c r="L22" s="36"/>
      <c r="M22" s="33"/>
      <c r="N22" s="12"/>
      <c r="O22" s="18"/>
      <c r="P22" s="6"/>
      <c r="Q22" s="6"/>
      <c r="R22" s="6"/>
      <c r="S22" s="6"/>
      <c r="T22" s="6"/>
      <c r="U22" s="6"/>
    </row>
    <row r="23" spans="1:21" x14ac:dyDescent="0.2">
      <c r="A23" s="5"/>
      <c r="B23" s="2"/>
      <c r="C23" s="16"/>
      <c r="D23" s="3"/>
      <c r="E23" s="13"/>
      <c r="F23" s="12"/>
      <c r="G23" s="11"/>
      <c r="H23" s="15"/>
      <c r="I23" s="11"/>
      <c r="J23" s="15"/>
      <c r="K23" s="11"/>
      <c r="L23" s="36"/>
      <c r="M23" s="33"/>
      <c r="N23" s="12"/>
      <c r="O23" s="18"/>
      <c r="P23" s="6"/>
      <c r="Q23" s="6"/>
      <c r="R23" s="6"/>
      <c r="S23" s="6"/>
      <c r="T23" s="6"/>
      <c r="U23" s="6"/>
    </row>
    <row r="24" spans="1:21" x14ac:dyDescent="0.2">
      <c r="A24" s="5"/>
      <c r="B24" s="2"/>
      <c r="C24" s="16"/>
      <c r="D24" s="3"/>
      <c r="E24" s="13"/>
      <c r="F24" s="12"/>
      <c r="G24" s="11"/>
      <c r="H24" s="12"/>
      <c r="I24" s="11"/>
      <c r="J24" s="15"/>
      <c r="K24" s="11"/>
      <c r="L24" s="18"/>
      <c r="M24" s="33"/>
      <c r="N24" s="12"/>
      <c r="O24" s="18"/>
      <c r="P24" s="6"/>
      <c r="Q24" s="6"/>
      <c r="R24" s="6"/>
      <c r="S24" s="6"/>
      <c r="T24" s="6"/>
      <c r="U24" s="6"/>
    </row>
    <row r="25" spans="1:21" x14ac:dyDescent="0.2">
      <c r="A25" s="5"/>
      <c r="B25" s="2"/>
      <c r="C25" s="16"/>
      <c r="D25" s="3"/>
      <c r="E25" s="13"/>
      <c r="F25" s="12"/>
      <c r="G25" s="11"/>
      <c r="H25" s="12"/>
      <c r="I25" s="11"/>
      <c r="J25" s="15"/>
      <c r="K25" s="11"/>
      <c r="L25" s="18"/>
      <c r="M25" s="32"/>
      <c r="N25" s="11"/>
      <c r="O25" s="18"/>
      <c r="P25" s="6"/>
      <c r="Q25" s="6"/>
      <c r="R25" s="6"/>
      <c r="S25" s="6"/>
      <c r="T25" s="6"/>
      <c r="U25" s="6"/>
    </row>
    <row r="26" spans="1:21" x14ac:dyDescent="0.2">
      <c r="A26" s="5"/>
      <c r="B26" s="2"/>
      <c r="C26" s="16"/>
      <c r="D26" s="3"/>
      <c r="E26" s="13"/>
      <c r="F26" s="12"/>
      <c r="G26" s="11"/>
      <c r="H26" s="12"/>
      <c r="I26" s="11"/>
      <c r="J26" s="15"/>
      <c r="K26" s="11"/>
      <c r="L26" s="18"/>
      <c r="M26" s="33"/>
      <c r="N26" s="12"/>
      <c r="O26" s="18"/>
      <c r="P26" s="6"/>
      <c r="Q26" s="6"/>
      <c r="R26" s="6"/>
      <c r="S26" s="6"/>
      <c r="T26" s="6"/>
      <c r="U26" s="6"/>
    </row>
    <row r="27" spans="1:21" x14ac:dyDescent="0.2">
      <c r="A27" s="5"/>
      <c r="B27" s="2"/>
      <c r="C27" s="16"/>
      <c r="D27" s="3"/>
      <c r="E27" s="13"/>
      <c r="F27" s="12"/>
      <c r="G27" s="11"/>
      <c r="H27" s="12"/>
      <c r="I27" s="11"/>
      <c r="J27" s="15"/>
      <c r="K27" s="11"/>
      <c r="L27" s="18"/>
      <c r="O27" s="18"/>
      <c r="P27" s="6"/>
      <c r="Q27" s="6"/>
      <c r="R27" s="6"/>
      <c r="S27" s="6"/>
      <c r="T27" s="6"/>
      <c r="U27" s="6"/>
    </row>
    <row r="28" spans="1:21" x14ac:dyDescent="0.2">
      <c r="A28" s="5"/>
      <c r="B28" s="2"/>
      <c r="C28" s="16"/>
      <c r="D28" s="3"/>
      <c r="E28" s="13"/>
      <c r="F28" s="12"/>
      <c r="G28" s="11"/>
      <c r="H28" s="12"/>
      <c r="I28" s="11"/>
      <c r="J28" s="15"/>
      <c r="K28" s="11"/>
      <c r="L28" s="18"/>
      <c r="O28" s="18"/>
      <c r="P28" s="6"/>
      <c r="Q28" s="6"/>
      <c r="R28" s="6"/>
      <c r="S28" s="6"/>
      <c r="T28" s="6"/>
      <c r="U28" s="6"/>
    </row>
    <row r="29" spans="1:21" x14ac:dyDescent="0.2">
      <c r="A29" s="5"/>
      <c r="B29" s="2"/>
      <c r="C29" s="16"/>
      <c r="D29" s="3"/>
      <c r="E29" s="13"/>
      <c r="F29" s="12"/>
      <c r="G29" s="11"/>
      <c r="H29" s="12"/>
      <c r="I29" s="11"/>
      <c r="J29" s="15"/>
      <c r="K29" s="11"/>
      <c r="L29" s="18"/>
      <c r="M29" s="32"/>
      <c r="N29" s="11"/>
      <c r="O29" s="18"/>
      <c r="P29" s="6"/>
      <c r="Q29" s="6"/>
      <c r="R29" s="6"/>
      <c r="S29" s="6"/>
      <c r="T29" s="6"/>
      <c r="U29" s="6"/>
    </row>
    <row r="30" spans="1:21" x14ac:dyDescent="0.2">
      <c r="A30" s="5"/>
      <c r="B30" s="2"/>
      <c r="C30" s="16"/>
      <c r="D30" s="3"/>
      <c r="E30" s="13"/>
      <c r="F30" s="12"/>
      <c r="G30" s="11"/>
      <c r="H30" s="12"/>
      <c r="I30" s="11"/>
      <c r="J30" s="15"/>
      <c r="K30" s="11"/>
      <c r="L30" s="18"/>
      <c r="M30" s="33"/>
      <c r="N30" s="12"/>
      <c r="O30" s="18"/>
      <c r="P30" s="6"/>
      <c r="Q30" s="6"/>
      <c r="R30" s="6"/>
      <c r="S30" s="6"/>
      <c r="T30" s="6"/>
      <c r="U30" s="6"/>
    </row>
    <row r="31" spans="1:21" x14ac:dyDescent="0.2">
      <c r="A31" s="5"/>
      <c r="B31" s="2"/>
      <c r="C31" s="16"/>
      <c r="D31" s="3"/>
      <c r="E31" s="13"/>
      <c r="F31" s="12"/>
      <c r="G31" s="11"/>
      <c r="H31" s="12"/>
      <c r="I31" s="11"/>
      <c r="J31" s="15"/>
      <c r="K31" s="11"/>
      <c r="L31" s="18"/>
      <c r="M31" s="33"/>
      <c r="N31" s="12"/>
      <c r="O31" s="18"/>
      <c r="P31" s="6"/>
      <c r="Q31" s="6"/>
      <c r="R31" s="6"/>
      <c r="S31" s="6"/>
      <c r="T31" s="6"/>
      <c r="U31" s="6"/>
    </row>
    <row r="32" spans="1:21" x14ac:dyDescent="0.2">
      <c r="A32" s="5"/>
      <c r="B32" s="2"/>
      <c r="C32" s="16"/>
      <c r="D32" s="3"/>
      <c r="E32" s="13"/>
      <c r="F32" s="12"/>
      <c r="G32" s="11"/>
      <c r="H32" s="15"/>
      <c r="I32" s="11"/>
      <c r="J32" s="15"/>
      <c r="K32" s="15"/>
      <c r="L32" s="36"/>
      <c r="M32" s="33"/>
      <c r="N32" s="12"/>
      <c r="O32" s="18"/>
      <c r="P32" s="6"/>
      <c r="Q32" s="6"/>
      <c r="R32" s="6"/>
      <c r="S32" s="6"/>
      <c r="T32" s="6"/>
      <c r="U32" s="6"/>
    </row>
    <row r="33" spans="1:21" x14ac:dyDescent="0.2">
      <c r="A33" s="5"/>
      <c r="B33" s="2"/>
      <c r="C33" s="16"/>
      <c r="D33" s="3"/>
      <c r="E33" s="13"/>
      <c r="F33" s="12"/>
      <c r="G33" s="11"/>
      <c r="H33" s="12"/>
      <c r="I33" s="11"/>
      <c r="J33" s="15"/>
      <c r="K33" s="15"/>
      <c r="L33" s="36"/>
      <c r="M33" s="33"/>
      <c r="N33" s="12"/>
      <c r="O33" s="18"/>
      <c r="P33" s="6"/>
      <c r="Q33" s="6"/>
      <c r="R33" s="6"/>
      <c r="S33" s="6"/>
      <c r="T33" s="6"/>
      <c r="U33" s="6"/>
    </row>
    <row r="34" spans="1:21" x14ac:dyDescent="0.2">
      <c r="A34" s="5"/>
      <c r="B34" s="2"/>
      <c r="C34" s="16"/>
      <c r="D34" s="3"/>
      <c r="E34" s="13"/>
      <c r="F34" s="12"/>
      <c r="G34" s="11"/>
      <c r="H34" s="12"/>
      <c r="I34" s="11"/>
      <c r="J34" s="15"/>
      <c r="K34" s="15"/>
      <c r="L34" s="36"/>
      <c r="M34" s="32"/>
      <c r="N34" s="11"/>
      <c r="O34" s="18"/>
      <c r="P34" s="6"/>
      <c r="Q34" s="6"/>
      <c r="R34" s="6"/>
      <c r="S34" s="6"/>
      <c r="T34" s="6"/>
      <c r="U34" s="6"/>
    </row>
    <row r="35" spans="1:21" x14ac:dyDescent="0.2">
      <c r="A35" s="5"/>
      <c r="B35" s="2"/>
      <c r="C35" s="16"/>
      <c r="D35" s="3"/>
      <c r="E35" s="13"/>
      <c r="F35" s="12"/>
      <c r="G35" s="11"/>
      <c r="H35" s="12"/>
      <c r="I35" s="11"/>
      <c r="J35" s="15"/>
      <c r="K35" s="15"/>
      <c r="L35" s="36"/>
      <c r="M35" s="32"/>
      <c r="N35" s="11"/>
      <c r="O35" s="18"/>
      <c r="P35" s="6"/>
      <c r="Q35" s="6"/>
      <c r="R35" s="6"/>
      <c r="S35" s="6"/>
      <c r="T35" s="6"/>
      <c r="U35" s="6"/>
    </row>
    <row r="36" spans="1:21" x14ac:dyDescent="0.2">
      <c r="A36" s="5"/>
      <c r="B36" s="2"/>
      <c r="C36" s="16"/>
      <c r="D36" s="3"/>
      <c r="E36" s="13"/>
      <c r="F36" s="12"/>
      <c r="G36" s="11"/>
      <c r="H36" s="12"/>
      <c r="I36" s="11"/>
      <c r="J36" s="15"/>
      <c r="K36" s="15"/>
      <c r="L36" s="36"/>
      <c r="M36" s="32"/>
      <c r="N36" s="11"/>
      <c r="O36" s="18"/>
      <c r="P36" s="6"/>
      <c r="Q36" s="6"/>
      <c r="R36" s="6"/>
      <c r="S36" s="6"/>
      <c r="T36" s="6"/>
      <c r="U36" s="6"/>
    </row>
    <row r="37" spans="1:21" x14ac:dyDescent="0.2">
      <c r="A37" s="5"/>
      <c r="B37" s="2"/>
      <c r="C37" s="16"/>
      <c r="D37" s="3"/>
      <c r="E37" s="13"/>
      <c r="F37" s="12"/>
      <c r="G37" s="11"/>
      <c r="H37" s="12"/>
      <c r="I37" s="11"/>
      <c r="J37" s="15"/>
      <c r="K37" s="15"/>
      <c r="L37" s="36"/>
      <c r="M37" s="32"/>
      <c r="N37" s="11"/>
      <c r="O37" s="18"/>
      <c r="P37" s="6"/>
      <c r="Q37" s="6"/>
      <c r="R37" s="6"/>
      <c r="S37" s="6"/>
      <c r="T37" s="6"/>
      <c r="U37" s="6"/>
    </row>
    <row r="38" spans="1:21" x14ac:dyDescent="0.2">
      <c r="A38" s="5"/>
      <c r="B38" s="2"/>
      <c r="C38" s="16"/>
      <c r="D38" s="3"/>
      <c r="E38" s="13"/>
      <c r="F38" s="12"/>
      <c r="G38" s="11"/>
      <c r="H38" s="12"/>
      <c r="I38" s="11"/>
      <c r="J38" s="15"/>
      <c r="K38" s="15"/>
      <c r="L38" s="36"/>
      <c r="M38" s="32"/>
      <c r="N38" s="11"/>
      <c r="O38" s="18"/>
      <c r="P38" s="6"/>
      <c r="Q38" s="6"/>
      <c r="R38" s="6"/>
      <c r="S38" s="6"/>
      <c r="T38" s="6"/>
      <c r="U38" s="6"/>
    </row>
    <row r="39" spans="1:21" x14ac:dyDescent="0.2">
      <c r="A39" s="5"/>
      <c r="B39" s="2"/>
      <c r="C39" s="16"/>
      <c r="D39" s="3"/>
      <c r="E39" s="13"/>
      <c r="F39" s="12"/>
      <c r="G39" s="11"/>
      <c r="H39" s="12"/>
      <c r="I39" s="11"/>
      <c r="J39" s="15"/>
      <c r="K39" s="15"/>
      <c r="L39" s="36"/>
      <c r="M39" s="32"/>
      <c r="N39" s="11"/>
      <c r="O39" s="18"/>
      <c r="P39" s="6"/>
      <c r="Q39" s="6"/>
      <c r="R39" s="6"/>
      <c r="S39" s="6"/>
      <c r="T39" s="6"/>
      <c r="U39" s="6"/>
    </row>
    <row r="40" spans="1:21" x14ac:dyDescent="0.2">
      <c r="A40" s="5"/>
      <c r="B40" s="2"/>
      <c r="C40" s="16"/>
      <c r="D40" s="3"/>
      <c r="E40" s="13"/>
      <c r="F40" s="12"/>
      <c r="G40" s="11"/>
      <c r="H40" s="12"/>
      <c r="I40" s="11"/>
      <c r="J40" s="15"/>
      <c r="K40" s="15"/>
      <c r="L40" s="36"/>
      <c r="M40" s="33"/>
      <c r="N40" s="12"/>
      <c r="O40" s="18"/>
      <c r="P40" s="6"/>
      <c r="Q40" s="6"/>
      <c r="R40" s="6"/>
      <c r="S40" s="6"/>
      <c r="T40" s="6"/>
      <c r="U40" s="6"/>
    </row>
    <row r="41" spans="1:21" x14ac:dyDescent="0.2">
      <c r="A41" s="5"/>
      <c r="B41" s="2"/>
      <c r="C41" s="3"/>
      <c r="D41" s="36"/>
      <c r="E41" s="13"/>
      <c r="F41" s="12"/>
      <c r="G41" s="11"/>
      <c r="H41" s="12"/>
      <c r="I41" s="11"/>
      <c r="J41" s="15"/>
      <c r="K41" s="15"/>
      <c r="L41" s="36"/>
      <c r="M41" s="32"/>
      <c r="N41" s="11"/>
      <c r="O41" s="18"/>
      <c r="P41" s="6"/>
      <c r="Q41" s="6"/>
      <c r="R41" s="6"/>
      <c r="S41" s="6"/>
      <c r="T41" s="6"/>
      <c r="U41" s="6"/>
    </row>
    <row r="42" spans="1:21" x14ac:dyDescent="0.2">
      <c r="A42" s="5"/>
      <c r="B42" s="2"/>
      <c r="C42" s="16"/>
      <c r="D42" s="3"/>
      <c r="E42" s="13"/>
      <c r="F42" s="12"/>
      <c r="G42" s="11"/>
      <c r="H42" s="12"/>
      <c r="I42" s="11"/>
      <c r="J42" s="15"/>
      <c r="K42" s="15"/>
      <c r="L42" s="36"/>
      <c r="M42" s="33"/>
      <c r="N42" s="12"/>
      <c r="O42" s="18"/>
      <c r="P42" s="6"/>
      <c r="Q42" s="6"/>
      <c r="R42" s="6"/>
      <c r="S42" s="6"/>
      <c r="T42" s="6"/>
      <c r="U42" s="6"/>
    </row>
    <row r="43" spans="1:21" x14ac:dyDescent="0.2">
      <c r="A43" s="5"/>
      <c r="B43" s="2"/>
      <c r="C43" s="16"/>
      <c r="D43" s="36"/>
      <c r="E43" s="13"/>
      <c r="F43" s="12"/>
      <c r="G43" s="11"/>
      <c r="H43" s="12"/>
      <c r="I43" s="11"/>
      <c r="J43" s="15"/>
      <c r="K43" s="15"/>
      <c r="L43" s="36"/>
      <c r="M43" s="33"/>
      <c r="N43" s="12"/>
      <c r="O43" s="18"/>
      <c r="P43" s="6"/>
      <c r="Q43" s="6"/>
      <c r="R43" s="6"/>
      <c r="S43" s="6"/>
      <c r="T43" s="6"/>
      <c r="U43" s="6"/>
    </row>
    <row r="44" spans="1:21" x14ac:dyDescent="0.2">
      <c r="A44" s="5"/>
      <c r="B44" s="2"/>
      <c r="C44" s="16"/>
      <c r="D44" s="3"/>
      <c r="E44" s="13"/>
      <c r="F44" s="12"/>
      <c r="G44" s="11"/>
      <c r="H44" s="12"/>
      <c r="I44" s="11"/>
      <c r="J44" s="15"/>
      <c r="K44" s="15"/>
      <c r="L44" s="36"/>
      <c r="M44" s="32"/>
      <c r="N44" s="11"/>
      <c r="O44" s="18"/>
      <c r="P44" s="6"/>
      <c r="Q44" s="6"/>
      <c r="R44" s="6"/>
      <c r="S44" s="6"/>
      <c r="T44" s="6"/>
      <c r="U44" s="6"/>
    </row>
    <row r="45" spans="1:21" x14ac:dyDescent="0.2">
      <c r="A45" s="5"/>
      <c r="B45" s="2"/>
      <c r="C45" s="16"/>
      <c r="D45" s="36"/>
      <c r="E45" s="13"/>
      <c r="F45" s="12"/>
      <c r="G45" s="11"/>
      <c r="H45" s="12"/>
      <c r="I45" s="11"/>
      <c r="J45" s="15"/>
      <c r="K45" s="15"/>
      <c r="L45" s="36"/>
      <c r="M45" s="33"/>
      <c r="N45" s="12"/>
      <c r="O45" s="18"/>
      <c r="P45" s="6"/>
      <c r="Q45" s="6"/>
      <c r="R45" s="6"/>
      <c r="S45" s="6"/>
      <c r="T45" s="6"/>
      <c r="U45" s="6"/>
    </row>
    <row r="46" spans="1:21" x14ac:dyDescent="0.2">
      <c r="A46" s="5"/>
      <c r="B46" s="2"/>
      <c r="C46" s="16"/>
      <c r="D46" s="3"/>
      <c r="E46" s="13"/>
      <c r="F46" s="12"/>
      <c r="G46" s="11"/>
      <c r="H46" s="12"/>
      <c r="I46" s="11"/>
      <c r="J46" s="15"/>
      <c r="K46" s="15"/>
      <c r="L46" s="36"/>
      <c r="M46" s="32"/>
      <c r="N46" s="11"/>
      <c r="O46" s="18"/>
      <c r="P46" s="6"/>
      <c r="Q46" s="6"/>
      <c r="R46" s="6"/>
      <c r="S46" s="6"/>
      <c r="T46" s="6"/>
      <c r="U46" s="6"/>
    </row>
    <row r="47" spans="1:21" x14ac:dyDescent="0.2">
      <c r="A47" s="5"/>
      <c r="B47" s="2"/>
      <c r="C47" s="16"/>
      <c r="D47" s="36"/>
      <c r="E47" s="13"/>
      <c r="F47" s="12"/>
      <c r="G47" s="11"/>
      <c r="H47" s="12"/>
      <c r="I47" s="11"/>
      <c r="J47" s="15"/>
      <c r="K47" s="15"/>
      <c r="L47" s="36"/>
      <c r="M47" s="29"/>
      <c r="N47" s="29"/>
      <c r="O47" s="18"/>
      <c r="P47" s="6"/>
      <c r="Q47" s="6"/>
      <c r="R47" s="6"/>
      <c r="S47" s="6"/>
      <c r="T47" s="6"/>
      <c r="U47" s="6"/>
    </row>
    <row r="48" spans="1:21" x14ac:dyDescent="0.2">
      <c r="A48" s="5"/>
      <c r="B48" s="2"/>
      <c r="C48" s="3"/>
      <c r="D48" s="3"/>
      <c r="E48" s="13"/>
      <c r="F48" s="12"/>
      <c r="G48" s="11"/>
      <c r="H48" s="12"/>
      <c r="I48" s="11"/>
      <c r="J48" s="15"/>
      <c r="K48" s="15"/>
      <c r="L48" s="36"/>
      <c r="O48" s="18"/>
      <c r="P48" s="6"/>
      <c r="Q48" s="6"/>
      <c r="R48" s="6"/>
      <c r="S48" s="6"/>
      <c r="T48" s="6"/>
      <c r="U48" s="6"/>
    </row>
    <row r="49" spans="1:21" x14ac:dyDescent="0.2">
      <c r="A49" s="5"/>
      <c r="B49" s="10"/>
      <c r="C49" s="16"/>
      <c r="D49" s="36"/>
      <c r="E49" s="13"/>
      <c r="F49" s="12"/>
      <c r="G49" s="11"/>
      <c r="H49" s="12"/>
      <c r="I49" s="11"/>
      <c r="J49" s="15"/>
      <c r="K49" s="15"/>
      <c r="L49" s="36"/>
      <c r="O49" s="18"/>
      <c r="P49" s="6"/>
      <c r="Q49" s="6"/>
      <c r="R49" s="6"/>
      <c r="S49" s="6"/>
      <c r="T49" s="6"/>
      <c r="U49" s="6"/>
    </row>
    <row r="50" spans="1:21" x14ac:dyDescent="0.2">
      <c r="A50" s="5"/>
      <c r="B50" s="2"/>
      <c r="C50" s="3"/>
      <c r="D50" s="3"/>
      <c r="E50" s="13"/>
      <c r="F50" s="12"/>
      <c r="G50" s="11"/>
      <c r="H50" s="12"/>
      <c r="I50" s="11"/>
      <c r="J50" s="15"/>
      <c r="K50" s="15"/>
      <c r="L50" s="36"/>
      <c r="O50" s="18"/>
      <c r="P50" s="6"/>
      <c r="Q50" s="6"/>
      <c r="R50" s="6"/>
      <c r="S50" s="6"/>
      <c r="T50" s="6"/>
      <c r="U50" s="6"/>
    </row>
    <row r="51" spans="1:21" x14ac:dyDescent="0.2">
      <c r="A51" s="5"/>
      <c r="B51" s="2"/>
      <c r="C51" s="16"/>
      <c r="D51" s="3"/>
      <c r="E51" s="13"/>
      <c r="F51" s="12"/>
      <c r="G51" s="11"/>
      <c r="H51" s="12"/>
      <c r="I51" s="11"/>
      <c r="J51" s="15"/>
      <c r="K51" s="15"/>
      <c r="L51" s="36"/>
      <c r="O51" s="18"/>
      <c r="P51" s="6"/>
      <c r="Q51" s="6"/>
      <c r="R51" s="6"/>
      <c r="S51" s="6"/>
      <c r="T51" s="6"/>
      <c r="U51" s="6"/>
    </row>
    <row r="52" spans="1:21" x14ac:dyDescent="0.2">
      <c r="A52" s="5"/>
      <c r="B52" s="2"/>
      <c r="C52" s="16"/>
      <c r="D52" s="3"/>
      <c r="E52" s="13"/>
      <c r="F52" s="12"/>
      <c r="G52" s="11"/>
      <c r="H52" s="12"/>
      <c r="I52" s="11"/>
      <c r="J52" s="15"/>
      <c r="K52" s="15"/>
      <c r="L52" s="36"/>
      <c r="O52" s="18"/>
      <c r="P52" s="6"/>
      <c r="Q52" s="6"/>
      <c r="R52" s="6"/>
      <c r="S52" s="6"/>
      <c r="T52" s="6"/>
      <c r="U52" s="6"/>
    </row>
    <row r="53" spans="1:21" x14ac:dyDescent="0.2">
      <c r="A53" s="5"/>
      <c r="B53" s="2"/>
      <c r="C53" s="16"/>
      <c r="D53" s="3"/>
      <c r="E53" s="13"/>
      <c r="F53" s="12"/>
      <c r="G53" s="11"/>
      <c r="H53" s="12"/>
      <c r="I53" s="11"/>
      <c r="J53" s="15"/>
      <c r="K53" s="15"/>
      <c r="L53" s="36"/>
      <c r="O53" s="18"/>
      <c r="P53" s="6"/>
      <c r="Q53" s="6"/>
      <c r="R53" s="6"/>
      <c r="S53" s="6"/>
      <c r="T53" s="6"/>
      <c r="U53" s="6"/>
    </row>
    <row r="54" spans="1:21" x14ac:dyDescent="0.2">
      <c r="A54" s="5"/>
      <c r="B54" s="2"/>
      <c r="C54" s="16"/>
      <c r="D54" s="3"/>
      <c r="E54" s="13"/>
      <c r="F54" s="12"/>
      <c r="G54" s="11"/>
      <c r="H54" s="12"/>
      <c r="I54" s="11"/>
      <c r="J54" s="15"/>
      <c r="K54" s="15"/>
      <c r="L54" s="36"/>
      <c r="O54" s="18"/>
      <c r="P54" s="6"/>
      <c r="Q54" s="6"/>
      <c r="R54" s="6"/>
      <c r="S54" s="6"/>
      <c r="T54" s="6"/>
      <c r="U54" s="6"/>
    </row>
    <row r="55" spans="1:21" x14ac:dyDescent="0.2">
      <c r="A55" s="5"/>
      <c r="B55" s="2"/>
      <c r="C55" s="16"/>
      <c r="D55" s="3"/>
      <c r="E55" s="13"/>
      <c r="F55" s="12"/>
      <c r="G55" s="11"/>
      <c r="H55" s="12"/>
      <c r="I55" s="11"/>
      <c r="J55" s="15"/>
      <c r="K55" s="15"/>
      <c r="L55" s="36"/>
      <c r="O55" s="18"/>
      <c r="P55" s="6"/>
      <c r="Q55" s="6"/>
      <c r="R55" s="6"/>
      <c r="S55" s="6"/>
      <c r="T55" s="6"/>
      <c r="U55" s="6"/>
    </row>
    <row r="56" spans="1:21" x14ac:dyDescent="0.2">
      <c r="A56" s="5"/>
      <c r="B56" s="2"/>
      <c r="C56" s="16"/>
      <c r="D56" s="3"/>
      <c r="E56" s="13"/>
      <c r="F56" s="12"/>
      <c r="G56" s="11"/>
      <c r="H56" s="12"/>
      <c r="I56" s="11"/>
      <c r="J56" s="15"/>
      <c r="K56" s="15"/>
      <c r="L56" s="36"/>
      <c r="O56" s="18"/>
      <c r="P56" s="6"/>
      <c r="Q56" s="6"/>
      <c r="R56" s="6"/>
      <c r="S56" s="6"/>
      <c r="T56" s="6"/>
      <c r="U56" s="6"/>
    </row>
    <row r="57" spans="1:21" x14ac:dyDescent="0.2">
      <c r="A57" s="5"/>
      <c r="B57" s="2"/>
      <c r="C57" s="3"/>
      <c r="D57" s="3"/>
      <c r="E57" s="13"/>
      <c r="F57" s="12"/>
      <c r="G57" s="11"/>
      <c r="H57" s="12"/>
      <c r="I57" s="11"/>
      <c r="J57" s="15"/>
      <c r="K57" s="15"/>
      <c r="L57" s="36"/>
      <c r="O57" s="18"/>
      <c r="P57" s="6"/>
      <c r="Q57" s="6"/>
      <c r="R57" s="6"/>
      <c r="S57" s="6"/>
      <c r="T57" s="6"/>
      <c r="U57" s="6"/>
    </row>
    <row r="58" spans="1:21" x14ac:dyDescent="0.2">
      <c r="A58" s="5"/>
      <c r="B58" s="2"/>
      <c r="C58" s="16"/>
      <c r="D58" s="3"/>
      <c r="E58" s="13"/>
      <c r="F58" s="12"/>
      <c r="G58" s="11"/>
      <c r="H58" s="12"/>
      <c r="I58" s="11"/>
      <c r="J58" s="15"/>
      <c r="K58" s="15"/>
      <c r="L58" s="36"/>
      <c r="O58" s="18"/>
      <c r="P58" s="6"/>
      <c r="Q58" s="6"/>
      <c r="R58" s="6"/>
      <c r="S58" s="6"/>
      <c r="T58" s="6"/>
      <c r="U58" s="6"/>
    </row>
    <row r="59" spans="1:21" x14ac:dyDescent="0.2">
      <c r="A59" s="5"/>
      <c r="B59" s="2"/>
      <c r="C59" s="16"/>
      <c r="D59" s="20"/>
      <c r="E59" s="13"/>
      <c r="F59" s="12"/>
      <c r="G59" s="11"/>
      <c r="H59" s="12"/>
      <c r="I59" s="11"/>
      <c r="J59" s="12"/>
      <c r="K59" s="11"/>
      <c r="L59" s="18"/>
      <c r="O59" s="18"/>
      <c r="P59" s="6"/>
      <c r="Q59" s="6"/>
      <c r="R59" s="6"/>
      <c r="S59" s="6"/>
      <c r="T59" s="6"/>
      <c r="U59" s="6"/>
    </row>
    <row r="60" spans="1:21" x14ac:dyDescent="0.2">
      <c r="A60" s="5"/>
      <c r="B60" s="2"/>
      <c r="C60" s="3"/>
      <c r="D60" s="20"/>
      <c r="E60" s="13"/>
      <c r="F60" s="12"/>
      <c r="G60" s="11"/>
      <c r="H60" s="12"/>
      <c r="I60" s="11"/>
      <c r="J60" s="12"/>
      <c r="K60" s="11"/>
      <c r="L60" s="18"/>
      <c r="O60" s="18"/>
      <c r="P60" s="6"/>
      <c r="Q60" s="6"/>
      <c r="R60" s="6"/>
      <c r="S60" s="6"/>
      <c r="T60" s="6"/>
      <c r="U60" s="6"/>
    </row>
    <row r="61" spans="1:21" x14ac:dyDescent="0.2">
      <c r="A61" s="5"/>
      <c r="B61" s="2"/>
      <c r="C61" s="3"/>
      <c r="D61" s="20"/>
      <c r="E61" s="13"/>
      <c r="F61" s="12"/>
      <c r="G61" s="11"/>
      <c r="H61" s="12"/>
      <c r="I61" s="3"/>
      <c r="J61" s="12"/>
      <c r="K61" s="11"/>
      <c r="L61" s="18"/>
      <c r="O61" s="18"/>
      <c r="P61" s="6"/>
      <c r="Q61" s="6"/>
      <c r="R61" s="6"/>
      <c r="S61" s="6"/>
      <c r="T61" s="6"/>
      <c r="U61" s="6"/>
    </row>
    <row r="62" spans="1:21" x14ac:dyDescent="0.2">
      <c r="A62" s="5"/>
      <c r="B62" s="2"/>
      <c r="C62" s="3"/>
      <c r="D62" s="20"/>
      <c r="E62" s="13"/>
      <c r="F62" s="12"/>
      <c r="G62" s="11"/>
      <c r="H62" s="12"/>
      <c r="I62" s="3"/>
      <c r="J62" s="12"/>
      <c r="K62" s="11"/>
      <c r="L62" s="18"/>
      <c r="O62" s="18"/>
    </row>
    <row r="63" spans="1:21" x14ac:dyDescent="0.2">
      <c r="A63" s="5"/>
      <c r="B63" s="2"/>
      <c r="C63" s="3"/>
      <c r="D63" s="20"/>
      <c r="E63" s="13"/>
      <c r="F63" s="12"/>
      <c r="G63" s="11"/>
      <c r="H63" s="12"/>
      <c r="I63" s="3"/>
      <c r="J63" s="12"/>
      <c r="K63" s="11"/>
      <c r="L63" s="18"/>
      <c r="O63" s="18"/>
    </row>
    <row r="64" spans="1:21" x14ac:dyDescent="0.2">
      <c r="A64" s="5"/>
      <c r="B64" s="2"/>
      <c r="C64" s="16"/>
      <c r="D64" s="20"/>
      <c r="E64" s="13"/>
      <c r="F64" s="12"/>
      <c r="G64" s="11"/>
      <c r="H64" s="12"/>
      <c r="I64" s="3"/>
      <c r="J64" s="12"/>
      <c r="K64" s="11"/>
      <c r="L64" s="18"/>
      <c r="O64" s="18"/>
    </row>
    <row r="65" spans="1:15" x14ac:dyDescent="0.2">
      <c r="A65" s="5"/>
      <c r="B65" s="2"/>
      <c r="C65" s="16"/>
      <c r="D65" s="20"/>
      <c r="E65" s="13"/>
      <c r="F65" s="12"/>
      <c r="G65" s="11"/>
      <c r="H65" s="12"/>
      <c r="I65" s="3"/>
      <c r="J65" s="12"/>
      <c r="K65" s="11"/>
      <c r="L65" s="18"/>
      <c r="O65" s="18"/>
    </row>
    <row r="66" spans="1:15" x14ac:dyDescent="0.2">
      <c r="A66" s="5"/>
      <c r="B66" s="2"/>
      <c r="C66" s="16"/>
      <c r="D66" s="20"/>
      <c r="E66" s="13"/>
      <c r="F66" s="12"/>
      <c r="G66" s="11"/>
      <c r="H66" s="12"/>
      <c r="I66" s="3"/>
      <c r="J66" s="12"/>
      <c r="K66" s="11"/>
      <c r="L66" s="18"/>
      <c r="O66" s="18"/>
    </row>
    <row r="67" spans="1:15" x14ac:dyDescent="0.2">
      <c r="A67" s="5"/>
      <c r="B67" s="2"/>
      <c r="C67" s="3"/>
      <c r="D67" s="20"/>
      <c r="E67" s="13"/>
      <c r="F67" s="12"/>
      <c r="G67" s="11"/>
      <c r="H67" s="12"/>
      <c r="I67" s="3"/>
      <c r="J67" s="12"/>
      <c r="K67" s="11"/>
      <c r="L67" s="18"/>
      <c r="O67" s="18"/>
    </row>
    <row r="68" spans="1:15" x14ac:dyDescent="0.2">
      <c r="A68" s="5"/>
      <c r="B68" s="2"/>
      <c r="C68" s="3"/>
      <c r="D68" s="13"/>
      <c r="E68" s="13"/>
      <c r="F68" s="12"/>
      <c r="G68" s="11"/>
      <c r="H68" s="12"/>
      <c r="I68" s="11"/>
      <c r="J68" s="12"/>
      <c r="K68" s="11"/>
      <c r="L68" s="18"/>
      <c r="O68" s="18"/>
    </row>
    <row r="69" spans="1:15" x14ac:dyDescent="0.2">
      <c r="A69" s="5"/>
      <c r="B69" s="2"/>
      <c r="C69" s="3"/>
      <c r="D69" s="13"/>
      <c r="E69" s="13"/>
      <c r="F69" s="12"/>
      <c r="G69" s="11"/>
      <c r="H69" s="12"/>
      <c r="I69" s="11"/>
      <c r="J69" s="12"/>
      <c r="K69" s="11"/>
      <c r="L69" s="18"/>
      <c r="O69" s="18"/>
    </row>
    <row r="70" spans="1:15" x14ac:dyDescent="0.2">
      <c r="A70" s="5"/>
      <c r="B70" s="2"/>
      <c r="C70" s="3"/>
      <c r="D70" s="13"/>
      <c r="E70" s="13"/>
      <c r="F70" s="12"/>
      <c r="G70" s="11"/>
      <c r="H70" s="12"/>
      <c r="I70" s="11"/>
      <c r="J70" s="15"/>
      <c r="K70" s="11"/>
      <c r="L70" s="18"/>
      <c r="O70" s="18"/>
    </row>
    <row r="71" spans="1:15" x14ac:dyDescent="0.2">
      <c r="A71" s="5"/>
      <c r="B71" s="2"/>
      <c r="C71" s="16"/>
      <c r="D71" s="13"/>
      <c r="E71" s="13"/>
      <c r="F71" s="12"/>
      <c r="G71" s="11"/>
      <c r="H71" s="12"/>
      <c r="I71" s="11"/>
      <c r="J71" s="15"/>
      <c r="K71" s="11"/>
      <c r="L71" s="18"/>
      <c r="O71" s="18"/>
    </row>
    <row r="72" spans="1:15" x14ac:dyDescent="0.2">
      <c r="A72" s="5"/>
      <c r="B72" s="2"/>
      <c r="C72" s="16"/>
      <c r="D72" s="13"/>
      <c r="E72" s="13"/>
      <c r="F72" s="12"/>
      <c r="G72" s="11"/>
      <c r="H72" s="12"/>
      <c r="I72" s="11"/>
      <c r="J72" s="15"/>
      <c r="K72" s="11"/>
      <c r="L72" s="18"/>
      <c r="O72" s="18"/>
    </row>
    <row r="73" spans="1:15" x14ac:dyDescent="0.2">
      <c r="A73" s="5"/>
      <c r="B73" s="2"/>
      <c r="C73" s="3"/>
      <c r="D73" s="13"/>
      <c r="E73" s="13"/>
      <c r="F73" s="12"/>
      <c r="G73" s="11"/>
      <c r="H73" s="12"/>
      <c r="I73" s="11"/>
      <c r="J73" s="15"/>
      <c r="K73" s="11"/>
      <c r="L73" s="18"/>
      <c r="O73" s="18"/>
    </row>
    <row r="74" spans="1:15" x14ac:dyDescent="0.2">
      <c r="A74" s="5"/>
      <c r="B74" s="2"/>
      <c r="C74" s="3"/>
      <c r="D74" s="13"/>
      <c r="E74" s="13"/>
      <c r="F74" s="12"/>
      <c r="G74" s="11"/>
      <c r="H74" s="12"/>
      <c r="I74" s="11"/>
      <c r="J74" s="15"/>
      <c r="K74" s="11"/>
      <c r="L74" s="18"/>
      <c r="O74" s="18"/>
    </row>
    <row r="75" spans="1:15" x14ac:dyDescent="0.2">
      <c r="A75" s="5"/>
      <c r="B75" s="2"/>
      <c r="C75" s="3"/>
      <c r="D75" s="13"/>
      <c r="E75" s="13"/>
      <c r="F75" s="12"/>
      <c r="G75" s="11"/>
      <c r="H75" s="12"/>
      <c r="I75" s="11"/>
      <c r="J75" s="15"/>
      <c r="K75" s="11"/>
      <c r="L75" s="18"/>
      <c r="O75" s="18"/>
    </row>
    <row r="76" spans="1:15" x14ac:dyDescent="0.2">
      <c r="A76" s="5"/>
      <c r="B76" s="2"/>
      <c r="C76" s="3"/>
      <c r="D76" s="13"/>
      <c r="E76" s="13"/>
      <c r="F76" s="12"/>
      <c r="G76" s="11"/>
      <c r="H76" s="12"/>
      <c r="I76" s="11"/>
      <c r="J76" s="15"/>
      <c r="K76" s="11"/>
      <c r="L76" s="18"/>
      <c r="O76" s="18"/>
    </row>
    <row r="77" spans="1:15" x14ac:dyDescent="0.2">
      <c r="A77" s="5"/>
      <c r="B77" s="2"/>
      <c r="C77" s="3"/>
      <c r="D77" s="13"/>
      <c r="E77" s="13"/>
      <c r="F77" s="12"/>
      <c r="G77" s="15"/>
      <c r="H77" s="12"/>
      <c r="I77" s="11"/>
      <c r="J77" s="15"/>
      <c r="K77" s="11"/>
      <c r="L77" s="18"/>
      <c r="O77" s="18"/>
    </row>
    <row r="78" spans="1:15" x14ac:dyDescent="0.2">
      <c r="A78" s="5"/>
      <c r="B78" s="2"/>
      <c r="C78" s="16"/>
      <c r="D78" s="3"/>
      <c r="E78" s="13"/>
      <c r="F78" s="12"/>
      <c r="G78" s="11"/>
      <c r="H78" s="15"/>
      <c r="I78" s="11"/>
      <c r="J78" s="15"/>
      <c r="K78" s="11"/>
      <c r="L78" s="18"/>
      <c r="O78" s="18"/>
    </row>
    <row r="79" spans="1:15" x14ac:dyDescent="0.2">
      <c r="A79" s="5"/>
      <c r="B79" s="2"/>
      <c r="C79" s="16"/>
      <c r="D79" s="3"/>
      <c r="E79" s="13"/>
      <c r="F79" s="12"/>
      <c r="G79" s="11"/>
      <c r="H79" s="12"/>
      <c r="I79" s="11"/>
      <c r="J79" s="15"/>
      <c r="K79" s="11"/>
      <c r="L79" s="18"/>
      <c r="O79" s="18"/>
    </row>
    <row r="80" spans="1:15" x14ac:dyDescent="0.2">
      <c r="A80" s="5"/>
      <c r="B80" s="2"/>
      <c r="C80" s="3"/>
      <c r="D80" s="3"/>
      <c r="E80" s="13"/>
      <c r="F80" s="12"/>
      <c r="G80" s="11"/>
      <c r="H80" s="12"/>
      <c r="I80" s="11"/>
      <c r="J80" s="15"/>
      <c r="K80" s="11"/>
      <c r="L80" s="18"/>
      <c r="O80" s="18"/>
    </row>
    <row r="81" spans="1:15" x14ac:dyDescent="0.2">
      <c r="A81" s="5"/>
      <c r="B81" s="2"/>
      <c r="C81" s="3"/>
      <c r="D81" s="3"/>
      <c r="E81" s="13"/>
      <c r="F81" s="12"/>
      <c r="G81" s="11"/>
      <c r="H81" s="12"/>
      <c r="I81" s="11"/>
      <c r="J81" s="15"/>
      <c r="K81" s="11"/>
      <c r="L81" s="18"/>
      <c r="O81" s="18"/>
    </row>
    <row r="82" spans="1:15" x14ac:dyDescent="0.2">
      <c r="A82" s="5"/>
      <c r="B82" s="2"/>
      <c r="C82" s="3"/>
      <c r="D82" s="3"/>
      <c r="E82" s="13"/>
      <c r="F82" s="12"/>
      <c r="G82" s="11"/>
      <c r="H82" s="12"/>
      <c r="I82" s="11"/>
      <c r="J82" s="15"/>
      <c r="K82" s="11"/>
      <c r="L82" s="18"/>
      <c r="O82" s="18"/>
    </row>
    <row r="83" spans="1:15" x14ac:dyDescent="0.2">
      <c r="A83" s="5"/>
      <c r="B83" s="2"/>
      <c r="C83" s="3"/>
      <c r="D83" s="3"/>
      <c r="E83" s="13"/>
      <c r="F83" s="12"/>
      <c r="G83" s="11"/>
      <c r="H83" s="12"/>
      <c r="I83" s="11"/>
      <c r="J83" s="15"/>
      <c r="K83" s="11"/>
      <c r="L83" s="18"/>
      <c r="O83" s="18"/>
    </row>
    <row r="84" spans="1:15" x14ac:dyDescent="0.2">
      <c r="A84" s="5"/>
      <c r="B84" s="2"/>
      <c r="C84" s="3"/>
      <c r="D84" s="3"/>
      <c r="E84" s="13"/>
      <c r="F84" s="12"/>
      <c r="G84" s="11"/>
      <c r="H84" s="12"/>
      <c r="I84" s="11"/>
      <c r="J84" s="15"/>
      <c r="K84" s="11"/>
      <c r="L84" s="18"/>
      <c r="O84" s="18"/>
    </row>
    <row r="85" spans="1:15" x14ac:dyDescent="0.2">
      <c r="A85" s="5"/>
      <c r="B85" s="2"/>
      <c r="C85" s="3"/>
      <c r="D85" s="3"/>
      <c r="E85" s="13"/>
      <c r="F85" s="12"/>
      <c r="G85" s="11"/>
      <c r="H85" s="12"/>
      <c r="I85" s="11"/>
      <c r="J85" s="15"/>
      <c r="K85" s="11"/>
      <c r="L85" s="18"/>
      <c r="O85" s="18"/>
    </row>
    <row r="86" spans="1:15" x14ac:dyDescent="0.2">
      <c r="A86" s="5"/>
      <c r="B86" s="2"/>
      <c r="C86" s="3"/>
      <c r="D86" s="3"/>
      <c r="E86" s="13"/>
      <c r="F86" s="12"/>
      <c r="G86" s="11"/>
      <c r="H86" s="12"/>
      <c r="I86" s="11"/>
      <c r="J86" s="15"/>
      <c r="K86" s="11"/>
      <c r="L86" s="18"/>
      <c r="O86" s="18"/>
    </row>
    <row r="87" spans="1:15" x14ac:dyDescent="0.2">
      <c r="O87" s="18"/>
    </row>
    <row r="88" spans="1:15" x14ac:dyDescent="0.2">
      <c r="O88" s="18"/>
    </row>
    <row r="89" spans="1:15" x14ac:dyDescent="0.2">
      <c r="O89" s="18"/>
    </row>
    <row r="90" spans="1:15" x14ac:dyDescent="0.2">
      <c r="O90" s="18"/>
    </row>
    <row r="91" spans="1:15" x14ac:dyDescent="0.2">
      <c r="O91" s="18"/>
    </row>
    <row r="92" spans="1:15" x14ac:dyDescent="0.2">
      <c r="O92" s="18"/>
    </row>
    <row r="93" spans="1:15" x14ac:dyDescent="0.2">
      <c r="O93" s="18"/>
    </row>
    <row r="94" spans="1:15" x14ac:dyDescent="0.2">
      <c r="O94" s="18"/>
    </row>
    <row r="95" spans="1:15" x14ac:dyDescent="0.2">
      <c r="O95" s="18"/>
    </row>
    <row r="96" spans="1:15" x14ac:dyDescent="0.2">
      <c r="O96" s="18"/>
    </row>
    <row r="97" spans="15:15" x14ac:dyDescent="0.2">
      <c r="O97" s="18"/>
    </row>
    <row r="98" spans="15:15" x14ac:dyDescent="0.2">
      <c r="O98" s="18"/>
    </row>
    <row r="99" spans="15:15" x14ac:dyDescent="0.2">
      <c r="O99" s="18"/>
    </row>
    <row r="100" spans="15:15" x14ac:dyDescent="0.2">
      <c r="O100" s="18"/>
    </row>
    <row r="101" spans="15:15" x14ac:dyDescent="0.2">
      <c r="O101" s="18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1"/>
  <sheetViews>
    <sheetView tabSelected="1" workbookViewId="0">
      <selection activeCell="C1" sqref="C1"/>
    </sheetView>
  </sheetViews>
  <sheetFormatPr defaultRowHeight="12.75" x14ac:dyDescent="0.2"/>
  <cols>
    <col min="1" max="1" width="11.140625" style="5" bestFit="1" customWidth="1"/>
    <col min="2" max="2" width="9.7109375" style="2" customWidth="1"/>
    <col min="3" max="3" width="13.28515625" style="16" customWidth="1"/>
    <col min="4" max="4" width="13.85546875" style="3" customWidth="1"/>
    <col min="5" max="5" width="9.140625" style="3"/>
    <col min="6" max="6" width="19.5703125" style="12" bestFit="1" customWidth="1"/>
    <col min="7" max="7" width="19.5703125" style="11" bestFit="1" customWidth="1"/>
    <col min="8" max="8" width="9.140625" style="12"/>
    <col min="9" max="9" width="9.28515625" style="11" customWidth="1"/>
    <col min="10" max="10" width="11.28515625" style="12" bestFit="1" customWidth="1"/>
    <col min="11" max="11" width="14" style="11" bestFit="1" customWidth="1"/>
    <col min="12" max="12" width="9.140625" style="18"/>
    <col min="13" max="13" width="11.7109375" style="33" bestFit="1" customWidth="1"/>
    <col min="14" max="14" width="7" style="12" bestFit="1" customWidth="1"/>
    <col min="15" max="15" width="6.5703125" style="32" bestFit="1" customWidth="1"/>
    <col min="16" max="16" width="14.7109375" style="3" bestFit="1" customWidth="1"/>
    <col min="17" max="17" width="15.140625" style="12" bestFit="1" customWidth="1"/>
    <col min="18" max="18" width="11.7109375" style="12" bestFit="1" customWidth="1"/>
    <col min="19" max="19" width="11.28515625" style="12" bestFit="1" customWidth="1"/>
    <col min="20" max="20" width="11.140625" style="12" bestFit="1" customWidth="1"/>
    <col min="21" max="21" width="11.28515625" style="12" bestFit="1" customWidth="1"/>
  </cols>
  <sheetData>
    <row r="1" spans="1:21" ht="15" x14ac:dyDescent="0.25">
      <c r="A1" s="49" t="s">
        <v>105</v>
      </c>
      <c r="B1" s="50" t="s">
        <v>106</v>
      </c>
      <c r="C1" s="70" t="s">
        <v>131</v>
      </c>
      <c r="D1" s="48" t="s">
        <v>107</v>
      </c>
      <c r="E1" s="47" t="s">
        <v>108</v>
      </c>
      <c r="F1" s="52" t="s">
        <v>109</v>
      </c>
      <c r="G1" s="53" t="s">
        <v>110</v>
      </c>
      <c r="H1" s="59" t="s">
        <v>111</v>
      </c>
      <c r="I1" s="58" t="s">
        <v>112</v>
      </c>
      <c r="J1" s="59" t="s">
        <v>113</v>
      </c>
      <c r="K1" s="58" t="s">
        <v>114</v>
      </c>
      <c r="L1" s="47" t="s">
        <v>115</v>
      </c>
      <c r="M1" s="54" t="s">
        <v>116</v>
      </c>
      <c r="N1" s="55" t="s">
        <v>117</v>
      </c>
      <c r="O1" s="54" t="s">
        <v>118</v>
      </c>
      <c r="P1" s="57" t="s">
        <v>119</v>
      </c>
      <c r="Q1" s="56" t="s">
        <v>120</v>
      </c>
      <c r="R1" s="56" t="s">
        <v>121</v>
      </c>
      <c r="S1" s="51" t="s">
        <v>122</v>
      </c>
      <c r="T1" s="51" t="s">
        <v>123</v>
      </c>
      <c r="U1" s="51" t="s">
        <v>124</v>
      </c>
    </row>
    <row r="3" spans="1:21" x14ac:dyDescent="0.2">
      <c r="A3" s="5">
        <v>39574</v>
      </c>
      <c r="B3" s="2" t="s">
        <v>71</v>
      </c>
      <c r="C3" s="19" t="s">
        <v>65</v>
      </c>
      <c r="D3" s="3">
        <v>295360</v>
      </c>
      <c r="E3" s="13">
        <v>1</v>
      </c>
      <c r="F3" s="12">
        <v>6.8510659701492544</v>
      </c>
      <c r="G3" s="11">
        <v>0.86883972985074354</v>
      </c>
      <c r="H3" s="12">
        <v>476.22059680970142</v>
      </c>
      <c r="I3" s="11">
        <v>81.891925690298407</v>
      </c>
      <c r="J3" s="15">
        <v>471.10931210820888</v>
      </c>
      <c r="K3" s="15">
        <v>74.956956204290933</v>
      </c>
      <c r="L3" s="36">
        <v>127</v>
      </c>
      <c r="M3" s="30">
        <v>114.3785631416485</v>
      </c>
      <c r="N3" s="15">
        <v>8.3759999999999994</v>
      </c>
      <c r="O3" s="30">
        <v>374</v>
      </c>
      <c r="P3" s="38">
        <v>29.864000000000001</v>
      </c>
      <c r="Q3" s="3">
        <v>4.8970000000000002</v>
      </c>
      <c r="R3" s="3">
        <v>11.5945</v>
      </c>
      <c r="S3" s="3">
        <v>0.60050000000000003</v>
      </c>
      <c r="T3" s="3">
        <v>0.48399999999999999</v>
      </c>
      <c r="U3" s="3">
        <v>0.184</v>
      </c>
    </row>
    <row r="4" spans="1:21" x14ac:dyDescent="0.2">
      <c r="D4" s="3">
        <v>295359</v>
      </c>
      <c r="E4" s="13">
        <v>5</v>
      </c>
      <c r="F4" s="12">
        <v>17.714812835820901</v>
      </c>
      <c r="G4" s="11">
        <v>2.1527348641790995</v>
      </c>
      <c r="L4" s="36"/>
      <c r="M4" s="30"/>
      <c r="N4" s="15"/>
      <c r="O4" s="30"/>
      <c r="P4" s="38"/>
      <c r="Q4" s="3">
        <v>0.28200000000000003</v>
      </c>
      <c r="R4" s="3">
        <v>1.5645</v>
      </c>
      <c r="S4" s="3">
        <v>0.41400000000000003</v>
      </c>
      <c r="T4" s="3">
        <v>0.61450000000000005</v>
      </c>
      <c r="U4" s="3">
        <v>6.5500000000000003E-2</v>
      </c>
    </row>
    <row r="5" spans="1:21" x14ac:dyDescent="0.2">
      <c r="D5" s="3">
        <v>295358</v>
      </c>
      <c r="E5" s="13">
        <v>10</v>
      </c>
      <c r="F5" s="12">
        <v>40.552662761194021</v>
      </c>
      <c r="G5" s="11">
        <v>5.2078156388059629</v>
      </c>
      <c r="L5" s="36"/>
      <c r="P5" s="38"/>
      <c r="Q5" s="3">
        <v>0.38850000000000001</v>
      </c>
      <c r="R5" s="3">
        <v>1.0720000000000001</v>
      </c>
      <c r="S5" s="3">
        <v>0.50700000000000001</v>
      </c>
      <c r="T5" s="3">
        <v>0.247</v>
      </c>
      <c r="U5" s="3">
        <v>6.8500000000000005E-2</v>
      </c>
    </row>
    <row r="6" spans="1:21" x14ac:dyDescent="0.2">
      <c r="D6" s="3">
        <v>295357</v>
      </c>
      <c r="E6" s="13">
        <v>20</v>
      </c>
      <c r="F6" s="12">
        <v>6.072535746268656</v>
      </c>
      <c r="G6" s="15">
        <v>1.6473699537313413</v>
      </c>
      <c r="J6" s="15"/>
      <c r="L6" s="36"/>
      <c r="M6" s="30">
        <v>99.883813856329709</v>
      </c>
      <c r="N6" s="15">
        <v>8.0054999999999996</v>
      </c>
      <c r="O6" s="30">
        <v>357.5</v>
      </c>
      <c r="P6" s="38">
        <v>30.558</v>
      </c>
      <c r="Q6" s="3">
        <v>7.5534999999999997</v>
      </c>
      <c r="R6" s="3">
        <v>10.464500000000001</v>
      </c>
      <c r="S6" s="3">
        <v>1.0115000000000001</v>
      </c>
      <c r="T6" s="3">
        <v>0.84</v>
      </c>
      <c r="U6" s="3">
        <v>0.21</v>
      </c>
    </row>
    <row r="7" spans="1:21" x14ac:dyDescent="0.2">
      <c r="D7" s="3">
        <v>295356</v>
      </c>
      <c r="E7" s="13">
        <v>30</v>
      </c>
      <c r="F7" s="12">
        <v>0.33234985074626866</v>
      </c>
      <c r="G7" s="11">
        <v>0.35422954925373129</v>
      </c>
      <c r="J7" s="15"/>
      <c r="L7" s="36"/>
      <c r="M7" s="30"/>
      <c r="N7" s="15"/>
      <c r="O7" s="30"/>
      <c r="P7" s="38"/>
      <c r="Q7" s="3">
        <v>10.8325</v>
      </c>
      <c r="R7" s="3">
        <v>14.2705</v>
      </c>
      <c r="S7" s="3">
        <v>1.5505</v>
      </c>
      <c r="T7" s="3">
        <v>0.8</v>
      </c>
      <c r="U7" s="3">
        <v>0.29649999999999999</v>
      </c>
    </row>
    <row r="8" spans="1:21" x14ac:dyDescent="0.2">
      <c r="D8" s="3">
        <v>295355</v>
      </c>
      <c r="E8" s="13">
        <v>40</v>
      </c>
      <c r="F8" s="12">
        <v>0.16557682835820897</v>
      </c>
      <c r="G8" s="11">
        <v>0.22993582164179099</v>
      </c>
      <c r="J8" s="15"/>
      <c r="L8" s="36"/>
      <c r="M8" s="30"/>
      <c r="N8" s="15"/>
      <c r="O8" s="30"/>
      <c r="P8" s="38"/>
      <c r="Q8" s="3">
        <v>10.458500000000001</v>
      </c>
      <c r="R8" s="3">
        <v>13.641500000000001</v>
      </c>
      <c r="S8" s="3">
        <v>1.411</v>
      </c>
      <c r="T8" s="3">
        <v>0.93</v>
      </c>
      <c r="U8" s="3">
        <v>0.255</v>
      </c>
    </row>
    <row r="9" spans="1:21" x14ac:dyDescent="0.2">
      <c r="D9" s="3">
        <v>295354</v>
      </c>
      <c r="E9" s="13">
        <v>50</v>
      </c>
      <c r="F9" s="12">
        <v>0.19797229477611944</v>
      </c>
      <c r="G9" s="11">
        <v>0.25783191772388053</v>
      </c>
      <c r="J9" s="15"/>
      <c r="L9" s="36"/>
      <c r="M9" s="30">
        <v>91.351040334694815</v>
      </c>
      <c r="N9" s="15">
        <v>7.7450000000000001</v>
      </c>
      <c r="O9" s="30">
        <v>345.5</v>
      </c>
      <c r="P9" s="38">
        <v>31.567</v>
      </c>
      <c r="Q9" s="3">
        <v>9.19</v>
      </c>
      <c r="R9" s="3">
        <v>11.46</v>
      </c>
      <c r="S9" s="11">
        <v>1.153</v>
      </c>
      <c r="T9" s="11">
        <v>1.087</v>
      </c>
      <c r="U9" s="3">
        <v>0.2495</v>
      </c>
    </row>
    <row r="10" spans="1:21" x14ac:dyDescent="0.2">
      <c r="D10" s="3">
        <v>295353</v>
      </c>
      <c r="E10" s="13">
        <v>60</v>
      </c>
      <c r="F10" s="12">
        <v>0.16917632462686572</v>
      </c>
      <c r="G10" s="11">
        <v>0.18774972537313428</v>
      </c>
      <c r="J10" s="15"/>
      <c r="L10" s="36"/>
      <c r="M10" s="30"/>
      <c r="N10" s="15"/>
      <c r="O10" s="30"/>
      <c r="P10" s="38"/>
      <c r="Q10" s="3">
        <v>9.0425000000000004</v>
      </c>
      <c r="R10" s="3">
        <v>11.1675</v>
      </c>
      <c r="S10" s="3">
        <v>1.6505000000000001</v>
      </c>
      <c r="T10" s="3">
        <v>0.87850000000000006</v>
      </c>
      <c r="U10" s="3">
        <v>0.24</v>
      </c>
    </row>
    <row r="11" spans="1:21" x14ac:dyDescent="0.2">
      <c r="D11" s="3">
        <v>295352</v>
      </c>
      <c r="E11" s="13">
        <v>70</v>
      </c>
      <c r="F11" s="12">
        <v>0.17817506529850746</v>
      </c>
      <c r="G11" s="11">
        <v>0.22216090970149252</v>
      </c>
      <c r="J11" s="15"/>
      <c r="L11" s="36"/>
      <c r="P11" s="38"/>
      <c r="Q11" s="3">
        <v>8.4049999999999994</v>
      </c>
      <c r="R11" s="3">
        <v>10.227</v>
      </c>
      <c r="S11" s="3">
        <v>1.2095</v>
      </c>
      <c r="T11" s="3">
        <v>1.9279999999999999</v>
      </c>
      <c r="U11" s="3">
        <v>0.22800000000000001</v>
      </c>
    </row>
    <row r="12" spans="1:21" x14ac:dyDescent="0.2">
      <c r="D12" s="3">
        <v>295351</v>
      </c>
      <c r="E12" s="13">
        <v>80</v>
      </c>
      <c r="F12" s="12">
        <v>0.12958186567164179</v>
      </c>
      <c r="G12" s="11">
        <v>0.30934070932835811</v>
      </c>
      <c r="J12" s="15"/>
      <c r="L12" s="36"/>
      <c r="M12" s="30">
        <v>83.837635587083071</v>
      </c>
      <c r="N12" s="15">
        <v>7.0185000000000004</v>
      </c>
      <c r="O12" s="30">
        <v>313.5</v>
      </c>
      <c r="P12" s="38">
        <v>32.203000000000003</v>
      </c>
      <c r="Q12" s="3">
        <v>10.471</v>
      </c>
      <c r="R12" s="3">
        <v>15.0145</v>
      </c>
      <c r="S12" s="3">
        <v>1.8780000000000001</v>
      </c>
      <c r="T12" s="3">
        <v>1.5415000000000001</v>
      </c>
      <c r="U12" s="3">
        <v>0.26600000000000001</v>
      </c>
    </row>
    <row r="13" spans="1:21" x14ac:dyDescent="0.2">
      <c r="A13" s="5">
        <v>39590</v>
      </c>
      <c r="B13" s="2" t="s">
        <v>73</v>
      </c>
      <c r="C13" s="19" t="s">
        <v>65</v>
      </c>
      <c r="D13" s="3">
        <v>295370</v>
      </c>
      <c r="E13" s="13">
        <v>1</v>
      </c>
      <c r="F13" s="12">
        <v>1.8418244776119403</v>
      </c>
      <c r="G13" s="11">
        <v>0.67414352238805941</v>
      </c>
      <c r="H13" s="12">
        <v>135.1684585074627</v>
      </c>
      <c r="I13" s="11">
        <v>62.09541349253729</v>
      </c>
      <c r="J13" s="15">
        <v>81.076040597014938</v>
      </c>
      <c r="K13" s="11">
        <v>35.197623402985059</v>
      </c>
      <c r="L13" s="36">
        <v>143</v>
      </c>
      <c r="M13" s="30">
        <v>117.3507312912656</v>
      </c>
      <c r="N13" s="15">
        <v>7.9019999999999992</v>
      </c>
      <c r="O13" s="30">
        <v>353</v>
      </c>
      <c r="P13" s="38">
        <v>24.81</v>
      </c>
      <c r="Q13" s="3">
        <v>0.32800000000000001</v>
      </c>
      <c r="R13" s="3">
        <v>1.8434999999999999</v>
      </c>
      <c r="S13" s="3">
        <v>0.1275</v>
      </c>
      <c r="T13" s="3">
        <v>0.79799999999999993</v>
      </c>
      <c r="U13" s="3">
        <v>7.7499999999999999E-2</v>
      </c>
    </row>
    <row r="14" spans="1:21" x14ac:dyDescent="0.2">
      <c r="D14" s="3">
        <v>295369</v>
      </c>
      <c r="E14" s="13">
        <v>5</v>
      </c>
      <c r="F14" s="12">
        <v>2.1458149253731347</v>
      </c>
      <c r="G14" s="11">
        <v>0.72957707462686539</v>
      </c>
      <c r="H14" s="15"/>
      <c r="J14" s="15"/>
      <c r="L14" s="36"/>
      <c r="M14" s="32"/>
      <c r="N14" s="11"/>
      <c r="P14" s="38"/>
      <c r="Q14" s="3">
        <v>0.3135</v>
      </c>
      <c r="R14" s="3">
        <v>1.0454999999999999</v>
      </c>
      <c r="S14" s="3">
        <v>0.13800000000000001</v>
      </c>
      <c r="T14" s="3">
        <v>0.65749999999999997</v>
      </c>
      <c r="U14" s="3">
        <v>6.9000000000000006E-2</v>
      </c>
    </row>
    <row r="15" spans="1:21" x14ac:dyDescent="0.2">
      <c r="D15" s="3">
        <v>295368</v>
      </c>
      <c r="E15" s="13">
        <v>10</v>
      </c>
      <c r="F15" s="12">
        <v>1.1801982089552241</v>
      </c>
      <c r="G15" s="11">
        <v>0.52107539104477574</v>
      </c>
      <c r="J15" s="15"/>
      <c r="P15" s="38"/>
      <c r="Q15" s="3">
        <v>5.4569999999999999</v>
      </c>
      <c r="R15" s="3">
        <v>4.6690000000000005</v>
      </c>
      <c r="S15" s="3">
        <v>0.47099999999999997</v>
      </c>
      <c r="T15" s="3">
        <v>1.5245</v>
      </c>
      <c r="U15" s="3">
        <v>0.152</v>
      </c>
    </row>
    <row r="16" spans="1:21" x14ac:dyDescent="0.2">
      <c r="D16" s="3">
        <v>295367</v>
      </c>
      <c r="E16" s="13">
        <v>20</v>
      </c>
      <c r="F16" s="12">
        <v>1.8060608955223882</v>
      </c>
      <c r="G16" s="11">
        <v>0.61406070447761152</v>
      </c>
      <c r="J16" s="15"/>
      <c r="M16" s="30">
        <v>107.35753596447348</v>
      </c>
      <c r="N16" s="15">
        <v>8.4595000000000002</v>
      </c>
      <c r="O16" s="30">
        <v>378</v>
      </c>
      <c r="P16" s="38">
        <v>30.192</v>
      </c>
      <c r="Q16" s="3">
        <v>2.835</v>
      </c>
      <c r="R16" s="3">
        <v>1.4359999999999999</v>
      </c>
      <c r="S16" s="3">
        <v>0.51449999999999996</v>
      </c>
      <c r="T16" s="3">
        <v>1.9055</v>
      </c>
      <c r="U16" s="3">
        <v>0.13900000000000001</v>
      </c>
    </row>
    <row r="17" spans="1:21" x14ac:dyDescent="0.2">
      <c r="D17" s="3">
        <v>295366</v>
      </c>
      <c r="E17" s="13">
        <v>30</v>
      </c>
      <c r="F17" s="12">
        <v>1.0729074626865671</v>
      </c>
      <c r="G17" s="11">
        <v>0.84402053731343274</v>
      </c>
      <c r="J17" s="15"/>
      <c r="P17" s="38"/>
      <c r="Q17" s="3">
        <v>6.2370000000000001</v>
      </c>
      <c r="R17" s="3">
        <v>1.3540000000000001</v>
      </c>
      <c r="S17" s="3">
        <v>0.85850000000000004</v>
      </c>
      <c r="T17" s="3">
        <v>1.3145</v>
      </c>
      <c r="U17" s="3">
        <v>0.17949999999999999</v>
      </c>
    </row>
    <row r="18" spans="1:21" x14ac:dyDescent="0.2">
      <c r="D18" s="3">
        <v>295365</v>
      </c>
      <c r="E18" s="13">
        <v>40</v>
      </c>
      <c r="F18" s="12">
        <v>1.8954698507462688</v>
      </c>
      <c r="G18" s="11">
        <v>0.71634454925373059</v>
      </c>
      <c r="J18" s="15"/>
      <c r="M18" s="30"/>
      <c r="N18" s="15"/>
      <c r="O18" s="30"/>
      <c r="P18" s="38"/>
      <c r="Q18" s="3">
        <v>9.4420000000000002</v>
      </c>
      <c r="R18" s="3">
        <v>4.2770000000000001</v>
      </c>
      <c r="S18" s="3">
        <v>1.0609999999999999</v>
      </c>
      <c r="T18" s="3">
        <v>1.9624999999999999</v>
      </c>
      <c r="U18" s="3">
        <v>0.23599999999999999</v>
      </c>
    </row>
    <row r="19" spans="1:21" x14ac:dyDescent="0.2">
      <c r="D19" s="3">
        <v>295364</v>
      </c>
      <c r="E19" s="13">
        <v>50</v>
      </c>
      <c r="F19" s="12">
        <v>1.859706268656717</v>
      </c>
      <c r="G19" s="11">
        <v>0.84795453134328302</v>
      </c>
      <c r="J19" s="15"/>
      <c r="M19" s="30">
        <v>86.090133785128216</v>
      </c>
      <c r="N19" s="15">
        <v>7.3279999999999994</v>
      </c>
      <c r="O19" s="30">
        <v>327</v>
      </c>
      <c r="P19" s="38">
        <v>31.481999999999999</v>
      </c>
      <c r="Q19" s="3">
        <v>8.2904999999999998</v>
      </c>
      <c r="R19" s="3">
        <v>5.4124999999999996</v>
      </c>
      <c r="S19" s="3">
        <v>1.0445</v>
      </c>
      <c r="T19" s="3">
        <v>1.1764999999999999</v>
      </c>
      <c r="U19" s="3">
        <v>0.222</v>
      </c>
    </row>
    <row r="20" spans="1:21" x14ac:dyDescent="0.2">
      <c r="D20" s="3">
        <v>295363</v>
      </c>
      <c r="E20" s="13">
        <v>60</v>
      </c>
      <c r="F20" s="12">
        <v>1.7702973134328359</v>
      </c>
      <c r="G20" s="11">
        <v>0.91340188656716403</v>
      </c>
      <c r="J20" s="15"/>
      <c r="P20" s="38"/>
      <c r="Q20" s="3">
        <v>9.652000000000001</v>
      </c>
      <c r="R20" s="3">
        <v>10.562999999999999</v>
      </c>
      <c r="S20" s="3">
        <v>1.163</v>
      </c>
      <c r="T20" s="3">
        <v>1.1480000000000001</v>
      </c>
      <c r="U20" s="3">
        <v>0.248</v>
      </c>
    </row>
    <row r="21" spans="1:21" x14ac:dyDescent="0.2">
      <c r="D21" s="3">
        <v>295362</v>
      </c>
      <c r="E21" s="13">
        <v>70</v>
      </c>
      <c r="F21" s="12">
        <v>1.6987701492537313</v>
      </c>
      <c r="G21" s="11">
        <v>0.86512105074626833</v>
      </c>
      <c r="J21" s="15"/>
      <c r="M21" s="30"/>
      <c r="N21" s="15"/>
      <c r="O21" s="30"/>
      <c r="P21" s="38"/>
      <c r="Q21" s="3">
        <v>9.9969999999999999</v>
      </c>
      <c r="R21" s="3">
        <v>13.411999999999999</v>
      </c>
      <c r="S21" s="3">
        <v>1.218</v>
      </c>
      <c r="T21" s="3">
        <v>1.0920000000000001</v>
      </c>
      <c r="U21" s="3">
        <v>0.246</v>
      </c>
    </row>
    <row r="22" spans="1:21" x14ac:dyDescent="0.2">
      <c r="D22" s="3">
        <v>295361</v>
      </c>
      <c r="E22" s="13">
        <v>80</v>
      </c>
      <c r="F22" s="12">
        <v>2.0206423880597013</v>
      </c>
      <c r="G22" s="11">
        <v>0.974557611940298</v>
      </c>
      <c r="J22" s="15"/>
      <c r="M22" s="30">
        <v>80.756418985420368</v>
      </c>
      <c r="N22" s="15">
        <v>6.7469999999999999</v>
      </c>
      <c r="O22" s="30">
        <v>301.5</v>
      </c>
      <c r="P22" s="38">
        <v>32.335999999999999</v>
      </c>
      <c r="Q22" s="3">
        <v>10.4085</v>
      </c>
      <c r="R22" s="3">
        <v>13.1675</v>
      </c>
      <c r="S22" s="3">
        <v>1.238</v>
      </c>
      <c r="T22" s="3">
        <v>1.1495</v>
      </c>
      <c r="U22" s="3">
        <v>0.2445</v>
      </c>
    </row>
    <row r="23" spans="1:21" x14ac:dyDescent="0.2">
      <c r="A23" s="5">
        <v>39611</v>
      </c>
      <c r="B23" s="2" t="s">
        <v>78</v>
      </c>
      <c r="C23" s="19" t="s">
        <v>65</v>
      </c>
      <c r="D23" s="3">
        <v>295380</v>
      </c>
      <c r="E23" s="13">
        <v>1</v>
      </c>
      <c r="F23" s="12">
        <v>2.95049552238806</v>
      </c>
      <c r="G23" s="11">
        <v>1.3865540776119403</v>
      </c>
      <c r="H23" s="12">
        <v>54.184815167910457</v>
      </c>
      <c r="I23" s="11">
        <v>37.917555582089541</v>
      </c>
      <c r="J23" s="15">
        <v>51.062252154850746</v>
      </c>
      <c r="K23" s="15">
        <v>29.63295497014925</v>
      </c>
      <c r="L23" s="36">
        <v>164</v>
      </c>
      <c r="M23" s="30">
        <v>107.57702791058114</v>
      </c>
      <c r="N23" s="15">
        <v>7.0760000000000005</v>
      </c>
      <c r="O23" s="30">
        <v>316</v>
      </c>
      <c r="P23" s="38">
        <v>25.756</v>
      </c>
      <c r="Q23" s="3">
        <v>0.3075</v>
      </c>
      <c r="R23" s="3">
        <v>0.71550000000000002</v>
      </c>
      <c r="S23" s="3">
        <v>8.5999999999999993E-2</v>
      </c>
      <c r="T23" s="3">
        <v>0.54200000000000004</v>
      </c>
      <c r="U23" s="3">
        <v>5.8499999999999996E-2</v>
      </c>
    </row>
    <row r="24" spans="1:21" x14ac:dyDescent="0.2">
      <c r="D24" s="3">
        <v>295379</v>
      </c>
      <c r="E24" s="13">
        <v>5</v>
      </c>
      <c r="F24" s="12">
        <v>3.1471952238805971</v>
      </c>
      <c r="G24" s="11">
        <v>1.5492783761194024</v>
      </c>
      <c r="H24" s="15"/>
      <c r="J24" s="15"/>
      <c r="K24" s="15"/>
      <c r="L24" s="36"/>
      <c r="M24" s="30"/>
      <c r="N24" s="15"/>
      <c r="O24" s="30"/>
      <c r="P24" s="38"/>
      <c r="Q24" s="3">
        <v>0.33400000000000002</v>
      </c>
      <c r="R24" s="3">
        <v>0.87949999999999995</v>
      </c>
      <c r="S24" s="3">
        <v>0.13950000000000001</v>
      </c>
      <c r="T24" s="3">
        <v>0.3805</v>
      </c>
      <c r="U24" s="3">
        <v>7.1000000000000008E-2</v>
      </c>
    </row>
    <row r="25" spans="1:21" x14ac:dyDescent="0.2">
      <c r="D25" s="3">
        <v>295378</v>
      </c>
      <c r="E25" s="13">
        <v>10</v>
      </c>
      <c r="F25" s="12">
        <v>2.521332537313433</v>
      </c>
      <c r="G25" s="11">
        <v>1.144792262686567</v>
      </c>
      <c r="J25" s="15"/>
      <c r="K25" s="15"/>
      <c r="L25" s="36"/>
      <c r="P25" s="38"/>
      <c r="Q25" s="3">
        <v>3.1265000000000001</v>
      </c>
      <c r="R25" s="3">
        <v>5.5114999999999998</v>
      </c>
      <c r="S25" s="3">
        <v>0.45550000000000002</v>
      </c>
      <c r="T25" s="3">
        <v>2.3265000000000002</v>
      </c>
      <c r="U25" s="3">
        <v>0.14649999999999999</v>
      </c>
    </row>
    <row r="26" spans="1:21" x14ac:dyDescent="0.2">
      <c r="D26" s="3">
        <v>295377</v>
      </c>
      <c r="E26" s="13">
        <v>20</v>
      </c>
      <c r="F26" s="12">
        <v>0.42236126865671642</v>
      </c>
      <c r="G26" s="11">
        <v>0.32916483134328334</v>
      </c>
      <c r="J26" s="15"/>
      <c r="K26" s="15"/>
      <c r="L26" s="36"/>
      <c r="M26" s="30">
        <v>95.968750373943919</v>
      </c>
      <c r="N26" s="15">
        <v>7.2010000000000005</v>
      </c>
      <c r="O26" s="30">
        <v>321.5</v>
      </c>
      <c r="P26" s="38">
        <v>29.366</v>
      </c>
      <c r="Q26" s="3">
        <v>3.38</v>
      </c>
      <c r="R26" s="3">
        <v>4.6950000000000003</v>
      </c>
      <c r="S26" s="3">
        <v>0.47149999999999997</v>
      </c>
      <c r="T26" s="3">
        <v>1.9039999999999999</v>
      </c>
      <c r="U26" s="3">
        <v>0.14699999999999999</v>
      </c>
    </row>
    <row r="27" spans="1:21" x14ac:dyDescent="0.2">
      <c r="D27" s="3">
        <v>295376</v>
      </c>
      <c r="E27" s="13">
        <v>30</v>
      </c>
      <c r="F27" s="12">
        <v>0.14757934701492539</v>
      </c>
      <c r="G27" s="11">
        <v>0.19728839048507457</v>
      </c>
      <c r="J27" s="15"/>
      <c r="K27" s="15"/>
      <c r="L27" s="36"/>
      <c r="P27" s="38"/>
      <c r="Q27" s="3">
        <v>4.2575000000000003</v>
      </c>
      <c r="R27" s="3">
        <v>4.4595000000000002</v>
      </c>
      <c r="S27" s="3">
        <v>0.748</v>
      </c>
      <c r="T27" s="3">
        <v>2.3944999999999999</v>
      </c>
      <c r="U27" s="3">
        <v>0.16200000000000001</v>
      </c>
    </row>
    <row r="28" spans="1:21" x14ac:dyDescent="0.2">
      <c r="D28" s="3">
        <v>295375</v>
      </c>
      <c r="E28" s="13">
        <v>40</v>
      </c>
      <c r="F28" s="12">
        <v>0.29080611940298506</v>
      </c>
      <c r="G28" s="11">
        <v>0.34938278059701489</v>
      </c>
      <c r="J28" s="15"/>
      <c r="K28" s="15"/>
      <c r="L28" s="36"/>
      <c r="M28" s="30"/>
      <c r="N28" s="15"/>
      <c r="O28" s="30"/>
      <c r="P28" s="38"/>
      <c r="Q28" s="3">
        <v>5.8049999999999997</v>
      </c>
      <c r="R28" s="3">
        <v>6.6444999999999999</v>
      </c>
      <c r="S28" s="3">
        <v>0.85</v>
      </c>
      <c r="T28" s="3">
        <v>2.4510000000000001</v>
      </c>
      <c r="U28" s="3">
        <v>0.20050000000000001</v>
      </c>
    </row>
    <row r="29" spans="1:21" x14ac:dyDescent="0.2">
      <c r="D29" s="3">
        <v>295374</v>
      </c>
      <c r="E29" s="13">
        <v>50</v>
      </c>
      <c r="F29" s="12">
        <v>0.10618513992537314</v>
      </c>
      <c r="G29" s="11">
        <v>0.23144761007462689</v>
      </c>
      <c r="J29" s="15"/>
      <c r="K29" s="15"/>
      <c r="L29" s="36"/>
      <c r="M29" s="30">
        <v>84.723099951215033</v>
      </c>
      <c r="N29" s="15">
        <v>7.024</v>
      </c>
      <c r="O29" s="30">
        <v>313.5</v>
      </c>
      <c r="P29" s="38">
        <v>31.53</v>
      </c>
      <c r="Q29" s="3">
        <v>8.1380000000000017</v>
      </c>
      <c r="R29" s="3">
        <v>9.8745000000000012</v>
      </c>
      <c r="S29" s="3">
        <v>1.093</v>
      </c>
      <c r="T29" s="3">
        <v>2.3180000000000001</v>
      </c>
      <c r="U29" s="3">
        <v>0.22500000000000001</v>
      </c>
    </row>
    <row r="30" spans="1:21" x14ac:dyDescent="0.2">
      <c r="D30" s="3">
        <v>295373</v>
      </c>
      <c r="E30" s="13">
        <v>60</v>
      </c>
      <c r="F30" s="12">
        <v>0.10978463619402987</v>
      </c>
      <c r="G30" s="11">
        <v>0.25196473880597009</v>
      </c>
      <c r="J30" s="15"/>
      <c r="K30" s="15"/>
      <c r="L30" s="36"/>
      <c r="P30" s="38"/>
      <c r="Q30" s="3">
        <v>8.6185000000000009</v>
      </c>
      <c r="R30" s="3">
        <v>10.0425</v>
      </c>
      <c r="S30" s="3">
        <v>1.1135000000000002</v>
      </c>
      <c r="T30" s="3">
        <v>2</v>
      </c>
      <c r="U30" s="3">
        <v>0.22950000000000001</v>
      </c>
    </row>
    <row r="31" spans="1:21" x14ac:dyDescent="0.2">
      <c r="D31" s="3">
        <v>295372</v>
      </c>
      <c r="E31" s="13">
        <v>70</v>
      </c>
      <c r="F31" s="12">
        <v>0.10258564365671644</v>
      </c>
      <c r="G31" s="11">
        <v>0.25916373134328352</v>
      </c>
      <c r="J31" s="15"/>
      <c r="K31" s="15"/>
      <c r="L31" s="36"/>
      <c r="P31" s="38"/>
      <c r="Q31" s="3">
        <v>8.5985000000000014</v>
      </c>
      <c r="R31" s="3">
        <v>9.7014999999999993</v>
      </c>
      <c r="S31" s="3">
        <v>1.1404999999999998</v>
      </c>
      <c r="T31" s="3">
        <v>2.3624999999999998</v>
      </c>
      <c r="U31" s="3">
        <v>0.23549999999999999</v>
      </c>
    </row>
    <row r="32" spans="1:21" x14ac:dyDescent="0.2">
      <c r="D32" s="3">
        <v>295371</v>
      </c>
      <c r="E32" s="13">
        <v>80</v>
      </c>
      <c r="F32" s="12">
        <v>9.3586902985074688E-2</v>
      </c>
      <c r="G32" s="11">
        <v>0.40321557201492525</v>
      </c>
      <c r="J32" s="15"/>
      <c r="K32" s="15"/>
      <c r="L32" s="36"/>
      <c r="M32" s="30">
        <v>80.043353939212579</v>
      </c>
      <c r="N32" s="15">
        <v>6.6635</v>
      </c>
      <c r="O32" s="30">
        <v>297.5</v>
      </c>
      <c r="P32" s="38">
        <v>31.943999999999999</v>
      </c>
      <c r="Q32" s="3">
        <v>9.0390000000000015</v>
      </c>
      <c r="R32" s="3">
        <v>12.6515</v>
      </c>
      <c r="S32" s="3">
        <v>1.2335</v>
      </c>
      <c r="T32" s="3">
        <v>2.7465000000000002</v>
      </c>
      <c r="U32" s="3">
        <v>0.2495</v>
      </c>
    </row>
    <row r="33" spans="1:21" x14ac:dyDescent="0.2">
      <c r="A33" s="5">
        <v>39667</v>
      </c>
      <c r="B33" s="2" t="s">
        <v>79</v>
      </c>
      <c r="C33" s="19" t="s">
        <v>65</v>
      </c>
      <c r="D33" s="3">
        <v>295390</v>
      </c>
      <c r="E33" s="13">
        <v>1</v>
      </c>
      <c r="F33" s="12">
        <v>1.0192620895522391</v>
      </c>
      <c r="G33" s="11">
        <v>0.84974271044776084</v>
      </c>
      <c r="H33" s="12">
        <v>28.744398470149253</v>
      </c>
      <c r="I33" s="11">
        <v>37.404959154850744</v>
      </c>
      <c r="J33" s="15">
        <v>26.422723376865672</v>
      </c>
      <c r="K33" s="15">
        <v>29.308252248134327</v>
      </c>
      <c r="L33" s="36">
        <v>220</v>
      </c>
      <c r="M33" s="30">
        <v>116.03816387983198</v>
      </c>
      <c r="N33" s="15">
        <v>6.7089999999999996</v>
      </c>
      <c r="O33" s="30">
        <v>299.5</v>
      </c>
      <c r="P33" s="38">
        <v>26.832999999999998</v>
      </c>
      <c r="Q33" s="3">
        <v>0.40550000000000003</v>
      </c>
      <c r="R33" s="3">
        <v>1.3805000000000001</v>
      </c>
      <c r="S33" s="3">
        <v>7.1499999999999994E-2</v>
      </c>
      <c r="T33" s="3">
        <v>0.55500000000000005</v>
      </c>
      <c r="U33" s="3">
        <v>4.8500000000000001E-2</v>
      </c>
    </row>
    <row r="34" spans="1:21" x14ac:dyDescent="0.2">
      <c r="C34" s="3"/>
      <c r="D34" s="36">
        <v>295389</v>
      </c>
      <c r="E34" s="13">
        <v>5</v>
      </c>
      <c r="F34" s="12">
        <v>1.1265528358208954</v>
      </c>
      <c r="G34" s="11">
        <v>0.98206796417910447</v>
      </c>
      <c r="J34" s="15"/>
      <c r="K34" s="15"/>
      <c r="L34" s="36"/>
      <c r="M34" s="30"/>
      <c r="N34" s="15"/>
      <c r="O34" s="30"/>
      <c r="P34" s="38"/>
      <c r="Q34" s="3">
        <v>0.41749999999999998</v>
      </c>
      <c r="R34" s="3">
        <v>1.3935</v>
      </c>
      <c r="S34" s="3">
        <v>0.06</v>
      </c>
      <c r="T34" s="3">
        <v>0.53400000000000003</v>
      </c>
      <c r="U34" s="3">
        <v>4.65E-2</v>
      </c>
    </row>
    <row r="35" spans="1:21" x14ac:dyDescent="0.2">
      <c r="D35" s="3">
        <v>295388</v>
      </c>
      <c r="E35" s="13">
        <v>10</v>
      </c>
      <c r="F35" s="12">
        <v>1.1623164179104477</v>
      </c>
      <c r="G35" s="11">
        <v>0.99422758208955209</v>
      </c>
      <c r="J35" s="15"/>
      <c r="K35" s="15"/>
      <c r="L35" s="36"/>
      <c r="P35" s="38"/>
      <c r="Q35" s="3">
        <v>0.41099999999999998</v>
      </c>
      <c r="R35" s="3">
        <v>1.4675</v>
      </c>
      <c r="S35" s="3">
        <v>7.2499999999999995E-2</v>
      </c>
      <c r="T35" s="3">
        <v>0.61450000000000005</v>
      </c>
      <c r="U35" s="3">
        <v>4.65E-2</v>
      </c>
    </row>
    <row r="36" spans="1:21" x14ac:dyDescent="0.2">
      <c r="D36" s="36">
        <v>295387</v>
      </c>
      <c r="E36" s="13">
        <v>20</v>
      </c>
      <c r="F36" s="12">
        <v>0.54006850746268653</v>
      </c>
      <c r="G36" s="11">
        <v>0.66608449253731328</v>
      </c>
      <c r="J36" s="15"/>
      <c r="K36" s="15"/>
      <c r="L36" s="36"/>
      <c r="M36" s="30">
        <v>113.57132019588828</v>
      </c>
      <c r="N36" s="15">
        <v>7.8425000000000002</v>
      </c>
      <c r="O36" s="30">
        <v>350</v>
      </c>
      <c r="P36" s="38">
        <v>30.422999999999998</v>
      </c>
      <c r="Q36" s="3">
        <v>1.9</v>
      </c>
      <c r="R36" s="3">
        <v>3.0655000000000001</v>
      </c>
      <c r="S36" s="3">
        <v>0.46199999999999997</v>
      </c>
      <c r="T36" s="3">
        <v>1.9279999999999999</v>
      </c>
      <c r="U36" s="3">
        <v>0.14399999999999999</v>
      </c>
    </row>
    <row r="37" spans="1:21" x14ac:dyDescent="0.2">
      <c r="D37" s="3">
        <v>295386</v>
      </c>
      <c r="E37" s="13">
        <v>30</v>
      </c>
      <c r="F37" s="12">
        <v>0.22156656716417905</v>
      </c>
      <c r="G37" s="11">
        <v>0.43717853283582075</v>
      </c>
      <c r="J37" s="15"/>
      <c r="K37" s="15"/>
      <c r="L37" s="36"/>
      <c r="P37" s="38"/>
      <c r="Q37" s="3">
        <v>3.7850000000000001</v>
      </c>
      <c r="R37" s="3">
        <v>4.1790000000000003</v>
      </c>
      <c r="S37" s="3">
        <v>0.66100000000000003</v>
      </c>
      <c r="T37" s="3">
        <v>2.7569999999999997</v>
      </c>
      <c r="U37" s="3">
        <v>0.3145</v>
      </c>
    </row>
    <row r="38" spans="1:21" x14ac:dyDescent="0.2">
      <c r="D38" s="36">
        <v>295385</v>
      </c>
      <c r="E38" s="13">
        <v>40</v>
      </c>
      <c r="F38" s="12">
        <v>0.15477833955223883</v>
      </c>
      <c r="G38" s="11">
        <v>0.26967426044776122</v>
      </c>
      <c r="J38" s="15"/>
      <c r="K38" s="15"/>
      <c r="L38" s="36"/>
      <c r="M38" s="30"/>
      <c r="N38" s="15"/>
      <c r="O38" s="30"/>
      <c r="P38" s="38"/>
      <c r="Q38" s="3">
        <v>4.4260000000000002</v>
      </c>
      <c r="R38" s="3">
        <v>4.7040000000000006</v>
      </c>
      <c r="S38" s="3">
        <v>0.66300000000000003</v>
      </c>
      <c r="T38" s="3">
        <v>1.5860000000000001</v>
      </c>
      <c r="U38" s="3">
        <v>0.26250000000000001</v>
      </c>
    </row>
    <row r="39" spans="1:21" x14ac:dyDescent="0.2">
      <c r="D39" s="3">
        <v>295384</v>
      </c>
      <c r="E39" s="13">
        <v>50</v>
      </c>
      <c r="F39" s="12">
        <v>8.27884141791045E-2</v>
      </c>
      <c r="G39" s="11">
        <v>0.23072771082089549</v>
      </c>
      <c r="J39" s="15"/>
      <c r="K39" s="15"/>
      <c r="L39" s="36"/>
      <c r="M39" s="30">
        <v>98.926165266965882</v>
      </c>
      <c r="N39" s="15">
        <v>8.0605000000000011</v>
      </c>
      <c r="O39" s="30">
        <v>360</v>
      </c>
      <c r="P39" s="38">
        <v>31.998000000000001</v>
      </c>
      <c r="Q39" s="3">
        <v>7.4625000000000004</v>
      </c>
      <c r="R39" s="3">
        <v>8.8285</v>
      </c>
      <c r="S39" s="3">
        <v>0.99750000000000005</v>
      </c>
      <c r="T39" s="3">
        <v>2.0685000000000002</v>
      </c>
      <c r="U39" s="3">
        <v>0.26150000000000001</v>
      </c>
    </row>
    <row r="40" spans="1:21" x14ac:dyDescent="0.2">
      <c r="D40" s="36">
        <v>295383</v>
      </c>
      <c r="E40" s="13">
        <v>60</v>
      </c>
      <c r="F40" s="12">
        <v>6.1191436567164192E-2</v>
      </c>
      <c r="G40" s="11">
        <v>0.19926811343283574</v>
      </c>
      <c r="J40" s="15"/>
      <c r="K40" s="15"/>
      <c r="L40" s="36"/>
      <c r="M40" s="30"/>
      <c r="N40" s="15"/>
      <c r="O40" s="30"/>
      <c r="P40" s="38"/>
      <c r="Q40" s="3">
        <v>9.1425000000000001</v>
      </c>
      <c r="R40" s="3">
        <v>12.217499999999999</v>
      </c>
      <c r="S40" s="3">
        <v>1.095</v>
      </c>
      <c r="T40" s="3">
        <v>2.0255000000000001</v>
      </c>
      <c r="U40" s="3">
        <v>0.17199999999999999</v>
      </c>
    </row>
    <row r="41" spans="1:21" x14ac:dyDescent="0.2">
      <c r="C41" s="3"/>
      <c r="D41" s="3">
        <v>295382</v>
      </c>
      <c r="E41" s="13">
        <v>70</v>
      </c>
      <c r="F41" s="12">
        <v>8.6387910447761215E-2</v>
      </c>
      <c r="G41" s="11">
        <v>0.30671307705223877</v>
      </c>
      <c r="J41" s="15"/>
      <c r="K41" s="15"/>
      <c r="L41" s="36"/>
      <c r="P41" s="38"/>
      <c r="Q41" s="3">
        <v>10.586</v>
      </c>
      <c r="R41" s="3">
        <v>18.921500000000002</v>
      </c>
      <c r="S41" s="3">
        <v>1.194</v>
      </c>
      <c r="T41" s="3">
        <v>2.4085000000000001</v>
      </c>
      <c r="U41" s="3">
        <v>0.17549999999999999</v>
      </c>
    </row>
    <row r="42" spans="1:21" x14ac:dyDescent="0.2">
      <c r="B42" s="10"/>
      <c r="D42" s="36">
        <v>295381</v>
      </c>
      <c r="E42" s="13">
        <v>80</v>
      </c>
      <c r="F42" s="12">
        <v>8.6387910447761215E-2</v>
      </c>
      <c r="G42" s="11">
        <v>0.37665128955223881</v>
      </c>
      <c r="J42" s="15"/>
      <c r="K42" s="15"/>
      <c r="L42" s="36"/>
      <c r="M42" s="30">
        <v>84.780150056740013</v>
      </c>
      <c r="N42" s="15">
        <v>6.9984999999999999</v>
      </c>
      <c r="O42" s="30">
        <v>312.5</v>
      </c>
      <c r="P42" s="38">
        <v>32.323</v>
      </c>
      <c r="Q42" s="3">
        <v>10.696999999999999</v>
      </c>
      <c r="R42" s="3">
        <v>19.667000000000002</v>
      </c>
      <c r="S42" s="3">
        <v>1.3345</v>
      </c>
      <c r="T42" s="3">
        <v>2.4</v>
      </c>
      <c r="U42" s="3">
        <v>0.16900000000000001</v>
      </c>
    </row>
    <row r="43" spans="1:21" x14ac:dyDescent="0.2">
      <c r="A43" s="5">
        <v>39696</v>
      </c>
      <c r="B43" s="2" t="s">
        <v>80</v>
      </c>
      <c r="C43" s="19" t="s">
        <v>60</v>
      </c>
      <c r="D43" s="3">
        <v>321886</v>
      </c>
      <c r="E43" s="13">
        <v>1</v>
      </c>
      <c r="F43" s="12">
        <v>2.4054700645161291</v>
      </c>
      <c r="G43" s="11">
        <v>1.4768822554838701</v>
      </c>
      <c r="H43" s="12">
        <v>69.657871161290316</v>
      </c>
      <c r="I43" s="11">
        <v>69.085730198709683</v>
      </c>
      <c r="J43" s="15">
        <v>65.326546645161287</v>
      </c>
      <c r="K43" s="15">
        <v>55.007723914838714</v>
      </c>
      <c r="L43" s="36">
        <v>248</v>
      </c>
      <c r="M43" s="40">
        <v>94.385817045158717</v>
      </c>
      <c r="N43" s="41">
        <v>5.5164999999999997</v>
      </c>
      <c r="O43" s="40">
        <v>246.5</v>
      </c>
      <c r="P43" s="15">
        <v>26.25636481188965</v>
      </c>
      <c r="Q43" s="3">
        <v>0.33299999999999996</v>
      </c>
      <c r="R43" s="3">
        <v>0.89600000000000002</v>
      </c>
      <c r="S43" s="3">
        <v>0.42299999999999999</v>
      </c>
      <c r="T43" s="3">
        <v>0.63150000000000006</v>
      </c>
      <c r="U43" s="3">
        <v>7.0500000000000007E-2</v>
      </c>
    </row>
    <row r="44" spans="1:21" x14ac:dyDescent="0.2">
      <c r="C44" s="3"/>
      <c r="D44" s="3">
        <v>321885</v>
      </c>
      <c r="E44" s="13">
        <v>5</v>
      </c>
      <c r="F44" s="12">
        <v>2.4054700645161287</v>
      </c>
      <c r="G44" s="11">
        <v>1.3821907354838707</v>
      </c>
      <c r="J44" s="15"/>
      <c r="K44" s="15"/>
      <c r="L44" s="36"/>
      <c r="P44" s="38"/>
      <c r="Q44" s="3">
        <v>0.30299999999999999</v>
      </c>
      <c r="R44" s="3">
        <v>1.3885000000000001</v>
      </c>
      <c r="S44" s="3">
        <v>0.40449999999999997</v>
      </c>
      <c r="T44" s="3">
        <v>0.33299999999999996</v>
      </c>
      <c r="U44" s="3">
        <v>6.6000000000000003E-2</v>
      </c>
    </row>
    <row r="45" spans="1:21" x14ac:dyDescent="0.2">
      <c r="D45" s="3">
        <v>321884</v>
      </c>
      <c r="E45" s="13">
        <v>10</v>
      </c>
      <c r="F45" s="12">
        <v>2.1381956129032256</v>
      </c>
      <c r="G45" s="11">
        <v>1.602119427096774</v>
      </c>
      <c r="J45" s="15"/>
      <c r="L45" s="36"/>
      <c r="M45" s="40">
        <v>91.884839367532663</v>
      </c>
      <c r="N45" s="41">
        <v>5.38</v>
      </c>
      <c r="O45" s="40">
        <v>240</v>
      </c>
      <c r="P45" s="15">
        <v>26.885348892456054</v>
      </c>
      <c r="R45" s="11"/>
      <c r="S45" s="11"/>
      <c r="T45" s="11"/>
      <c r="U45" s="11"/>
    </row>
    <row r="46" spans="1:21" x14ac:dyDescent="0.2">
      <c r="D46" s="3">
        <v>321883</v>
      </c>
      <c r="E46" s="13">
        <v>20</v>
      </c>
      <c r="J46" s="15"/>
      <c r="L46" s="36"/>
      <c r="P46" s="38"/>
      <c r="R46" s="11"/>
      <c r="S46" s="11"/>
      <c r="T46" s="11"/>
      <c r="U46" s="11"/>
    </row>
    <row r="47" spans="1:21" x14ac:dyDescent="0.2">
      <c r="D47" s="3">
        <v>321882</v>
      </c>
      <c r="E47" s="13">
        <v>30</v>
      </c>
      <c r="F47" s="12">
        <v>1.1072798709677418</v>
      </c>
      <c r="G47" s="11">
        <v>1.165316609032258</v>
      </c>
      <c r="J47" s="15"/>
      <c r="L47" s="36"/>
      <c r="P47" s="38"/>
      <c r="Q47" s="3">
        <v>1.2549999999999999</v>
      </c>
      <c r="R47" s="3">
        <v>2.6390000000000002</v>
      </c>
      <c r="S47" s="3">
        <v>0.35849999999999999</v>
      </c>
      <c r="T47" s="3">
        <v>1.2305000000000001</v>
      </c>
      <c r="U47" s="3">
        <v>9.1499999999999998E-2</v>
      </c>
    </row>
    <row r="48" spans="1:21" x14ac:dyDescent="0.2">
      <c r="D48" s="3">
        <v>321881</v>
      </c>
      <c r="E48" s="13">
        <v>40</v>
      </c>
      <c r="F48" s="12">
        <v>0.33369650322580652</v>
      </c>
      <c r="G48" s="11">
        <v>0.49589421677419343</v>
      </c>
      <c r="J48" s="15"/>
      <c r="L48" s="36"/>
      <c r="M48" s="30"/>
      <c r="N48" s="15"/>
      <c r="O48" s="30"/>
      <c r="P48" s="38"/>
      <c r="Q48" s="3">
        <v>5.5759999999999996</v>
      </c>
      <c r="R48" s="3">
        <v>7.0175000000000001</v>
      </c>
      <c r="S48" s="3">
        <v>0.88600000000000001</v>
      </c>
      <c r="T48" s="3">
        <v>1.8705000000000001</v>
      </c>
      <c r="U48" s="3">
        <v>0.19700000000000001</v>
      </c>
    </row>
    <row r="49" spans="1:21" x14ac:dyDescent="0.2">
      <c r="D49" s="3">
        <v>321880</v>
      </c>
      <c r="E49" s="13">
        <v>50</v>
      </c>
      <c r="F49" s="12">
        <v>0.12238258064516129</v>
      </c>
      <c r="G49" s="11">
        <v>0.37840693935483871</v>
      </c>
      <c r="J49" s="15"/>
      <c r="K49" s="15"/>
      <c r="L49" s="36"/>
      <c r="M49" s="40">
        <v>71.824076257563647</v>
      </c>
      <c r="N49" s="41">
        <v>5.7409999999999997</v>
      </c>
      <c r="O49" s="40">
        <v>256</v>
      </c>
      <c r="P49" s="15">
        <v>31.624623500366212</v>
      </c>
      <c r="Q49" s="3">
        <v>9.0314999999999994</v>
      </c>
      <c r="R49" s="3">
        <v>13.022500000000001</v>
      </c>
      <c r="S49" s="3">
        <v>1.1675</v>
      </c>
      <c r="T49" s="3">
        <v>1.851</v>
      </c>
      <c r="U49" s="3">
        <v>0.151</v>
      </c>
    </row>
    <row r="50" spans="1:21" x14ac:dyDescent="0.2">
      <c r="D50" s="3">
        <v>321879</v>
      </c>
      <c r="E50" s="13">
        <v>60</v>
      </c>
      <c r="F50" s="12">
        <v>0.12238258064516133</v>
      </c>
      <c r="G50" s="11">
        <v>0.41381629935483866</v>
      </c>
      <c r="J50" s="15"/>
      <c r="K50" s="15"/>
      <c r="L50" s="36"/>
      <c r="M50" s="30"/>
      <c r="N50" s="15"/>
      <c r="O50" s="30"/>
      <c r="P50" s="38"/>
      <c r="Q50" s="3">
        <v>10.216999999999999</v>
      </c>
      <c r="R50" s="3">
        <v>15.3995</v>
      </c>
      <c r="S50" s="3">
        <v>1.2565</v>
      </c>
      <c r="T50" s="3">
        <v>1.5885</v>
      </c>
      <c r="U50" s="3">
        <v>0.1555</v>
      </c>
    </row>
    <row r="51" spans="1:21" x14ac:dyDescent="0.2">
      <c r="C51" s="3"/>
      <c r="D51" s="3">
        <v>321878</v>
      </c>
      <c r="E51" s="13">
        <v>70</v>
      </c>
      <c r="F51" s="12">
        <v>0.15501793548387094</v>
      </c>
      <c r="G51" s="11">
        <v>0.47729206451612904</v>
      </c>
      <c r="J51" s="15"/>
      <c r="K51" s="15"/>
      <c r="L51" s="36"/>
      <c r="M51" s="30"/>
      <c r="N51" s="15"/>
      <c r="O51" s="30"/>
      <c r="P51" s="38"/>
      <c r="Q51" s="3">
        <v>10.8125</v>
      </c>
      <c r="R51" s="3">
        <v>17.9175</v>
      </c>
      <c r="S51" s="3">
        <v>1.321</v>
      </c>
      <c r="T51" s="3">
        <v>1.8504999999999998</v>
      </c>
      <c r="U51" s="3">
        <v>0.1545</v>
      </c>
    </row>
    <row r="52" spans="1:21" x14ac:dyDescent="0.2">
      <c r="D52" s="3">
        <v>321877</v>
      </c>
      <c r="E52" s="13">
        <v>80</v>
      </c>
      <c r="F52" s="12">
        <v>0.1890812903225807</v>
      </c>
      <c r="G52" s="11">
        <v>0.65497758967741926</v>
      </c>
      <c r="J52" s="15"/>
      <c r="K52" s="15"/>
      <c r="L52" s="36"/>
      <c r="M52" s="40">
        <v>63.530924819670091</v>
      </c>
      <c r="N52" s="41">
        <v>5.1980000000000004</v>
      </c>
      <c r="O52" s="40">
        <v>232</v>
      </c>
      <c r="P52" s="15">
        <v>32.254021475585937</v>
      </c>
      <c r="Q52" s="3">
        <v>10.2645</v>
      </c>
      <c r="R52" s="3">
        <v>17.871000000000002</v>
      </c>
      <c r="S52" s="3">
        <v>1.2929999999999999</v>
      </c>
      <c r="T52" s="3">
        <v>1.6825000000000001</v>
      </c>
      <c r="U52" s="3">
        <v>0.14450000000000002</v>
      </c>
    </row>
    <row r="53" spans="1:21" x14ac:dyDescent="0.2">
      <c r="A53" s="5">
        <v>39737</v>
      </c>
      <c r="B53" s="2" t="s">
        <v>85</v>
      </c>
      <c r="C53" s="19" t="s">
        <v>65</v>
      </c>
      <c r="D53" s="20">
        <v>295400</v>
      </c>
      <c r="E53" s="13">
        <v>1</v>
      </c>
      <c r="F53" s="12">
        <v>1.9133516417910452</v>
      </c>
      <c r="G53" s="11">
        <v>0.96204035820895484</v>
      </c>
      <c r="H53" s="12">
        <v>88.8576756716418</v>
      </c>
      <c r="I53" s="11">
        <v>53.270777028358197</v>
      </c>
      <c r="J53" s="15">
        <v>83.04155328358209</v>
      </c>
      <c r="K53" s="15">
        <v>40.205965916417902</v>
      </c>
      <c r="L53" s="36">
        <v>290</v>
      </c>
      <c r="M53" s="30">
        <v>94.676116513521848</v>
      </c>
      <c r="N53" s="15">
        <v>6.16</v>
      </c>
      <c r="O53" s="30">
        <v>275</v>
      </c>
      <c r="P53" s="38">
        <v>28.524000000000001</v>
      </c>
      <c r="Q53" s="3">
        <v>1.4169999999999998</v>
      </c>
      <c r="R53" s="3">
        <v>4.2089999999999996</v>
      </c>
      <c r="S53" s="3">
        <v>0.58949999999999991</v>
      </c>
      <c r="T53" s="3">
        <v>1.2330000000000001</v>
      </c>
      <c r="U53" s="3">
        <v>0.13850000000000001</v>
      </c>
    </row>
    <row r="54" spans="1:21" x14ac:dyDescent="0.2">
      <c r="D54" s="20">
        <v>295399</v>
      </c>
      <c r="E54" s="13">
        <v>5</v>
      </c>
      <c r="F54" s="12">
        <v>1.5557158208955226</v>
      </c>
      <c r="G54" s="11">
        <v>0.79252097910447716</v>
      </c>
      <c r="M54" s="30"/>
      <c r="N54" s="15"/>
      <c r="O54" s="30"/>
      <c r="P54" s="38"/>
      <c r="Q54" s="3">
        <v>1.5834999999999999</v>
      </c>
      <c r="R54" s="3">
        <v>3.7269999999999999</v>
      </c>
      <c r="S54" s="3">
        <v>0.48399999999999999</v>
      </c>
      <c r="T54" s="3">
        <v>0.98750000000000004</v>
      </c>
      <c r="U54" s="3">
        <v>0.13</v>
      </c>
    </row>
    <row r="55" spans="1:21" x14ac:dyDescent="0.2">
      <c r="C55" s="3"/>
      <c r="D55" s="20">
        <v>295398</v>
      </c>
      <c r="E55" s="13">
        <v>10</v>
      </c>
      <c r="F55" s="12">
        <v>2.1851548656716417</v>
      </c>
      <c r="G55" s="11">
        <v>0.87713761432835802</v>
      </c>
      <c r="P55" s="38"/>
      <c r="Q55" s="3">
        <v>1.7284999999999999</v>
      </c>
      <c r="R55" s="3">
        <v>2.956</v>
      </c>
      <c r="S55" s="3">
        <v>0.55449999999999999</v>
      </c>
      <c r="T55" s="3">
        <v>1.032</v>
      </c>
      <c r="U55" s="3">
        <v>0.13600000000000001</v>
      </c>
    </row>
    <row r="56" spans="1:21" x14ac:dyDescent="0.2">
      <c r="C56" s="3"/>
      <c r="D56" s="20">
        <v>295397</v>
      </c>
      <c r="E56" s="13">
        <v>20</v>
      </c>
      <c r="F56" s="12">
        <v>2.95049552238806</v>
      </c>
      <c r="G56" s="11">
        <v>0.95524527761194</v>
      </c>
      <c r="I56" s="3"/>
      <c r="M56" s="30">
        <v>98.683826429061241</v>
      </c>
      <c r="N56" s="20">
        <v>6.6805000000000003</v>
      </c>
      <c r="O56" s="20">
        <v>298</v>
      </c>
      <c r="P56" s="38">
        <v>29.263999999999999</v>
      </c>
      <c r="Q56" s="3">
        <v>2.1074999999999999</v>
      </c>
      <c r="R56" s="3">
        <v>2.8330000000000002</v>
      </c>
      <c r="S56" s="3">
        <v>0.56800000000000006</v>
      </c>
      <c r="T56" s="3">
        <v>1.1060000000000001</v>
      </c>
      <c r="U56" s="3">
        <v>0.14199999999999999</v>
      </c>
    </row>
    <row r="57" spans="1:21" x14ac:dyDescent="0.2">
      <c r="C57" s="3"/>
      <c r="D57" s="20">
        <v>295396</v>
      </c>
      <c r="E57" s="13">
        <v>30</v>
      </c>
      <c r="F57" s="12">
        <v>1.9491152238805975</v>
      </c>
      <c r="G57" s="11">
        <v>0.80646877611940293</v>
      </c>
      <c r="I57" s="3"/>
      <c r="P57" s="38"/>
      <c r="Q57" s="3">
        <v>1.7195</v>
      </c>
      <c r="R57" s="3">
        <v>2.2709999999999999</v>
      </c>
      <c r="S57" s="3">
        <v>0.51950000000000007</v>
      </c>
      <c r="T57" s="3">
        <v>0.92800000000000005</v>
      </c>
      <c r="U57" s="3">
        <v>0.13900000000000001</v>
      </c>
    </row>
    <row r="58" spans="1:21" x14ac:dyDescent="0.2">
      <c r="C58" s="3"/>
      <c r="D58" s="20">
        <v>295395</v>
      </c>
      <c r="E58" s="13">
        <v>40</v>
      </c>
      <c r="F58" s="12">
        <v>0.3254258955223881</v>
      </c>
      <c r="G58" s="11">
        <v>0.67660890447761179</v>
      </c>
      <c r="I58" s="3"/>
      <c r="M58" s="30"/>
      <c r="N58" s="15"/>
      <c r="O58" s="30"/>
      <c r="P58" s="38"/>
      <c r="Q58" s="3">
        <v>1.7210000000000001</v>
      </c>
      <c r="R58" s="3">
        <v>2.5594999999999999</v>
      </c>
      <c r="S58" s="3">
        <v>0.62850000000000006</v>
      </c>
      <c r="T58" s="3">
        <v>1.6495</v>
      </c>
      <c r="U58" s="3">
        <v>0.1305</v>
      </c>
    </row>
    <row r="59" spans="1:21" x14ac:dyDescent="0.2">
      <c r="D59" s="20">
        <v>295394</v>
      </c>
      <c r="E59" s="13">
        <v>50</v>
      </c>
      <c r="F59" s="12">
        <v>0.33234985074626866</v>
      </c>
      <c r="G59" s="11">
        <v>0.55834774925373132</v>
      </c>
      <c r="I59" s="3"/>
      <c r="M59" s="30">
        <v>87.385612670400576</v>
      </c>
      <c r="N59" s="15">
        <v>6.1965000000000003</v>
      </c>
      <c r="O59" s="30">
        <v>277</v>
      </c>
      <c r="P59" s="38">
        <v>30.832000000000001</v>
      </c>
      <c r="Q59" s="3">
        <v>2.66</v>
      </c>
      <c r="R59" s="3">
        <v>5.5440000000000005</v>
      </c>
      <c r="S59" s="3">
        <v>0.74950000000000006</v>
      </c>
      <c r="T59" s="3">
        <v>1.206</v>
      </c>
      <c r="U59" s="3">
        <v>0.17149999999999999</v>
      </c>
    </row>
    <row r="60" spans="1:21" x14ac:dyDescent="0.2">
      <c r="D60" s="20">
        <v>295393</v>
      </c>
      <c r="E60" s="13">
        <v>60</v>
      </c>
      <c r="F60" s="12">
        <v>0.21464261194029857</v>
      </c>
      <c r="G60" s="11">
        <v>0.38843388805970125</v>
      </c>
      <c r="I60" s="3"/>
      <c r="M60" s="31"/>
      <c r="N60" s="29"/>
      <c r="O60" s="31"/>
      <c r="P60" s="38"/>
      <c r="Q60" s="3">
        <v>8.1814999999999998</v>
      </c>
      <c r="R60" s="3">
        <v>10.67</v>
      </c>
      <c r="S60" s="3">
        <v>1.1575</v>
      </c>
      <c r="T60" s="3">
        <v>0.72250000000000003</v>
      </c>
      <c r="U60" s="3">
        <v>0.17099999999999999</v>
      </c>
    </row>
    <row r="61" spans="1:21" x14ac:dyDescent="0.2">
      <c r="D61" s="20">
        <v>295392</v>
      </c>
      <c r="E61" s="13">
        <v>70</v>
      </c>
      <c r="F61" s="12">
        <v>0.13847910447761194</v>
      </c>
      <c r="G61" s="11">
        <v>0.39965069552238802</v>
      </c>
      <c r="I61" s="3"/>
      <c r="P61" s="38"/>
      <c r="Q61" s="3">
        <v>12.438500000000001</v>
      </c>
      <c r="R61" s="3">
        <v>19.487500000000001</v>
      </c>
      <c r="S61" s="3">
        <v>1.56</v>
      </c>
      <c r="T61" s="3">
        <v>0.83299999999999996</v>
      </c>
      <c r="U61" s="3">
        <v>0.1535</v>
      </c>
    </row>
    <row r="62" spans="1:21" x14ac:dyDescent="0.2">
      <c r="C62" s="3"/>
      <c r="D62" s="20">
        <v>295391</v>
      </c>
      <c r="E62" s="13">
        <v>80</v>
      </c>
      <c r="F62" s="12">
        <v>0.12463119402985082</v>
      </c>
      <c r="G62" s="11">
        <v>0.47844530597014906</v>
      </c>
      <c r="I62" s="3"/>
      <c r="M62" s="30">
        <v>65.942790611759222</v>
      </c>
      <c r="N62" s="15">
        <v>5.3420000000000005</v>
      </c>
      <c r="O62" s="30">
        <v>238.5</v>
      </c>
      <c r="P62" s="38">
        <v>32.343000000000004</v>
      </c>
      <c r="Q62" s="3">
        <v>13.112</v>
      </c>
      <c r="R62" s="3">
        <v>21.909500000000001</v>
      </c>
      <c r="S62" s="3">
        <v>1.649</v>
      </c>
      <c r="T62" s="3">
        <v>1.169</v>
      </c>
      <c r="U62" s="3">
        <v>0.1575</v>
      </c>
    </row>
    <row r="63" spans="1:21" x14ac:dyDescent="0.2">
      <c r="A63" s="5">
        <v>39765</v>
      </c>
      <c r="B63" s="2" t="s">
        <v>86</v>
      </c>
      <c r="C63" s="19" t="s">
        <v>65</v>
      </c>
      <c r="D63" s="13">
        <v>295410</v>
      </c>
      <c r="E63" s="13">
        <v>1</v>
      </c>
      <c r="F63" s="12">
        <v>0.92088604477611935</v>
      </c>
      <c r="G63" s="11">
        <v>0.51721945522388046</v>
      </c>
      <c r="H63" s="12">
        <v>49.111300074626868</v>
      </c>
      <c r="I63" s="4">
        <v>36.038234525373113</v>
      </c>
      <c r="J63" s="15">
        <v>29.710691865671642</v>
      </c>
      <c r="K63" s="11">
        <v>21.42091723432835</v>
      </c>
      <c r="L63" s="36">
        <v>318</v>
      </c>
      <c r="M63" s="40">
        <v>89.642551621399065</v>
      </c>
      <c r="N63" s="41">
        <v>6.4180000000000001</v>
      </c>
      <c r="O63" s="40">
        <v>286.5</v>
      </c>
      <c r="P63" s="38">
        <v>30.096</v>
      </c>
      <c r="Q63" s="3">
        <v>1.9915</v>
      </c>
      <c r="R63" s="3">
        <v>1.2685</v>
      </c>
      <c r="S63" s="3">
        <v>0.63300000000000001</v>
      </c>
      <c r="T63" s="3">
        <v>1.2835000000000001</v>
      </c>
      <c r="U63" s="3">
        <v>0.155</v>
      </c>
    </row>
    <row r="64" spans="1:21" x14ac:dyDescent="0.2">
      <c r="C64" s="3"/>
      <c r="D64" s="13">
        <v>295409</v>
      </c>
      <c r="E64" s="13">
        <v>5</v>
      </c>
      <c r="F64" s="12">
        <v>0.83779858208955216</v>
      </c>
      <c r="G64" s="11">
        <v>0.44257921791044752</v>
      </c>
      <c r="P64" s="38"/>
      <c r="Q64" s="3">
        <v>1.927</v>
      </c>
      <c r="R64" s="3">
        <v>1.1615</v>
      </c>
      <c r="S64" s="3">
        <v>0.61750000000000005</v>
      </c>
      <c r="T64" s="3">
        <v>1.258</v>
      </c>
      <c r="U64" s="3">
        <v>0.14449999999999999</v>
      </c>
    </row>
    <row r="65" spans="1:21" x14ac:dyDescent="0.2">
      <c r="C65" s="3"/>
      <c r="D65" s="13">
        <v>295408</v>
      </c>
      <c r="E65" s="13">
        <v>10</v>
      </c>
      <c r="F65" s="12">
        <v>0.75471111940298496</v>
      </c>
      <c r="G65" s="11">
        <v>0.46999808059701476</v>
      </c>
      <c r="P65" s="38"/>
      <c r="Q65" s="3">
        <v>1.9695</v>
      </c>
      <c r="R65" s="3">
        <v>1.1669999999999998</v>
      </c>
      <c r="S65" s="3">
        <v>0.62850000000000006</v>
      </c>
      <c r="T65" s="3">
        <v>1.5765</v>
      </c>
      <c r="U65" s="3">
        <v>0.14799999999999999</v>
      </c>
    </row>
    <row r="66" spans="1:21" x14ac:dyDescent="0.2">
      <c r="C66" s="3"/>
      <c r="D66" s="13">
        <v>295407</v>
      </c>
      <c r="E66" s="13">
        <v>20</v>
      </c>
      <c r="F66" s="12">
        <v>0.79625485074626878</v>
      </c>
      <c r="G66" s="11">
        <v>0.47484484925373094</v>
      </c>
      <c r="J66" s="15"/>
      <c r="M66" s="40">
        <v>88.655771201214662</v>
      </c>
      <c r="N66" s="41">
        <v>6.327</v>
      </c>
      <c r="O66" s="40">
        <v>283</v>
      </c>
      <c r="P66" s="38">
        <v>30.145</v>
      </c>
      <c r="Q66" s="3">
        <v>1.9885000000000002</v>
      </c>
      <c r="R66" s="3">
        <v>1.1815</v>
      </c>
      <c r="S66" s="3">
        <v>0.60799999999999998</v>
      </c>
      <c r="T66" s="3">
        <v>1.3174999999999999</v>
      </c>
      <c r="U66" s="3">
        <v>0.158</v>
      </c>
    </row>
    <row r="67" spans="1:21" x14ac:dyDescent="0.2">
      <c r="D67" s="13">
        <v>295406</v>
      </c>
      <c r="E67" s="13">
        <v>30</v>
      </c>
      <c r="F67" s="12">
        <v>0.14540305970149253</v>
      </c>
      <c r="G67" s="11">
        <v>0.29066764029850733</v>
      </c>
      <c r="J67" s="15"/>
      <c r="P67" s="38"/>
      <c r="Q67" s="3">
        <v>6.2965</v>
      </c>
      <c r="R67" s="3">
        <v>8.7584999999999997</v>
      </c>
      <c r="S67" s="3">
        <v>0.98899999999999999</v>
      </c>
      <c r="T67" s="3">
        <v>0.60499999999999998</v>
      </c>
      <c r="U67" s="3">
        <v>0.20200000000000001</v>
      </c>
    </row>
    <row r="68" spans="1:21" x14ac:dyDescent="0.2">
      <c r="D68" s="13">
        <v>295405</v>
      </c>
      <c r="E68" s="13">
        <v>40</v>
      </c>
      <c r="F68" s="12">
        <v>0.69239552238805968</v>
      </c>
      <c r="G68" s="11">
        <v>0.4859231776119402</v>
      </c>
      <c r="J68" s="15"/>
      <c r="P68" s="38"/>
      <c r="Q68" s="3">
        <v>4.8795000000000002</v>
      </c>
      <c r="R68" s="3">
        <v>4.99</v>
      </c>
      <c r="S68" s="3">
        <v>0.93100000000000005</v>
      </c>
      <c r="T68" s="3">
        <v>1.2869999999999999</v>
      </c>
      <c r="U68" s="3">
        <v>0.17649999999999999</v>
      </c>
    </row>
    <row r="69" spans="1:21" x14ac:dyDescent="0.2">
      <c r="C69" s="3"/>
      <c r="D69" s="13">
        <v>295404</v>
      </c>
      <c r="E69" s="13">
        <v>50</v>
      </c>
      <c r="F69" s="12">
        <v>0.23541447761194034</v>
      </c>
      <c r="G69" s="11">
        <v>0.36766202238805945</v>
      </c>
      <c r="J69" s="15"/>
      <c r="M69" s="30">
        <v>77.005492980276898</v>
      </c>
      <c r="N69" s="15">
        <v>5.8810000000000002</v>
      </c>
      <c r="O69" s="32">
        <v>263</v>
      </c>
      <c r="P69" s="38">
        <v>31.408999999999999</v>
      </c>
      <c r="Q69" s="3">
        <v>6.64</v>
      </c>
      <c r="R69" s="3">
        <v>7.0495000000000001</v>
      </c>
      <c r="S69" s="3">
        <v>1.0774999999999999</v>
      </c>
      <c r="T69" s="3">
        <v>0.92149999999999999</v>
      </c>
      <c r="U69" s="3">
        <v>0.1885</v>
      </c>
    </row>
    <row r="70" spans="1:21" x14ac:dyDescent="0.2">
      <c r="C70" s="3"/>
      <c r="D70" s="13">
        <v>295403</v>
      </c>
      <c r="E70" s="13">
        <v>60</v>
      </c>
      <c r="F70" s="12">
        <v>0.91396208955223879</v>
      </c>
      <c r="G70" s="11">
        <v>0.54269961044776116</v>
      </c>
      <c r="J70" s="15"/>
      <c r="M70" s="40"/>
      <c r="N70" s="41"/>
      <c r="O70" s="40"/>
      <c r="P70" s="38"/>
      <c r="Q70" s="3">
        <v>9.2774999999999999</v>
      </c>
      <c r="R70" s="3">
        <v>10.007</v>
      </c>
      <c r="S70" s="3">
        <v>1.226</v>
      </c>
      <c r="T70" s="3">
        <v>0.67900000000000005</v>
      </c>
      <c r="U70" s="3">
        <v>0.16450000000000001</v>
      </c>
    </row>
    <row r="71" spans="1:21" x14ac:dyDescent="0.2">
      <c r="C71" s="3"/>
      <c r="D71" s="13">
        <v>295402</v>
      </c>
      <c r="E71" s="13">
        <v>70</v>
      </c>
      <c r="F71" s="12">
        <v>0.59546014925373147</v>
      </c>
      <c r="G71" s="11">
        <v>0.42513085074626822</v>
      </c>
      <c r="J71" s="15"/>
      <c r="P71" s="38"/>
      <c r="Q71" s="3">
        <v>12.994</v>
      </c>
      <c r="R71" s="3">
        <v>20.454000000000001</v>
      </c>
      <c r="S71" s="3">
        <v>1.5609999999999999</v>
      </c>
      <c r="T71" s="3">
        <v>0.59850000000000003</v>
      </c>
      <c r="U71" s="3">
        <v>0.1235</v>
      </c>
    </row>
    <row r="72" spans="1:21" x14ac:dyDescent="0.2">
      <c r="C72" s="3"/>
      <c r="D72" s="13">
        <v>295401</v>
      </c>
      <c r="E72" s="13">
        <v>80</v>
      </c>
      <c r="F72" s="12">
        <v>0.62586268656716415</v>
      </c>
      <c r="G72" s="11">
        <v>0.62014051343283561</v>
      </c>
      <c r="J72" s="15"/>
      <c r="M72" s="40">
        <v>59.609778123237795</v>
      </c>
      <c r="N72" s="41">
        <v>4.7945000000000002</v>
      </c>
      <c r="O72" s="40">
        <v>214</v>
      </c>
      <c r="P72" s="38">
        <v>32.454999999999998</v>
      </c>
      <c r="Q72" s="3">
        <v>13.487500000000001</v>
      </c>
      <c r="R72" s="3">
        <v>23.115499999999997</v>
      </c>
      <c r="S72" s="3">
        <v>1.677</v>
      </c>
      <c r="T72" s="3">
        <v>1.2565</v>
      </c>
      <c r="U72" s="3">
        <v>0.152</v>
      </c>
    </row>
    <row r="73" spans="1:21" x14ac:dyDescent="0.2">
      <c r="A73" s="5">
        <v>39785</v>
      </c>
      <c r="B73" s="2" t="s">
        <v>89</v>
      </c>
      <c r="C73" s="19" t="s">
        <v>88</v>
      </c>
      <c r="D73" s="13">
        <v>295420</v>
      </c>
      <c r="E73" s="13">
        <v>1</v>
      </c>
      <c r="F73" s="12">
        <v>1.1355286567164176</v>
      </c>
      <c r="G73" s="11">
        <v>0.54380744328358199</v>
      </c>
      <c r="H73" s="12">
        <v>70.300441007462695</v>
      </c>
      <c r="I73" s="11">
        <v>33.8438271425373</v>
      </c>
      <c r="J73" s="15">
        <v>36.589641380597016</v>
      </c>
      <c r="K73" s="11">
        <v>19.649561769402982</v>
      </c>
      <c r="L73" s="36">
        <v>338</v>
      </c>
      <c r="M73" s="33" t="s">
        <v>91</v>
      </c>
      <c r="N73" s="33" t="s">
        <v>91</v>
      </c>
      <c r="O73" s="33" t="s">
        <v>91</v>
      </c>
      <c r="P73" s="38">
        <v>29.494</v>
      </c>
      <c r="Q73" s="3">
        <v>5.39</v>
      </c>
      <c r="R73" s="3">
        <v>7.9260000000000002</v>
      </c>
      <c r="S73" s="3">
        <v>0.70050000000000001</v>
      </c>
      <c r="T73" s="3">
        <v>0.8165</v>
      </c>
      <c r="U73" s="3">
        <v>0.17449999999999999</v>
      </c>
    </row>
    <row r="74" spans="1:21" x14ac:dyDescent="0.2">
      <c r="C74" s="3"/>
      <c r="D74" s="13">
        <v>295419</v>
      </c>
      <c r="E74" s="13">
        <v>5</v>
      </c>
      <c r="F74" s="12">
        <v>0.96935373134328362</v>
      </c>
      <c r="G74" s="11">
        <v>0.54297656865671629</v>
      </c>
      <c r="H74" s="15"/>
      <c r="L74" s="36"/>
      <c r="M74" s="32"/>
      <c r="N74" s="11"/>
      <c r="O74" s="3"/>
      <c r="P74" s="38"/>
      <c r="Q74" s="3">
        <v>5.625</v>
      </c>
      <c r="R74" s="3">
        <v>7.9565000000000001</v>
      </c>
      <c r="S74" s="3">
        <v>0.71750000000000003</v>
      </c>
      <c r="T74" s="3">
        <v>1.165</v>
      </c>
      <c r="U74" s="3">
        <v>0.17399999999999999</v>
      </c>
    </row>
    <row r="75" spans="1:21" x14ac:dyDescent="0.2">
      <c r="C75" s="3"/>
      <c r="D75" s="13">
        <v>295418</v>
      </c>
      <c r="E75" s="13">
        <v>10</v>
      </c>
      <c r="F75" s="12">
        <v>0.97627768656716407</v>
      </c>
      <c r="G75" s="15">
        <v>0.5638869134328357</v>
      </c>
      <c r="J75" s="15"/>
      <c r="P75" s="38"/>
      <c r="Q75" s="3">
        <v>5.359</v>
      </c>
      <c r="R75" s="3">
        <v>7.8475000000000001</v>
      </c>
      <c r="S75" s="3">
        <v>0.73750000000000004</v>
      </c>
      <c r="T75" s="3">
        <v>1.3075000000000001</v>
      </c>
      <c r="U75" s="3">
        <v>0.17399999999999999</v>
      </c>
    </row>
    <row r="76" spans="1:21" x14ac:dyDescent="0.2">
      <c r="C76" s="3"/>
      <c r="D76" s="13">
        <v>295417</v>
      </c>
      <c r="E76" s="13">
        <v>20</v>
      </c>
      <c r="F76" s="12">
        <v>0.76855902985074631</v>
      </c>
      <c r="G76" s="11">
        <v>0.3633691701492538</v>
      </c>
      <c r="J76" s="15"/>
      <c r="M76" s="33" t="s">
        <v>91</v>
      </c>
      <c r="N76" s="33" t="s">
        <v>91</v>
      </c>
      <c r="O76" s="33" t="s">
        <v>91</v>
      </c>
      <c r="P76" s="38">
        <v>29.99</v>
      </c>
      <c r="Q76" s="3">
        <v>5.3815</v>
      </c>
      <c r="R76" s="3">
        <v>6.3285</v>
      </c>
      <c r="S76" s="3">
        <v>0.74049999999999994</v>
      </c>
      <c r="T76" s="3">
        <v>1.1835</v>
      </c>
      <c r="U76" s="3">
        <v>0.16650000000000001</v>
      </c>
    </row>
    <row r="77" spans="1:21" x14ac:dyDescent="0.2">
      <c r="D77" s="13">
        <v>295416</v>
      </c>
      <c r="E77" s="13">
        <v>30</v>
      </c>
      <c r="F77" s="12">
        <v>0.38774149253731349</v>
      </c>
      <c r="G77" s="11">
        <v>0.29883790746268646</v>
      </c>
      <c r="J77" s="15"/>
      <c r="P77" s="38"/>
      <c r="Q77" s="3">
        <v>5.3765000000000001</v>
      </c>
      <c r="R77" s="3">
        <v>6.0895000000000001</v>
      </c>
      <c r="S77" s="3">
        <v>0.73550000000000004</v>
      </c>
      <c r="T77" s="3">
        <v>0.87250000000000005</v>
      </c>
      <c r="U77" s="3">
        <v>0.156</v>
      </c>
    </row>
    <row r="78" spans="1:21" x14ac:dyDescent="0.2">
      <c r="D78" s="13">
        <v>295415</v>
      </c>
      <c r="E78" s="13">
        <v>40</v>
      </c>
      <c r="F78" s="12">
        <v>0.73393925373134317</v>
      </c>
      <c r="G78" s="11">
        <v>0.31448604626865656</v>
      </c>
      <c r="J78" s="15"/>
      <c r="M78" s="32"/>
      <c r="N78" s="11"/>
      <c r="O78" s="3"/>
      <c r="P78" s="38"/>
      <c r="Q78" s="3">
        <v>5.4160000000000004</v>
      </c>
      <c r="R78" s="3">
        <v>6.0410000000000004</v>
      </c>
      <c r="S78" s="3">
        <v>0.7995000000000001</v>
      </c>
      <c r="T78" s="3">
        <v>1.5645</v>
      </c>
      <c r="U78" s="3">
        <v>0.153</v>
      </c>
    </row>
    <row r="79" spans="1:21" x14ac:dyDescent="0.2">
      <c r="C79" s="3"/>
      <c r="D79" s="13">
        <v>295414</v>
      </c>
      <c r="E79" s="13">
        <v>50</v>
      </c>
      <c r="F79" s="12">
        <v>0.51929664179104473</v>
      </c>
      <c r="G79" s="11">
        <v>0.31573235820895507</v>
      </c>
      <c r="J79" s="15"/>
      <c r="M79" s="33" t="s">
        <v>91</v>
      </c>
      <c r="N79" s="33" t="s">
        <v>91</v>
      </c>
      <c r="O79" s="33" t="s">
        <v>91</v>
      </c>
      <c r="P79" s="38">
        <v>30.181000000000001</v>
      </c>
      <c r="Q79" s="3">
        <v>4.7189999999999994</v>
      </c>
      <c r="R79" s="3">
        <v>5.1929999999999996</v>
      </c>
      <c r="S79" s="3">
        <v>0.74</v>
      </c>
      <c r="T79" s="3">
        <v>0.6885</v>
      </c>
      <c r="U79" s="3">
        <v>0.157</v>
      </c>
    </row>
    <row r="80" spans="1:21" x14ac:dyDescent="0.2">
      <c r="C80" s="3"/>
      <c r="D80" s="13">
        <v>295413</v>
      </c>
      <c r="E80" s="13">
        <v>60</v>
      </c>
      <c r="F80" s="12">
        <v>1.6808883582089555</v>
      </c>
      <c r="G80" s="11">
        <v>0.52357884179104419</v>
      </c>
      <c r="J80" s="15"/>
      <c r="M80" s="40"/>
      <c r="N80" s="41"/>
      <c r="O80" s="40"/>
      <c r="P80" s="38"/>
      <c r="Q80" s="3">
        <v>6.5709999999999997</v>
      </c>
      <c r="R80" s="3">
        <v>8.1024999999999991</v>
      </c>
      <c r="S80" s="3">
        <v>0.81099999999999994</v>
      </c>
      <c r="T80" s="3">
        <v>0.99049999999999994</v>
      </c>
      <c r="U80" s="3">
        <v>0.16750000000000001</v>
      </c>
    </row>
    <row r="81" spans="3:21" x14ac:dyDescent="0.2">
      <c r="C81" s="3"/>
      <c r="D81" s="13">
        <v>295412</v>
      </c>
      <c r="E81" s="13">
        <v>70</v>
      </c>
      <c r="F81" s="12">
        <v>0.98349850746268652</v>
      </c>
      <c r="G81" s="11">
        <v>0.43023589253731348</v>
      </c>
      <c r="J81" s="15"/>
      <c r="P81" s="38"/>
      <c r="Q81" s="3">
        <v>9.5894999999999992</v>
      </c>
      <c r="R81" s="3">
        <v>13.397500000000001</v>
      </c>
      <c r="S81" s="3">
        <v>1.1775</v>
      </c>
      <c r="T81" s="3">
        <v>0.81950000000000001</v>
      </c>
      <c r="U81" s="3">
        <v>0.13750000000000001</v>
      </c>
    </row>
    <row r="82" spans="3:21" x14ac:dyDescent="0.2">
      <c r="C82" s="3"/>
      <c r="D82" s="13">
        <v>295411</v>
      </c>
      <c r="E82" s="13">
        <v>80</v>
      </c>
      <c r="F82" s="12">
        <v>0.89408955223880604</v>
      </c>
      <c r="G82" s="11">
        <v>0.61549124776119402</v>
      </c>
      <c r="J82" s="15"/>
      <c r="M82" s="33" t="s">
        <v>91</v>
      </c>
      <c r="N82" s="33" t="s">
        <v>91</v>
      </c>
      <c r="O82" s="33" t="s">
        <v>91</v>
      </c>
      <c r="P82" s="38">
        <v>31.925000000000001</v>
      </c>
      <c r="Q82" s="3">
        <v>10.884</v>
      </c>
      <c r="R82" s="3">
        <v>19.607999999999997</v>
      </c>
      <c r="S82" s="3">
        <v>1.2825</v>
      </c>
      <c r="T82" s="3">
        <v>1.2690000000000001</v>
      </c>
      <c r="U82" s="3">
        <v>0.14299999999999999</v>
      </c>
    </row>
    <row r="83" spans="3:21" x14ac:dyDescent="0.2">
      <c r="C83" s="19"/>
      <c r="E83" s="13"/>
      <c r="M83" s="30"/>
      <c r="N83" s="20"/>
      <c r="O83" s="30"/>
      <c r="P83" s="38"/>
      <c r="R83" s="11"/>
      <c r="S83" s="11"/>
      <c r="T83" s="11"/>
      <c r="U83" s="11"/>
    </row>
    <row r="84" spans="3:21" x14ac:dyDescent="0.2">
      <c r="C84" s="3"/>
      <c r="E84" s="13"/>
      <c r="J84" s="15"/>
      <c r="M84" s="30"/>
      <c r="N84" s="15"/>
      <c r="O84" s="30"/>
      <c r="P84" s="38"/>
      <c r="R84" s="11"/>
      <c r="S84" s="11"/>
      <c r="T84" s="11"/>
      <c r="U84" s="11"/>
    </row>
    <row r="85" spans="3:21" x14ac:dyDescent="0.2">
      <c r="C85" s="3"/>
      <c r="E85" s="13"/>
      <c r="J85" s="15"/>
      <c r="P85" s="38"/>
      <c r="R85" s="11"/>
      <c r="S85" s="11"/>
      <c r="T85" s="11"/>
      <c r="U85" s="11"/>
    </row>
    <row r="86" spans="3:21" x14ac:dyDescent="0.2">
      <c r="C86" s="3"/>
      <c r="E86" s="13"/>
      <c r="J86" s="15"/>
      <c r="M86" s="30"/>
      <c r="N86" s="15"/>
      <c r="O86" s="30"/>
      <c r="R86" s="11"/>
      <c r="S86" s="11"/>
      <c r="T86" s="11"/>
      <c r="U86" s="11"/>
    </row>
    <row r="87" spans="3:21" x14ac:dyDescent="0.2">
      <c r="C87" s="3"/>
      <c r="E87" s="13"/>
      <c r="J87" s="15"/>
      <c r="P87" s="38"/>
      <c r="R87" s="11"/>
      <c r="S87" s="11"/>
      <c r="T87" s="11"/>
      <c r="U87" s="11"/>
    </row>
    <row r="88" spans="3:21" x14ac:dyDescent="0.2">
      <c r="C88" s="3"/>
      <c r="E88" s="13"/>
      <c r="J88" s="15"/>
      <c r="M88" s="30"/>
      <c r="N88" s="15"/>
      <c r="O88" s="30"/>
      <c r="P88" s="38"/>
      <c r="R88" s="11"/>
      <c r="S88" s="11"/>
      <c r="T88" s="11"/>
      <c r="U88" s="11"/>
    </row>
    <row r="89" spans="3:21" x14ac:dyDescent="0.2">
      <c r="C89" s="3"/>
      <c r="E89" s="13"/>
      <c r="J89" s="15"/>
      <c r="M89" s="30"/>
      <c r="N89" s="15"/>
      <c r="O89" s="30"/>
      <c r="R89" s="11"/>
      <c r="S89" s="11"/>
      <c r="T89" s="11"/>
      <c r="U89" s="11"/>
    </row>
    <row r="90" spans="3:21" x14ac:dyDescent="0.2">
      <c r="C90" s="3"/>
      <c r="E90" s="13"/>
      <c r="J90" s="15"/>
      <c r="M90" s="30"/>
      <c r="N90" s="15"/>
      <c r="O90" s="30"/>
      <c r="P90" s="38"/>
      <c r="R90" s="11"/>
      <c r="S90" s="11"/>
      <c r="T90" s="11"/>
      <c r="U90" s="11"/>
    </row>
    <row r="91" spans="3:21" x14ac:dyDescent="0.2">
      <c r="C91" s="3"/>
      <c r="E91" s="13"/>
      <c r="J91" s="15"/>
      <c r="P91" s="38"/>
      <c r="R91" s="11"/>
      <c r="S91" s="11"/>
      <c r="T91" s="11"/>
      <c r="U91" s="11"/>
    </row>
    <row r="92" spans="3:21" x14ac:dyDescent="0.2">
      <c r="C92" s="3"/>
      <c r="E92" s="13"/>
      <c r="J92" s="15"/>
      <c r="M92" s="30"/>
      <c r="N92" s="20"/>
      <c r="O92" s="30"/>
      <c r="R92" s="11"/>
      <c r="S92" s="11"/>
      <c r="T92" s="11"/>
      <c r="U92" s="11"/>
    </row>
    <row r="93" spans="3:21" x14ac:dyDescent="0.2">
      <c r="C93" s="19"/>
      <c r="E93" s="13"/>
      <c r="F93" s="11"/>
      <c r="J93" s="15"/>
      <c r="Q93" s="9"/>
      <c r="R93" s="3"/>
      <c r="S93" s="3"/>
      <c r="T93" s="3"/>
      <c r="U93" s="3"/>
    </row>
    <row r="94" spans="3:21" x14ac:dyDescent="0.2">
      <c r="C94" s="3"/>
      <c r="E94" s="13"/>
      <c r="F94" s="11"/>
      <c r="Q94" s="9"/>
      <c r="R94" s="3"/>
      <c r="S94" s="3"/>
      <c r="T94" s="3"/>
      <c r="U94" s="3"/>
    </row>
    <row r="95" spans="3:21" x14ac:dyDescent="0.2">
      <c r="C95" s="3"/>
      <c r="E95" s="13"/>
      <c r="F95" s="11"/>
      <c r="Q95" s="9"/>
      <c r="R95" s="3"/>
      <c r="S95" s="3"/>
      <c r="T95" s="3"/>
      <c r="U95" s="3"/>
    </row>
    <row r="96" spans="3:21" x14ac:dyDescent="0.2">
      <c r="C96" s="3"/>
      <c r="E96" s="13"/>
      <c r="F96" s="11"/>
      <c r="Q96" s="9"/>
      <c r="R96" s="3"/>
      <c r="S96" s="3"/>
      <c r="T96" s="3"/>
      <c r="U96" s="3"/>
    </row>
    <row r="97" spans="3:21" x14ac:dyDescent="0.2">
      <c r="C97" s="3"/>
      <c r="E97" s="13"/>
      <c r="F97" s="11"/>
      <c r="Q97" s="9"/>
      <c r="R97" s="3"/>
      <c r="S97" s="3"/>
      <c r="T97" s="3"/>
      <c r="U97" s="3"/>
    </row>
    <row r="98" spans="3:21" x14ac:dyDescent="0.2">
      <c r="C98" s="3"/>
      <c r="E98" s="13"/>
      <c r="F98" s="11"/>
      <c r="Q98" s="9"/>
      <c r="R98" s="3"/>
      <c r="S98" s="3"/>
      <c r="T98" s="3"/>
      <c r="U98" s="3"/>
    </row>
    <row r="99" spans="3:21" x14ac:dyDescent="0.2">
      <c r="C99" s="3"/>
      <c r="E99" s="13"/>
      <c r="F99" s="11"/>
      <c r="Q99" s="9"/>
      <c r="R99" s="3"/>
      <c r="S99" s="3"/>
      <c r="T99" s="3"/>
      <c r="U99" s="3"/>
    </row>
    <row r="100" spans="3:21" x14ac:dyDescent="0.2">
      <c r="C100" s="3"/>
      <c r="E100" s="13"/>
      <c r="F100" s="11"/>
      <c r="Q100" s="9"/>
      <c r="R100" s="3"/>
      <c r="S100" s="3"/>
      <c r="T100" s="3"/>
      <c r="U100" s="3"/>
    </row>
    <row r="101" spans="3:21" x14ac:dyDescent="0.2">
      <c r="C101" s="3"/>
      <c r="E101" s="13"/>
      <c r="F101" s="11"/>
      <c r="Q101" s="9"/>
      <c r="R101" s="3"/>
      <c r="S101" s="3"/>
      <c r="T101" s="3"/>
      <c r="U101" s="3"/>
    </row>
    <row r="102" spans="3:21" x14ac:dyDescent="0.2">
      <c r="C102" s="3"/>
      <c r="E102" s="13"/>
      <c r="F102" s="11"/>
      <c r="Q102" s="9"/>
      <c r="R102" s="3"/>
      <c r="S102" s="3"/>
      <c r="T102" s="3"/>
      <c r="U102" s="3"/>
    </row>
    <row r="103" spans="3:21" x14ac:dyDescent="0.2">
      <c r="C103" s="19"/>
      <c r="E103" s="13"/>
      <c r="O103" s="33"/>
      <c r="Q103" s="9"/>
      <c r="R103" s="3"/>
      <c r="S103" s="3"/>
      <c r="T103" s="3"/>
      <c r="U103" s="3"/>
    </row>
    <row r="104" spans="3:21" x14ac:dyDescent="0.2">
      <c r="C104" s="3"/>
      <c r="E104" s="13"/>
      <c r="O104" s="33"/>
      <c r="Q104" s="9"/>
      <c r="R104" s="3"/>
      <c r="S104" s="3"/>
      <c r="T104" s="3"/>
      <c r="U104" s="3"/>
    </row>
    <row r="105" spans="3:21" x14ac:dyDescent="0.2">
      <c r="C105" s="3"/>
      <c r="E105" s="13"/>
      <c r="O105" s="33"/>
      <c r="Q105" s="9"/>
      <c r="R105" s="3"/>
      <c r="S105" s="3"/>
      <c r="T105" s="3"/>
      <c r="U105" s="3"/>
    </row>
    <row r="106" spans="3:21" x14ac:dyDescent="0.2">
      <c r="C106" s="3"/>
      <c r="E106" s="13"/>
      <c r="O106" s="33"/>
      <c r="R106" s="15"/>
      <c r="S106" s="15"/>
      <c r="T106" s="15"/>
      <c r="U106" s="15"/>
    </row>
    <row r="107" spans="3:21" x14ac:dyDescent="0.2">
      <c r="C107" s="3"/>
      <c r="E107" s="13"/>
      <c r="O107" s="33"/>
      <c r="R107" s="15"/>
      <c r="S107" s="15"/>
      <c r="T107" s="15"/>
      <c r="U107" s="15"/>
    </row>
    <row r="108" spans="3:21" x14ac:dyDescent="0.2">
      <c r="C108" s="3"/>
      <c r="E108" s="13"/>
      <c r="O108" s="33"/>
      <c r="R108" s="15"/>
      <c r="S108" s="15"/>
      <c r="T108" s="15"/>
      <c r="U108" s="15"/>
    </row>
    <row r="109" spans="3:21" x14ac:dyDescent="0.2">
      <c r="C109" s="3"/>
      <c r="E109" s="13"/>
      <c r="O109" s="33"/>
      <c r="R109" s="15"/>
      <c r="S109" s="15"/>
      <c r="T109" s="15"/>
      <c r="U109" s="15"/>
    </row>
    <row r="110" spans="3:21" x14ac:dyDescent="0.2">
      <c r="C110" s="3"/>
      <c r="E110" s="13"/>
      <c r="O110" s="33"/>
      <c r="R110" s="15"/>
      <c r="S110" s="15"/>
      <c r="T110" s="15"/>
      <c r="U110" s="15"/>
    </row>
    <row r="111" spans="3:21" x14ac:dyDescent="0.2">
      <c r="C111" s="3"/>
      <c r="E111" s="13"/>
      <c r="O111" s="33"/>
      <c r="R111" s="15"/>
      <c r="S111" s="15"/>
      <c r="T111" s="15"/>
      <c r="U111" s="15"/>
    </row>
    <row r="112" spans="3:21" x14ac:dyDescent="0.2">
      <c r="C112" s="3"/>
      <c r="E112" s="13"/>
      <c r="O112" s="33"/>
      <c r="R112" s="15"/>
      <c r="S112" s="15"/>
      <c r="T112" s="15"/>
      <c r="U112" s="15"/>
    </row>
    <row r="113" spans="3:21" x14ac:dyDescent="0.2">
      <c r="C113" s="3"/>
      <c r="E113" s="13"/>
      <c r="I113" s="14"/>
      <c r="O113" s="33"/>
      <c r="R113" s="15"/>
      <c r="S113" s="15"/>
      <c r="T113" s="15"/>
      <c r="U113" s="15"/>
    </row>
    <row r="114" spans="3:21" x14ac:dyDescent="0.2">
      <c r="C114" s="3"/>
      <c r="E114" s="13"/>
      <c r="I114" s="6"/>
      <c r="O114" s="33"/>
      <c r="R114" s="15"/>
      <c r="S114" s="15"/>
      <c r="T114" s="15"/>
      <c r="U114" s="15"/>
    </row>
    <row r="115" spans="3:21" x14ac:dyDescent="0.2">
      <c r="C115" s="3"/>
      <c r="E115" s="13"/>
      <c r="O115" s="33"/>
      <c r="R115" s="15"/>
      <c r="S115" s="15"/>
      <c r="T115" s="15"/>
      <c r="U115" s="15"/>
    </row>
    <row r="116" spans="3:21" x14ac:dyDescent="0.2">
      <c r="C116" s="3"/>
      <c r="E116" s="13"/>
      <c r="O116" s="33"/>
      <c r="R116" s="15"/>
      <c r="S116" s="15"/>
      <c r="T116" s="15"/>
      <c r="U116" s="15"/>
    </row>
    <row r="117" spans="3:21" x14ac:dyDescent="0.2">
      <c r="C117" s="3"/>
      <c r="E117" s="13"/>
      <c r="O117" s="33"/>
      <c r="R117" s="15"/>
      <c r="S117" s="15"/>
      <c r="T117" s="15"/>
      <c r="U117" s="15"/>
    </row>
    <row r="118" spans="3:21" x14ac:dyDescent="0.2">
      <c r="C118" s="3"/>
      <c r="E118" s="13"/>
      <c r="O118" s="33"/>
      <c r="R118" s="15"/>
      <c r="S118" s="15"/>
      <c r="T118" s="15"/>
      <c r="U118" s="15"/>
    </row>
    <row r="119" spans="3:21" x14ac:dyDescent="0.2">
      <c r="C119" s="3"/>
      <c r="E119" s="13"/>
      <c r="O119" s="33"/>
      <c r="R119" s="15"/>
      <c r="S119" s="15"/>
      <c r="T119" s="15"/>
      <c r="U119" s="15"/>
    </row>
    <row r="120" spans="3:21" x14ac:dyDescent="0.2">
      <c r="C120" s="3"/>
      <c r="E120" s="13"/>
      <c r="O120" s="33"/>
      <c r="R120" s="15"/>
      <c r="S120" s="15"/>
      <c r="T120" s="15"/>
      <c r="U120" s="15"/>
    </row>
    <row r="121" spans="3:21" x14ac:dyDescent="0.2">
      <c r="C121" s="3"/>
      <c r="E121" s="13"/>
      <c r="O121" s="33"/>
      <c r="R121" s="15"/>
      <c r="S121" s="15"/>
      <c r="T121" s="15"/>
      <c r="U121" s="15"/>
    </row>
    <row r="122" spans="3:21" x14ac:dyDescent="0.2">
      <c r="C122" s="3"/>
      <c r="E122" s="13"/>
      <c r="O122" s="33"/>
      <c r="R122" s="15"/>
      <c r="S122" s="15"/>
      <c r="T122" s="15"/>
      <c r="U122" s="15"/>
    </row>
    <row r="123" spans="3:21" x14ac:dyDescent="0.2">
      <c r="C123" s="3"/>
      <c r="E123" s="13"/>
    </row>
    <row r="124" spans="3:21" x14ac:dyDescent="0.2">
      <c r="C124" s="3"/>
      <c r="E124" s="13"/>
    </row>
    <row r="125" spans="3:21" x14ac:dyDescent="0.2">
      <c r="C125" s="3"/>
      <c r="E125" s="13"/>
    </row>
    <row r="126" spans="3:21" x14ac:dyDescent="0.2">
      <c r="C126" s="3"/>
      <c r="E126" s="13"/>
    </row>
    <row r="127" spans="3:21" x14ac:dyDescent="0.2">
      <c r="C127" s="3"/>
      <c r="E127" s="13"/>
    </row>
    <row r="128" spans="3:21" x14ac:dyDescent="0.2">
      <c r="C128" s="3"/>
      <c r="E128" s="13"/>
    </row>
    <row r="129" spans="3:5" x14ac:dyDescent="0.2">
      <c r="C129" s="3"/>
      <c r="E129" s="13"/>
    </row>
    <row r="130" spans="3:5" x14ac:dyDescent="0.2">
      <c r="C130" s="3"/>
      <c r="E130" s="13"/>
    </row>
    <row r="131" spans="3:5" x14ac:dyDescent="0.2">
      <c r="C131" s="3"/>
      <c r="E131" s="13"/>
    </row>
    <row r="132" spans="3:5" x14ac:dyDescent="0.2">
      <c r="C132" s="3"/>
      <c r="E132" s="13"/>
    </row>
    <row r="133" spans="3:5" x14ac:dyDescent="0.2">
      <c r="C133" s="3"/>
      <c r="E133" s="13"/>
    </row>
    <row r="134" spans="3:5" x14ac:dyDescent="0.2">
      <c r="C134" s="3"/>
      <c r="E134" s="13"/>
    </row>
    <row r="135" spans="3:5" x14ac:dyDescent="0.2">
      <c r="C135" s="3"/>
      <c r="E135" s="13"/>
    </row>
    <row r="136" spans="3:5" x14ac:dyDescent="0.2">
      <c r="C136" s="3"/>
      <c r="E136" s="13"/>
    </row>
    <row r="137" spans="3:5" x14ac:dyDescent="0.2">
      <c r="C137" s="3"/>
      <c r="E137" s="13"/>
    </row>
    <row r="138" spans="3:5" x14ac:dyDescent="0.2">
      <c r="C138" s="3"/>
      <c r="E138" s="13"/>
    </row>
    <row r="139" spans="3:5" x14ac:dyDescent="0.2">
      <c r="C139" s="3"/>
      <c r="E139" s="13"/>
    </row>
    <row r="140" spans="3:5" x14ac:dyDescent="0.2">
      <c r="C140" s="3"/>
      <c r="E140" s="13"/>
    </row>
    <row r="141" spans="3:5" x14ac:dyDescent="0.2">
      <c r="C141" s="3"/>
      <c r="E141" s="13"/>
    </row>
    <row r="142" spans="3:5" x14ac:dyDescent="0.2">
      <c r="C142" s="3"/>
      <c r="E142" s="13"/>
    </row>
    <row r="143" spans="3:5" x14ac:dyDescent="0.2">
      <c r="C143" s="3"/>
      <c r="E143" s="13"/>
    </row>
    <row r="144" spans="3:5" x14ac:dyDescent="0.2">
      <c r="C144" s="3"/>
      <c r="E144" s="13"/>
    </row>
    <row r="145" spans="3:11" x14ac:dyDescent="0.2">
      <c r="C145" s="3"/>
      <c r="E145" s="13"/>
    </row>
    <row r="146" spans="3:11" x14ac:dyDescent="0.2">
      <c r="C146" s="3"/>
      <c r="E146" s="13"/>
    </row>
    <row r="147" spans="3:11" x14ac:dyDescent="0.2">
      <c r="C147" s="3"/>
      <c r="E147" s="13"/>
    </row>
    <row r="148" spans="3:11" x14ac:dyDescent="0.2">
      <c r="C148" s="3"/>
      <c r="E148" s="13"/>
    </row>
    <row r="149" spans="3:11" x14ac:dyDescent="0.2">
      <c r="C149" s="3"/>
      <c r="E149" s="13"/>
    </row>
    <row r="150" spans="3:11" x14ac:dyDescent="0.2">
      <c r="C150" s="3"/>
      <c r="E150" s="13"/>
    </row>
    <row r="151" spans="3:11" x14ac:dyDescent="0.2">
      <c r="C151" s="3"/>
      <c r="E151" s="13"/>
    </row>
    <row r="152" spans="3:11" x14ac:dyDescent="0.2">
      <c r="C152" s="3"/>
      <c r="E152" s="13"/>
    </row>
    <row r="153" spans="3:11" x14ac:dyDescent="0.2">
      <c r="C153" s="3"/>
      <c r="E153" s="13"/>
      <c r="G153" s="15"/>
      <c r="I153" s="15"/>
      <c r="J153" s="15"/>
      <c r="K153" s="15"/>
    </row>
    <row r="154" spans="3:11" x14ac:dyDescent="0.2">
      <c r="C154" s="3"/>
      <c r="E154" s="13"/>
      <c r="G154" s="15"/>
    </row>
    <row r="155" spans="3:11" x14ac:dyDescent="0.2">
      <c r="C155" s="3"/>
      <c r="E155" s="13"/>
      <c r="G155" s="15"/>
    </row>
    <row r="156" spans="3:11" x14ac:dyDescent="0.2">
      <c r="C156" s="3"/>
      <c r="E156" s="13"/>
      <c r="G156" s="15"/>
    </row>
    <row r="157" spans="3:11" x14ac:dyDescent="0.2">
      <c r="C157" s="3"/>
      <c r="E157" s="13"/>
      <c r="G157" s="15"/>
    </row>
    <row r="158" spans="3:11" x14ac:dyDescent="0.2">
      <c r="C158" s="3"/>
      <c r="E158" s="13"/>
      <c r="G158" s="15"/>
    </row>
    <row r="159" spans="3:11" x14ac:dyDescent="0.2">
      <c r="C159" s="3"/>
      <c r="E159" s="13"/>
      <c r="G159" s="15"/>
    </row>
    <row r="160" spans="3:11" x14ac:dyDescent="0.2">
      <c r="C160" s="3"/>
      <c r="E160" s="13"/>
      <c r="G160" s="15"/>
    </row>
    <row r="161" spans="3:7" x14ac:dyDescent="0.2">
      <c r="C161" s="3"/>
      <c r="E161" s="13"/>
      <c r="G161" s="15"/>
    </row>
    <row r="162" spans="3:7" x14ac:dyDescent="0.2">
      <c r="C162" s="3"/>
      <c r="E162" s="13"/>
      <c r="G162" s="15"/>
    </row>
    <row r="163" spans="3:7" x14ac:dyDescent="0.2">
      <c r="C163" s="3"/>
      <c r="G163" s="15"/>
    </row>
    <row r="164" spans="3:7" x14ac:dyDescent="0.2">
      <c r="C164" s="3"/>
    </row>
    <row r="165" spans="3:7" x14ac:dyDescent="0.2">
      <c r="C165" s="3"/>
      <c r="G165" s="15"/>
    </row>
    <row r="166" spans="3:7" x14ac:dyDescent="0.2">
      <c r="C166" s="3"/>
    </row>
    <row r="167" spans="3:7" x14ac:dyDescent="0.2">
      <c r="C167" s="3"/>
    </row>
    <row r="168" spans="3:7" x14ac:dyDescent="0.2">
      <c r="C168" s="3"/>
    </row>
    <row r="169" spans="3:7" x14ac:dyDescent="0.2">
      <c r="C169" s="3"/>
    </row>
    <row r="170" spans="3:7" x14ac:dyDescent="0.2">
      <c r="C170" s="3"/>
    </row>
    <row r="171" spans="3:7" x14ac:dyDescent="0.2">
      <c r="C171" s="3"/>
    </row>
    <row r="172" spans="3:7" x14ac:dyDescent="0.2">
      <c r="C172" s="3"/>
    </row>
    <row r="173" spans="3:7" x14ac:dyDescent="0.2">
      <c r="C173" s="3"/>
    </row>
    <row r="174" spans="3:7" x14ac:dyDescent="0.2">
      <c r="C174" s="3"/>
    </row>
    <row r="175" spans="3:7" x14ac:dyDescent="0.2">
      <c r="C175" s="3"/>
    </row>
    <row r="176" spans="3:7" x14ac:dyDescent="0.2">
      <c r="C176" s="3"/>
    </row>
    <row r="177" spans="3:3" x14ac:dyDescent="0.2">
      <c r="C177" s="3"/>
    </row>
    <row r="178" spans="3:3" x14ac:dyDescent="0.2">
      <c r="C178" s="3"/>
    </row>
    <row r="179" spans="3:3" x14ac:dyDescent="0.2">
      <c r="C179" s="3"/>
    </row>
    <row r="180" spans="3:3" x14ac:dyDescent="0.2">
      <c r="C180" s="3"/>
    </row>
    <row r="181" spans="3:3" x14ac:dyDescent="0.2">
      <c r="C181" s="3"/>
    </row>
    <row r="182" spans="3:3" x14ac:dyDescent="0.2">
      <c r="C182" s="3"/>
    </row>
    <row r="183" spans="3:3" x14ac:dyDescent="0.2">
      <c r="C183" s="3"/>
    </row>
    <row r="184" spans="3:3" x14ac:dyDescent="0.2">
      <c r="C184" s="3"/>
    </row>
    <row r="185" spans="3:3" x14ac:dyDescent="0.2">
      <c r="C185" s="3"/>
    </row>
    <row r="186" spans="3:3" x14ac:dyDescent="0.2">
      <c r="C186" s="3"/>
    </row>
    <row r="187" spans="3:3" x14ac:dyDescent="0.2">
      <c r="C187" s="3"/>
    </row>
    <row r="188" spans="3:3" x14ac:dyDescent="0.2">
      <c r="C188" s="3"/>
    </row>
    <row r="189" spans="3:3" x14ac:dyDescent="0.2">
      <c r="C189" s="3"/>
    </row>
    <row r="190" spans="3:3" x14ac:dyDescent="0.2">
      <c r="C190" s="3"/>
    </row>
    <row r="191" spans="3:3" x14ac:dyDescent="0.2">
      <c r="C191" s="3"/>
    </row>
    <row r="192" spans="3:3" x14ac:dyDescent="0.2">
      <c r="C192" s="3"/>
    </row>
    <row r="193" spans="3:3" x14ac:dyDescent="0.2">
      <c r="C193" s="3"/>
    </row>
    <row r="194" spans="3:3" x14ac:dyDescent="0.2">
      <c r="C194" s="3"/>
    </row>
    <row r="195" spans="3:3" x14ac:dyDescent="0.2">
      <c r="C195" s="3"/>
    </row>
    <row r="196" spans="3:3" x14ac:dyDescent="0.2">
      <c r="C196" s="3"/>
    </row>
    <row r="197" spans="3:3" x14ac:dyDescent="0.2">
      <c r="C197" s="3"/>
    </row>
    <row r="198" spans="3:3" x14ac:dyDescent="0.2">
      <c r="C198" s="3"/>
    </row>
    <row r="199" spans="3:3" x14ac:dyDescent="0.2">
      <c r="C199" s="3"/>
    </row>
    <row r="200" spans="3:3" x14ac:dyDescent="0.2">
      <c r="C200" s="3"/>
    </row>
    <row r="201" spans="3:3" x14ac:dyDescent="0.2">
      <c r="C201" s="3"/>
    </row>
    <row r="202" spans="3:3" x14ac:dyDescent="0.2">
      <c r="C202" s="3"/>
    </row>
    <row r="203" spans="3:3" x14ac:dyDescent="0.2">
      <c r="C203" s="3"/>
    </row>
    <row r="204" spans="3:3" x14ac:dyDescent="0.2">
      <c r="C204" s="3"/>
    </row>
    <row r="205" spans="3:3" x14ac:dyDescent="0.2">
      <c r="C205" s="3"/>
    </row>
    <row r="206" spans="3:3" x14ac:dyDescent="0.2">
      <c r="C206" s="3"/>
    </row>
    <row r="207" spans="3:3" x14ac:dyDescent="0.2">
      <c r="C207" s="3"/>
    </row>
    <row r="208" spans="3:3" x14ac:dyDescent="0.2">
      <c r="C208" s="3"/>
    </row>
    <row r="209" spans="3:3" x14ac:dyDescent="0.2">
      <c r="C209" s="3"/>
    </row>
    <row r="210" spans="3:3" x14ac:dyDescent="0.2">
      <c r="C210" s="3"/>
    </row>
    <row r="211" spans="3:3" x14ac:dyDescent="0.2">
      <c r="C211" s="3"/>
    </row>
    <row r="212" spans="3:3" x14ac:dyDescent="0.2">
      <c r="C212" s="3"/>
    </row>
    <row r="213" spans="3:3" x14ac:dyDescent="0.2">
      <c r="C213" s="3"/>
    </row>
    <row r="214" spans="3:3" x14ac:dyDescent="0.2">
      <c r="C214" s="3"/>
    </row>
    <row r="215" spans="3:3" x14ac:dyDescent="0.2">
      <c r="C215" s="3"/>
    </row>
    <row r="216" spans="3:3" x14ac:dyDescent="0.2">
      <c r="C216" s="3"/>
    </row>
    <row r="217" spans="3:3" x14ac:dyDescent="0.2">
      <c r="C217" s="3"/>
    </row>
    <row r="218" spans="3:3" x14ac:dyDescent="0.2">
      <c r="C218" s="3"/>
    </row>
    <row r="219" spans="3:3" x14ac:dyDescent="0.2">
      <c r="C219" s="3"/>
    </row>
    <row r="220" spans="3:3" x14ac:dyDescent="0.2">
      <c r="C220" s="3"/>
    </row>
    <row r="221" spans="3:3" x14ac:dyDescent="0.2">
      <c r="C221" s="3"/>
    </row>
    <row r="222" spans="3:3" x14ac:dyDescent="0.2">
      <c r="C222" s="3"/>
    </row>
    <row r="223" spans="3:3" x14ac:dyDescent="0.2">
      <c r="C223" s="3"/>
    </row>
    <row r="224" spans="3:3" x14ac:dyDescent="0.2">
      <c r="C224" s="3"/>
    </row>
    <row r="225" spans="3:3" x14ac:dyDescent="0.2">
      <c r="C225" s="3"/>
    </row>
    <row r="226" spans="3:3" x14ac:dyDescent="0.2">
      <c r="C226" s="3"/>
    </row>
    <row r="227" spans="3:3" x14ac:dyDescent="0.2">
      <c r="C227" s="3"/>
    </row>
    <row r="228" spans="3:3" x14ac:dyDescent="0.2">
      <c r="C228" s="3"/>
    </row>
    <row r="229" spans="3:3" x14ac:dyDescent="0.2">
      <c r="C229" s="3"/>
    </row>
    <row r="230" spans="3:3" x14ac:dyDescent="0.2">
      <c r="C230" s="3"/>
    </row>
    <row r="231" spans="3:3" x14ac:dyDescent="0.2">
      <c r="C231" s="3"/>
    </row>
    <row r="232" spans="3:3" x14ac:dyDescent="0.2">
      <c r="C232" s="3"/>
    </row>
    <row r="233" spans="3:3" x14ac:dyDescent="0.2">
      <c r="C233" s="3"/>
    </row>
    <row r="234" spans="3:3" x14ac:dyDescent="0.2">
      <c r="C234" s="3"/>
    </row>
    <row r="235" spans="3:3" x14ac:dyDescent="0.2">
      <c r="C235" s="3"/>
    </row>
    <row r="236" spans="3:3" x14ac:dyDescent="0.2">
      <c r="C236" s="3"/>
    </row>
    <row r="237" spans="3:3" x14ac:dyDescent="0.2">
      <c r="C237" s="3"/>
    </row>
    <row r="238" spans="3:3" x14ac:dyDescent="0.2">
      <c r="C238" s="3"/>
    </row>
    <row r="239" spans="3:3" x14ac:dyDescent="0.2">
      <c r="C239" s="3"/>
    </row>
    <row r="240" spans="3:3" x14ac:dyDescent="0.2">
      <c r="C240" s="3"/>
    </row>
    <row r="241" spans="3:3" x14ac:dyDescent="0.2">
      <c r="C241" s="3"/>
    </row>
    <row r="242" spans="3:3" x14ac:dyDescent="0.2">
      <c r="C242" s="3"/>
    </row>
    <row r="243" spans="3:3" x14ac:dyDescent="0.2">
      <c r="C243" s="3"/>
    </row>
    <row r="244" spans="3:3" x14ac:dyDescent="0.2">
      <c r="C244" s="3"/>
    </row>
    <row r="245" spans="3:3" x14ac:dyDescent="0.2">
      <c r="C245" s="3"/>
    </row>
    <row r="246" spans="3:3" x14ac:dyDescent="0.2">
      <c r="C246" s="3"/>
    </row>
    <row r="247" spans="3:3" x14ac:dyDescent="0.2">
      <c r="C247" s="3"/>
    </row>
    <row r="248" spans="3:3" x14ac:dyDescent="0.2">
      <c r="C248" s="3"/>
    </row>
    <row r="249" spans="3:3" x14ac:dyDescent="0.2">
      <c r="C249" s="3"/>
    </row>
    <row r="250" spans="3:3" x14ac:dyDescent="0.2">
      <c r="C250" s="3"/>
    </row>
    <row r="251" spans="3:3" x14ac:dyDescent="0.2">
      <c r="C251" s="3"/>
    </row>
    <row r="252" spans="3:3" x14ac:dyDescent="0.2">
      <c r="C252" s="3"/>
    </row>
    <row r="253" spans="3:3" x14ac:dyDescent="0.2">
      <c r="C253" s="3"/>
    </row>
    <row r="254" spans="3:3" x14ac:dyDescent="0.2">
      <c r="C254" s="3"/>
    </row>
    <row r="255" spans="3:3" x14ac:dyDescent="0.2">
      <c r="C255" s="3"/>
    </row>
    <row r="256" spans="3:3" x14ac:dyDescent="0.2">
      <c r="C256" s="3"/>
    </row>
    <row r="257" spans="3:3" x14ac:dyDescent="0.2">
      <c r="C257" s="3"/>
    </row>
    <row r="258" spans="3:3" x14ac:dyDescent="0.2">
      <c r="C258" s="3"/>
    </row>
    <row r="259" spans="3:3" x14ac:dyDescent="0.2">
      <c r="C259" s="3"/>
    </row>
    <row r="260" spans="3:3" x14ac:dyDescent="0.2">
      <c r="C260" s="3"/>
    </row>
    <row r="261" spans="3:3" x14ac:dyDescent="0.2">
      <c r="C261" s="3"/>
    </row>
    <row r="262" spans="3:3" x14ac:dyDescent="0.2">
      <c r="C262" s="3"/>
    </row>
    <row r="263" spans="3:3" x14ac:dyDescent="0.2">
      <c r="C263" s="3"/>
    </row>
    <row r="264" spans="3:3" x14ac:dyDescent="0.2">
      <c r="C264" s="3"/>
    </row>
    <row r="265" spans="3:3" x14ac:dyDescent="0.2">
      <c r="C265" s="3"/>
    </row>
    <row r="266" spans="3:3" x14ac:dyDescent="0.2">
      <c r="C266" s="3"/>
    </row>
    <row r="267" spans="3:3" x14ac:dyDescent="0.2">
      <c r="C267" s="3"/>
    </row>
    <row r="268" spans="3:3" x14ac:dyDescent="0.2">
      <c r="C268" s="3"/>
    </row>
    <row r="269" spans="3:3" x14ac:dyDescent="0.2">
      <c r="C269" s="3"/>
    </row>
    <row r="270" spans="3:3" x14ac:dyDescent="0.2">
      <c r="C270" s="3"/>
    </row>
    <row r="271" spans="3:3" x14ac:dyDescent="0.2">
      <c r="C271" s="3"/>
    </row>
    <row r="272" spans="3:3" x14ac:dyDescent="0.2">
      <c r="C272" s="3"/>
    </row>
    <row r="273" spans="3:3" x14ac:dyDescent="0.2">
      <c r="C273" s="3"/>
    </row>
    <row r="274" spans="3:3" x14ac:dyDescent="0.2">
      <c r="C274" s="3"/>
    </row>
    <row r="275" spans="3:3" x14ac:dyDescent="0.2">
      <c r="C275" s="3"/>
    </row>
    <row r="276" spans="3:3" x14ac:dyDescent="0.2">
      <c r="C276" s="3"/>
    </row>
    <row r="277" spans="3:3" x14ac:dyDescent="0.2">
      <c r="C277" s="3"/>
    </row>
    <row r="278" spans="3:3" x14ac:dyDescent="0.2">
      <c r="C278" s="3"/>
    </row>
    <row r="279" spans="3:3" x14ac:dyDescent="0.2">
      <c r="C279" s="3"/>
    </row>
    <row r="280" spans="3:3" x14ac:dyDescent="0.2">
      <c r="C280" s="3"/>
    </row>
    <row r="281" spans="3:3" x14ac:dyDescent="0.2">
      <c r="C281" s="3"/>
    </row>
    <row r="282" spans="3:3" x14ac:dyDescent="0.2">
      <c r="C282" s="3"/>
    </row>
    <row r="283" spans="3:3" x14ac:dyDescent="0.2">
      <c r="C283" s="3"/>
    </row>
    <row r="284" spans="3:3" x14ac:dyDescent="0.2">
      <c r="C284" s="3"/>
    </row>
    <row r="285" spans="3:3" x14ac:dyDescent="0.2">
      <c r="C285" s="3"/>
    </row>
    <row r="286" spans="3:3" x14ac:dyDescent="0.2">
      <c r="C286" s="3"/>
    </row>
    <row r="287" spans="3:3" x14ac:dyDescent="0.2">
      <c r="C287" s="3"/>
    </row>
    <row r="288" spans="3:3" x14ac:dyDescent="0.2">
      <c r="C288" s="3"/>
    </row>
    <row r="289" spans="3:3" x14ac:dyDescent="0.2">
      <c r="C289" s="3"/>
    </row>
    <row r="290" spans="3:3" x14ac:dyDescent="0.2">
      <c r="C290" s="3"/>
    </row>
    <row r="291" spans="3:3" x14ac:dyDescent="0.2">
      <c r="C291" s="3"/>
    </row>
    <row r="292" spans="3:3" x14ac:dyDescent="0.2">
      <c r="C292" s="3"/>
    </row>
    <row r="293" spans="3:3" x14ac:dyDescent="0.2">
      <c r="C293" s="3"/>
    </row>
    <row r="294" spans="3:3" x14ac:dyDescent="0.2">
      <c r="C294" s="3"/>
    </row>
    <row r="295" spans="3:3" x14ac:dyDescent="0.2">
      <c r="C295" s="3"/>
    </row>
    <row r="296" spans="3:3" x14ac:dyDescent="0.2">
      <c r="C296" s="3"/>
    </row>
    <row r="297" spans="3:3" x14ac:dyDescent="0.2">
      <c r="C297" s="3"/>
    </row>
    <row r="298" spans="3:3" x14ac:dyDescent="0.2">
      <c r="C298" s="3"/>
    </row>
    <row r="299" spans="3:3" x14ac:dyDescent="0.2">
      <c r="C299" s="3"/>
    </row>
    <row r="300" spans="3:3" x14ac:dyDescent="0.2">
      <c r="C300" s="3"/>
    </row>
    <row r="301" spans="3:3" x14ac:dyDescent="0.2">
      <c r="C301" s="3"/>
    </row>
    <row r="302" spans="3:3" x14ac:dyDescent="0.2">
      <c r="C302" s="3"/>
    </row>
    <row r="303" spans="3:3" x14ac:dyDescent="0.2">
      <c r="C303" s="3"/>
    </row>
    <row r="304" spans="3:3" x14ac:dyDescent="0.2">
      <c r="C304" s="3"/>
    </row>
    <row r="305" spans="3:3" x14ac:dyDescent="0.2">
      <c r="C305" s="3"/>
    </row>
    <row r="306" spans="3:3" x14ac:dyDescent="0.2">
      <c r="C306" s="3"/>
    </row>
    <row r="307" spans="3:3" x14ac:dyDescent="0.2">
      <c r="C307" s="3"/>
    </row>
    <row r="308" spans="3:3" x14ac:dyDescent="0.2">
      <c r="C308" s="3"/>
    </row>
    <row r="309" spans="3:3" x14ac:dyDescent="0.2">
      <c r="C309" s="3"/>
    </row>
    <row r="310" spans="3:3" x14ac:dyDescent="0.2">
      <c r="C310" s="3"/>
    </row>
    <row r="311" spans="3:3" x14ac:dyDescent="0.2">
      <c r="C311" s="3"/>
    </row>
    <row r="312" spans="3:3" x14ac:dyDescent="0.2">
      <c r="C312" s="3"/>
    </row>
    <row r="313" spans="3:3" x14ac:dyDescent="0.2">
      <c r="C313" s="3"/>
    </row>
    <row r="314" spans="3:3" x14ac:dyDescent="0.2">
      <c r="C314" s="3"/>
    </row>
    <row r="315" spans="3:3" x14ac:dyDescent="0.2">
      <c r="C315" s="3"/>
    </row>
    <row r="316" spans="3:3" x14ac:dyDescent="0.2">
      <c r="C316" s="3"/>
    </row>
    <row r="317" spans="3:3" x14ac:dyDescent="0.2">
      <c r="C317" s="3"/>
    </row>
    <row r="318" spans="3:3" x14ac:dyDescent="0.2">
      <c r="C318" s="3"/>
    </row>
    <row r="319" spans="3:3" x14ac:dyDescent="0.2">
      <c r="C319" s="3"/>
    </row>
    <row r="320" spans="3:3" x14ac:dyDescent="0.2">
      <c r="C320" s="3"/>
    </row>
    <row r="321" spans="3:3" x14ac:dyDescent="0.2">
      <c r="C321" s="3"/>
    </row>
    <row r="322" spans="3:3" x14ac:dyDescent="0.2">
      <c r="C322" s="3"/>
    </row>
    <row r="323" spans="3:3" x14ac:dyDescent="0.2">
      <c r="C323" s="3"/>
    </row>
    <row r="324" spans="3:3" x14ac:dyDescent="0.2">
      <c r="C324" s="3"/>
    </row>
    <row r="325" spans="3:3" x14ac:dyDescent="0.2">
      <c r="C325" s="3"/>
    </row>
    <row r="326" spans="3:3" x14ac:dyDescent="0.2">
      <c r="C326" s="3"/>
    </row>
    <row r="327" spans="3:3" x14ac:dyDescent="0.2">
      <c r="C327" s="3"/>
    </row>
    <row r="328" spans="3:3" x14ac:dyDescent="0.2">
      <c r="C328" s="3"/>
    </row>
    <row r="329" spans="3:3" x14ac:dyDescent="0.2">
      <c r="C329" s="3"/>
    </row>
    <row r="330" spans="3:3" x14ac:dyDescent="0.2">
      <c r="C330" s="3"/>
    </row>
    <row r="331" spans="3:3" x14ac:dyDescent="0.2">
      <c r="C331" s="3"/>
    </row>
    <row r="332" spans="3:3" x14ac:dyDescent="0.2">
      <c r="C332" s="3"/>
    </row>
    <row r="333" spans="3:3" x14ac:dyDescent="0.2">
      <c r="C333" s="3"/>
    </row>
    <row r="334" spans="3:3" x14ac:dyDescent="0.2">
      <c r="C334" s="3"/>
    </row>
    <row r="335" spans="3:3" x14ac:dyDescent="0.2">
      <c r="C335" s="3"/>
    </row>
    <row r="336" spans="3:3" x14ac:dyDescent="0.2">
      <c r="C336" s="3"/>
    </row>
    <row r="337" spans="3:3" x14ac:dyDescent="0.2">
      <c r="C337" s="3"/>
    </row>
    <row r="338" spans="3:3" x14ac:dyDescent="0.2">
      <c r="C338" s="3"/>
    </row>
    <row r="339" spans="3:3" x14ac:dyDescent="0.2">
      <c r="C339" s="3"/>
    </row>
    <row r="340" spans="3:3" x14ac:dyDescent="0.2">
      <c r="C340" s="3"/>
    </row>
    <row r="341" spans="3:3" x14ac:dyDescent="0.2">
      <c r="C341" s="3"/>
    </row>
    <row r="342" spans="3:3" x14ac:dyDescent="0.2">
      <c r="C342" s="3"/>
    </row>
    <row r="343" spans="3:3" x14ac:dyDescent="0.2">
      <c r="C343" s="3"/>
    </row>
    <row r="344" spans="3:3" x14ac:dyDescent="0.2">
      <c r="C344" s="3"/>
    </row>
    <row r="345" spans="3:3" x14ac:dyDescent="0.2">
      <c r="C345" s="3"/>
    </row>
    <row r="346" spans="3:3" x14ac:dyDescent="0.2">
      <c r="C346" s="3"/>
    </row>
    <row r="347" spans="3:3" x14ac:dyDescent="0.2">
      <c r="C347" s="3"/>
    </row>
    <row r="348" spans="3:3" x14ac:dyDescent="0.2">
      <c r="C348" s="3"/>
    </row>
    <row r="349" spans="3:3" x14ac:dyDescent="0.2">
      <c r="C349" s="3"/>
    </row>
    <row r="350" spans="3:3" x14ac:dyDescent="0.2">
      <c r="C350" s="3"/>
    </row>
    <row r="351" spans="3:3" x14ac:dyDescent="0.2">
      <c r="C351" s="3"/>
    </row>
    <row r="352" spans="3:3" x14ac:dyDescent="0.2">
      <c r="C352" s="3"/>
    </row>
    <row r="353" spans="3:3" x14ac:dyDescent="0.2">
      <c r="C353" s="3"/>
    </row>
    <row r="354" spans="3:3" x14ac:dyDescent="0.2">
      <c r="C354" s="3"/>
    </row>
    <row r="355" spans="3:3" x14ac:dyDescent="0.2">
      <c r="C355" s="3"/>
    </row>
    <row r="356" spans="3:3" x14ac:dyDescent="0.2">
      <c r="C356" s="3"/>
    </row>
    <row r="357" spans="3:3" x14ac:dyDescent="0.2">
      <c r="C357" s="3"/>
    </row>
    <row r="358" spans="3:3" x14ac:dyDescent="0.2">
      <c r="C358" s="3"/>
    </row>
    <row r="359" spans="3:3" x14ac:dyDescent="0.2">
      <c r="C359" s="3"/>
    </row>
    <row r="360" spans="3:3" x14ac:dyDescent="0.2">
      <c r="C360" s="3"/>
    </row>
    <row r="361" spans="3:3" x14ac:dyDescent="0.2">
      <c r="C361" s="3"/>
    </row>
    <row r="362" spans="3:3" x14ac:dyDescent="0.2">
      <c r="C362" s="3"/>
    </row>
    <row r="363" spans="3:3" x14ac:dyDescent="0.2">
      <c r="C363" s="3"/>
    </row>
    <row r="364" spans="3:3" x14ac:dyDescent="0.2">
      <c r="C364" s="3"/>
    </row>
    <row r="365" spans="3:3" x14ac:dyDescent="0.2">
      <c r="C365" s="3"/>
    </row>
    <row r="366" spans="3:3" x14ac:dyDescent="0.2">
      <c r="C366" s="3"/>
    </row>
    <row r="367" spans="3:3" x14ac:dyDescent="0.2">
      <c r="C367" s="3"/>
    </row>
    <row r="368" spans="3:3" x14ac:dyDescent="0.2">
      <c r="C368" s="3"/>
    </row>
    <row r="369" spans="3:3" x14ac:dyDescent="0.2">
      <c r="C369" s="3"/>
    </row>
    <row r="370" spans="3:3" x14ac:dyDescent="0.2">
      <c r="C370" s="3"/>
    </row>
    <row r="371" spans="3:3" x14ac:dyDescent="0.2">
      <c r="C371" s="3"/>
    </row>
    <row r="372" spans="3:3" x14ac:dyDescent="0.2">
      <c r="C372" s="3"/>
    </row>
    <row r="373" spans="3:3" x14ac:dyDescent="0.2">
      <c r="C373" s="3"/>
    </row>
    <row r="374" spans="3:3" x14ac:dyDescent="0.2">
      <c r="C374" s="3"/>
    </row>
    <row r="375" spans="3:3" x14ac:dyDescent="0.2">
      <c r="C375" s="3"/>
    </row>
    <row r="376" spans="3:3" x14ac:dyDescent="0.2">
      <c r="C376" s="3"/>
    </row>
    <row r="377" spans="3:3" x14ac:dyDescent="0.2">
      <c r="C377" s="3"/>
    </row>
    <row r="378" spans="3:3" x14ac:dyDescent="0.2">
      <c r="C378" s="3"/>
    </row>
    <row r="379" spans="3:3" x14ac:dyDescent="0.2">
      <c r="C379" s="3"/>
    </row>
    <row r="380" spans="3:3" x14ac:dyDescent="0.2">
      <c r="C380" s="3"/>
    </row>
    <row r="381" spans="3:3" x14ac:dyDescent="0.2">
      <c r="C381" s="3"/>
    </row>
    <row r="382" spans="3:3" x14ac:dyDescent="0.2">
      <c r="C382" s="3"/>
    </row>
    <row r="383" spans="3:3" x14ac:dyDescent="0.2">
      <c r="C383" s="3"/>
    </row>
    <row r="384" spans="3:3" x14ac:dyDescent="0.2">
      <c r="C384" s="3"/>
    </row>
    <row r="385" spans="3:3" x14ac:dyDescent="0.2">
      <c r="C385" s="3"/>
    </row>
    <row r="386" spans="3:3" x14ac:dyDescent="0.2">
      <c r="C386" s="3"/>
    </row>
    <row r="387" spans="3:3" x14ac:dyDescent="0.2">
      <c r="C387" s="3"/>
    </row>
    <row r="388" spans="3:3" x14ac:dyDescent="0.2">
      <c r="C388" s="3"/>
    </row>
    <row r="389" spans="3:3" x14ac:dyDescent="0.2">
      <c r="C389" s="3"/>
    </row>
    <row r="390" spans="3:3" x14ac:dyDescent="0.2">
      <c r="C390" s="3"/>
    </row>
    <row r="391" spans="3:3" x14ac:dyDescent="0.2">
      <c r="C391" s="3"/>
    </row>
    <row r="392" spans="3:3" x14ac:dyDescent="0.2">
      <c r="C392" s="3"/>
    </row>
    <row r="393" spans="3:3" x14ac:dyDescent="0.2">
      <c r="C393" s="3"/>
    </row>
    <row r="394" spans="3:3" x14ac:dyDescent="0.2">
      <c r="C394" s="3"/>
    </row>
    <row r="395" spans="3:3" x14ac:dyDescent="0.2">
      <c r="C395" s="3"/>
    </row>
    <row r="396" spans="3:3" x14ac:dyDescent="0.2">
      <c r="C396" s="3"/>
    </row>
    <row r="397" spans="3:3" x14ac:dyDescent="0.2">
      <c r="C397" s="3"/>
    </row>
    <row r="398" spans="3:3" x14ac:dyDescent="0.2">
      <c r="C398" s="3"/>
    </row>
    <row r="399" spans="3:3" x14ac:dyDescent="0.2">
      <c r="C399" s="3"/>
    </row>
    <row r="400" spans="3:3" x14ac:dyDescent="0.2">
      <c r="C400" s="3"/>
    </row>
    <row r="401" spans="3:3" x14ac:dyDescent="0.2">
      <c r="C401" s="3"/>
    </row>
    <row r="402" spans="3:3" x14ac:dyDescent="0.2">
      <c r="C402" s="3"/>
    </row>
    <row r="403" spans="3:3" x14ac:dyDescent="0.2">
      <c r="C403" s="3"/>
    </row>
    <row r="404" spans="3:3" x14ac:dyDescent="0.2">
      <c r="C404" s="3"/>
    </row>
    <row r="405" spans="3:3" x14ac:dyDescent="0.2">
      <c r="C405" s="3"/>
    </row>
    <row r="406" spans="3:3" x14ac:dyDescent="0.2">
      <c r="C406" s="3"/>
    </row>
    <row r="407" spans="3:3" x14ac:dyDescent="0.2">
      <c r="C407" s="3"/>
    </row>
    <row r="408" spans="3:3" x14ac:dyDescent="0.2">
      <c r="C408" s="3"/>
    </row>
    <row r="409" spans="3:3" x14ac:dyDescent="0.2">
      <c r="C409" s="3"/>
    </row>
    <row r="410" spans="3:3" x14ac:dyDescent="0.2">
      <c r="C410" s="3"/>
    </row>
    <row r="411" spans="3:3" x14ac:dyDescent="0.2">
      <c r="C411" s="3"/>
    </row>
    <row r="412" spans="3:3" x14ac:dyDescent="0.2">
      <c r="C412" s="3"/>
    </row>
    <row r="413" spans="3:3" x14ac:dyDescent="0.2">
      <c r="C413" s="3"/>
    </row>
    <row r="414" spans="3:3" x14ac:dyDescent="0.2">
      <c r="C414" s="3"/>
    </row>
    <row r="415" spans="3:3" x14ac:dyDescent="0.2">
      <c r="C415" s="3"/>
    </row>
    <row r="416" spans="3:3" x14ac:dyDescent="0.2">
      <c r="C416" s="3"/>
    </row>
    <row r="417" spans="3:3" x14ac:dyDescent="0.2">
      <c r="C417" s="3"/>
    </row>
    <row r="418" spans="3:3" x14ac:dyDescent="0.2">
      <c r="C418" s="3"/>
    </row>
    <row r="419" spans="3:3" x14ac:dyDescent="0.2">
      <c r="C419" s="3"/>
    </row>
    <row r="420" spans="3:3" x14ac:dyDescent="0.2">
      <c r="C420" s="3"/>
    </row>
    <row r="421" spans="3:3" x14ac:dyDescent="0.2">
      <c r="C421" s="3"/>
    </row>
    <row r="422" spans="3:3" x14ac:dyDescent="0.2">
      <c r="C422" s="3"/>
    </row>
    <row r="423" spans="3:3" x14ac:dyDescent="0.2">
      <c r="C423" s="3"/>
    </row>
    <row r="424" spans="3:3" x14ac:dyDescent="0.2">
      <c r="C424" s="3"/>
    </row>
    <row r="425" spans="3:3" x14ac:dyDescent="0.2">
      <c r="C425" s="3"/>
    </row>
    <row r="426" spans="3:3" x14ac:dyDescent="0.2">
      <c r="C426" s="3"/>
    </row>
    <row r="427" spans="3:3" x14ac:dyDescent="0.2">
      <c r="C427" s="3"/>
    </row>
    <row r="428" spans="3:3" x14ac:dyDescent="0.2">
      <c r="C428" s="3"/>
    </row>
    <row r="429" spans="3:3" x14ac:dyDescent="0.2">
      <c r="C429" s="3"/>
    </row>
    <row r="430" spans="3:3" x14ac:dyDescent="0.2">
      <c r="C430" s="3"/>
    </row>
    <row r="431" spans="3:3" x14ac:dyDescent="0.2">
      <c r="C431" s="3"/>
    </row>
    <row r="432" spans="3:3" x14ac:dyDescent="0.2">
      <c r="C432" s="3"/>
    </row>
    <row r="433" spans="3:3" x14ac:dyDescent="0.2">
      <c r="C433" s="3"/>
    </row>
    <row r="434" spans="3:3" x14ac:dyDescent="0.2">
      <c r="C434" s="3"/>
    </row>
    <row r="435" spans="3:3" x14ac:dyDescent="0.2">
      <c r="C435" s="3"/>
    </row>
    <row r="436" spans="3:3" x14ac:dyDescent="0.2">
      <c r="C436" s="3"/>
    </row>
    <row r="437" spans="3:3" x14ac:dyDescent="0.2">
      <c r="C437" s="3"/>
    </row>
    <row r="438" spans="3:3" x14ac:dyDescent="0.2">
      <c r="C438" s="3"/>
    </row>
    <row r="439" spans="3:3" x14ac:dyDescent="0.2">
      <c r="C439" s="3"/>
    </row>
    <row r="440" spans="3:3" x14ac:dyDescent="0.2">
      <c r="C440" s="3"/>
    </row>
    <row r="441" spans="3:3" x14ac:dyDescent="0.2">
      <c r="C441" s="3"/>
    </row>
    <row r="442" spans="3:3" x14ac:dyDescent="0.2">
      <c r="C442" s="3"/>
    </row>
    <row r="443" spans="3:3" x14ac:dyDescent="0.2">
      <c r="C443" s="3"/>
    </row>
    <row r="444" spans="3:3" x14ac:dyDescent="0.2">
      <c r="C444" s="3"/>
    </row>
    <row r="445" spans="3:3" x14ac:dyDescent="0.2">
      <c r="C445" s="3"/>
    </row>
    <row r="446" spans="3:3" x14ac:dyDescent="0.2">
      <c r="C446" s="3"/>
    </row>
    <row r="447" spans="3:3" x14ac:dyDescent="0.2">
      <c r="C447" s="3"/>
    </row>
    <row r="448" spans="3:3" x14ac:dyDescent="0.2">
      <c r="C448" s="3"/>
    </row>
    <row r="449" spans="3:3" x14ac:dyDescent="0.2">
      <c r="C449" s="3"/>
    </row>
    <row r="450" spans="3:3" x14ac:dyDescent="0.2">
      <c r="C450" s="3"/>
    </row>
    <row r="451" spans="3:3" x14ac:dyDescent="0.2">
      <c r="C451" s="3"/>
    </row>
    <row r="452" spans="3:3" x14ac:dyDescent="0.2">
      <c r="C452" s="3"/>
    </row>
    <row r="453" spans="3:3" x14ac:dyDescent="0.2">
      <c r="C453" s="3"/>
    </row>
    <row r="454" spans="3:3" x14ac:dyDescent="0.2">
      <c r="C454" s="3"/>
    </row>
    <row r="455" spans="3:3" x14ac:dyDescent="0.2">
      <c r="C455" s="3"/>
    </row>
    <row r="456" spans="3:3" x14ac:dyDescent="0.2">
      <c r="C456" s="3"/>
    </row>
    <row r="457" spans="3:3" x14ac:dyDescent="0.2">
      <c r="C457" s="3"/>
    </row>
    <row r="458" spans="3:3" x14ac:dyDescent="0.2">
      <c r="C458" s="3"/>
    </row>
    <row r="459" spans="3:3" x14ac:dyDescent="0.2">
      <c r="C459" s="3"/>
    </row>
    <row r="460" spans="3:3" x14ac:dyDescent="0.2">
      <c r="C460" s="3"/>
    </row>
    <row r="461" spans="3:3" x14ac:dyDescent="0.2">
      <c r="C461" s="3"/>
    </row>
    <row r="462" spans="3:3" x14ac:dyDescent="0.2">
      <c r="C462" s="3"/>
    </row>
    <row r="463" spans="3:3" x14ac:dyDescent="0.2">
      <c r="C463" s="3"/>
    </row>
    <row r="464" spans="3:3" x14ac:dyDescent="0.2">
      <c r="C464" s="3"/>
    </row>
    <row r="465" spans="3:3" x14ac:dyDescent="0.2">
      <c r="C465" s="3"/>
    </row>
    <row r="466" spans="3:3" x14ac:dyDescent="0.2">
      <c r="C466" s="3"/>
    </row>
    <row r="467" spans="3:3" x14ac:dyDescent="0.2">
      <c r="C467" s="3"/>
    </row>
    <row r="468" spans="3:3" x14ac:dyDescent="0.2">
      <c r="C468" s="3"/>
    </row>
    <row r="469" spans="3:3" x14ac:dyDescent="0.2">
      <c r="C469" s="3"/>
    </row>
    <row r="470" spans="3:3" x14ac:dyDescent="0.2">
      <c r="C470" s="3"/>
    </row>
    <row r="471" spans="3:3" x14ac:dyDescent="0.2">
      <c r="C471" s="3"/>
    </row>
    <row r="472" spans="3:3" x14ac:dyDescent="0.2">
      <c r="C472" s="3"/>
    </row>
    <row r="473" spans="3:3" x14ac:dyDescent="0.2">
      <c r="C473" s="3"/>
    </row>
    <row r="474" spans="3:3" x14ac:dyDescent="0.2">
      <c r="C474" s="3"/>
    </row>
    <row r="475" spans="3:3" x14ac:dyDescent="0.2">
      <c r="C475" s="3"/>
    </row>
    <row r="476" spans="3:3" x14ac:dyDescent="0.2">
      <c r="C476" s="3"/>
    </row>
    <row r="477" spans="3:3" x14ac:dyDescent="0.2">
      <c r="C477" s="3"/>
    </row>
    <row r="478" spans="3:3" x14ac:dyDescent="0.2">
      <c r="C478" s="3"/>
    </row>
    <row r="479" spans="3:3" x14ac:dyDescent="0.2">
      <c r="C479" s="3"/>
    </row>
    <row r="480" spans="3:3" x14ac:dyDescent="0.2">
      <c r="C480" s="3"/>
    </row>
    <row r="481" spans="3:3" x14ac:dyDescent="0.2">
      <c r="C481" s="3"/>
    </row>
    <row r="482" spans="3:3" x14ac:dyDescent="0.2">
      <c r="C482" s="3"/>
    </row>
    <row r="483" spans="3:3" x14ac:dyDescent="0.2">
      <c r="C483" s="3"/>
    </row>
    <row r="484" spans="3:3" x14ac:dyDescent="0.2">
      <c r="C484" s="3"/>
    </row>
    <row r="485" spans="3:3" x14ac:dyDescent="0.2">
      <c r="C485" s="3"/>
    </row>
    <row r="486" spans="3:3" x14ac:dyDescent="0.2">
      <c r="C486" s="3"/>
    </row>
    <row r="487" spans="3:3" x14ac:dyDescent="0.2">
      <c r="C487" s="3"/>
    </row>
    <row r="488" spans="3:3" x14ac:dyDescent="0.2">
      <c r="C488" s="3"/>
    </row>
    <row r="489" spans="3:3" x14ac:dyDescent="0.2">
      <c r="C489" s="3"/>
    </row>
    <row r="490" spans="3:3" x14ac:dyDescent="0.2">
      <c r="C490" s="3"/>
    </row>
    <row r="491" spans="3:3" x14ac:dyDescent="0.2">
      <c r="C491" s="3"/>
    </row>
    <row r="492" spans="3:3" x14ac:dyDescent="0.2">
      <c r="C492" s="3"/>
    </row>
    <row r="493" spans="3:3" x14ac:dyDescent="0.2">
      <c r="C493" s="3"/>
    </row>
    <row r="494" spans="3:3" x14ac:dyDescent="0.2">
      <c r="C494" s="3"/>
    </row>
    <row r="495" spans="3:3" x14ac:dyDescent="0.2">
      <c r="C495" s="3"/>
    </row>
    <row r="496" spans="3:3" x14ac:dyDescent="0.2">
      <c r="C496" s="3"/>
    </row>
    <row r="497" spans="3:3" x14ac:dyDescent="0.2">
      <c r="C497" s="3"/>
    </row>
    <row r="498" spans="3:3" x14ac:dyDescent="0.2">
      <c r="C498" s="3"/>
    </row>
    <row r="499" spans="3:3" x14ac:dyDescent="0.2">
      <c r="C499" s="3"/>
    </row>
    <row r="500" spans="3:3" x14ac:dyDescent="0.2">
      <c r="C500" s="3"/>
    </row>
    <row r="501" spans="3:3" x14ac:dyDescent="0.2">
      <c r="C501" s="3"/>
    </row>
    <row r="502" spans="3:3" x14ac:dyDescent="0.2">
      <c r="C502" s="3"/>
    </row>
    <row r="503" spans="3:3" x14ac:dyDescent="0.2">
      <c r="C503" s="3"/>
    </row>
    <row r="504" spans="3:3" x14ac:dyDescent="0.2">
      <c r="C504" s="3"/>
    </row>
    <row r="505" spans="3:3" x14ac:dyDescent="0.2">
      <c r="C505" s="3"/>
    </row>
    <row r="506" spans="3:3" x14ac:dyDescent="0.2">
      <c r="C506" s="3"/>
    </row>
    <row r="507" spans="3:3" x14ac:dyDescent="0.2">
      <c r="C507" s="3"/>
    </row>
    <row r="508" spans="3:3" x14ac:dyDescent="0.2">
      <c r="C508" s="3"/>
    </row>
    <row r="509" spans="3:3" x14ac:dyDescent="0.2">
      <c r="C509" s="3"/>
    </row>
    <row r="510" spans="3:3" x14ac:dyDescent="0.2">
      <c r="C510" s="3"/>
    </row>
    <row r="511" spans="3:3" x14ac:dyDescent="0.2">
      <c r="C511" s="3"/>
    </row>
    <row r="512" spans="3:3" x14ac:dyDescent="0.2">
      <c r="C512" s="3"/>
    </row>
    <row r="513" spans="3:3" x14ac:dyDescent="0.2">
      <c r="C513" s="3"/>
    </row>
    <row r="514" spans="3:3" x14ac:dyDescent="0.2">
      <c r="C514" s="3"/>
    </row>
    <row r="515" spans="3:3" x14ac:dyDescent="0.2">
      <c r="C515" s="3"/>
    </row>
    <row r="516" spans="3:3" x14ac:dyDescent="0.2">
      <c r="C516" s="3"/>
    </row>
    <row r="517" spans="3:3" x14ac:dyDescent="0.2">
      <c r="C517" s="3"/>
    </row>
    <row r="518" spans="3:3" x14ac:dyDescent="0.2">
      <c r="C518" s="3"/>
    </row>
    <row r="519" spans="3:3" x14ac:dyDescent="0.2">
      <c r="C519" s="3"/>
    </row>
    <row r="520" spans="3:3" x14ac:dyDescent="0.2">
      <c r="C520" s="3"/>
    </row>
    <row r="521" spans="3:3" x14ac:dyDescent="0.2">
      <c r="C521" s="3"/>
    </row>
    <row r="522" spans="3:3" x14ac:dyDescent="0.2">
      <c r="C522" s="3"/>
    </row>
    <row r="523" spans="3:3" x14ac:dyDescent="0.2">
      <c r="C523" s="3"/>
    </row>
    <row r="524" spans="3:3" x14ac:dyDescent="0.2">
      <c r="C524" s="3"/>
    </row>
    <row r="525" spans="3:3" x14ac:dyDescent="0.2">
      <c r="C525" s="3"/>
    </row>
    <row r="526" spans="3:3" x14ac:dyDescent="0.2">
      <c r="C526" s="3"/>
    </row>
    <row r="527" spans="3:3" x14ac:dyDescent="0.2">
      <c r="C527" s="3"/>
    </row>
    <row r="528" spans="3:3" x14ac:dyDescent="0.2">
      <c r="C528" s="3"/>
    </row>
    <row r="529" spans="3:3" x14ac:dyDescent="0.2">
      <c r="C529" s="3"/>
    </row>
    <row r="530" spans="3:3" x14ac:dyDescent="0.2">
      <c r="C530" s="3"/>
    </row>
    <row r="531" spans="3:3" x14ac:dyDescent="0.2">
      <c r="C531" s="3"/>
    </row>
    <row r="532" spans="3:3" x14ac:dyDescent="0.2">
      <c r="C532" s="3"/>
    </row>
    <row r="533" spans="3:3" x14ac:dyDescent="0.2">
      <c r="C533" s="3"/>
    </row>
    <row r="534" spans="3:3" x14ac:dyDescent="0.2">
      <c r="C534" s="3"/>
    </row>
    <row r="535" spans="3:3" x14ac:dyDescent="0.2">
      <c r="C535" s="3"/>
    </row>
    <row r="536" spans="3:3" x14ac:dyDescent="0.2">
      <c r="C536" s="3"/>
    </row>
    <row r="537" spans="3:3" x14ac:dyDescent="0.2">
      <c r="C537" s="3"/>
    </row>
    <row r="538" spans="3:3" x14ac:dyDescent="0.2">
      <c r="C538" s="3"/>
    </row>
    <row r="539" spans="3:3" x14ac:dyDescent="0.2">
      <c r="C539" s="3"/>
    </row>
    <row r="540" spans="3:3" x14ac:dyDescent="0.2">
      <c r="C540" s="3"/>
    </row>
    <row r="541" spans="3:3" x14ac:dyDescent="0.2">
      <c r="C541" s="3"/>
    </row>
    <row r="542" spans="3:3" x14ac:dyDescent="0.2">
      <c r="C542" s="3"/>
    </row>
    <row r="543" spans="3:3" x14ac:dyDescent="0.2">
      <c r="C543" s="3"/>
    </row>
    <row r="544" spans="3:3" x14ac:dyDescent="0.2">
      <c r="C544" s="3"/>
    </row>
    <row r="545" spans="3:3" x14ac:dyDescent="0.2">
      <c r="C545" s="3"/>
    </row>
    <row r="546" spans="3:3" x14ac:dyDescent="0.2">
      <c r="C546" s="3"/>
    </row>
    <row r="547" spans="3:3" x14ac:dyDescent="0.2">
      <c r="C547" s="3"/>
    </row>
    <row r="548" spans="3:3" x14ac:dyDescent="0.2">
      <c r="C548" s="3"/>
    </row>
    <row r="549" spans="3:3" x14ac:dyDescent="0.2">
      <c r="C549" s="3"/>
    </row>
    <row r="550" spans="3:3" x14ac:dyDescent="0.2">
      <c r="C550" s="3"/>
    </row>
    <row r="551" spans="3:3" x14ac:dyDescent="0.2">
      <c r="C551" s="3"/>
    </row>
    <row r="552" spans="3:3" x14ac:dyDescent="0.2">
      <c r="C552" s="3"/>
    </row>
    <row r="553" spans="3:3" x14ac:dyDescent="0.2">
      <c r="C553" s="3"/>
    </row>
    <row r="554" spans="3:3" x14ac:dyDescent="0.2">
      <c r="C554" s="3"/>
    </row>
    <row r="555" spans="3:3" x14ac:dyDescent="0.2">
      <c r="C555" s="3"/>
    </row>
    <row r="556" spans="3:3" x14ac:dyDescent="0.2">
      <c r="C556" s="3"/>
    </row>
    <row r="557" spans="3:3" x14ac:dyDescent="0.2">
      <c r="C557" s="3"/>
    </row>
    <row r="558" spans="3:3" x14ac:dyDescent="0.2">
      <c r="C558" s="3"/>
    </row>
    <row r="559" spans="3:3" x14ac:dyDescent="0.2">
      <c r="C559" s="3"/>
    </row>
    <row r="560" spans="3:3" x14ac:dyDescent="0.2">
      <c r="C560" s="3"/>
    </row>
    <row r="561" spans="3:3" x14ac:dyDescent="0.2">
      <c r="C561" s="3"/>
    </row>
    <row r="562" spans="3:3" x14ac:dyDescent="0.2">
      <c r="C562" s="3"/>
    </row>
    <row r="563" spans="3:3" x14ac:dyDescent="0.2">
      <c r="C563" s="3"/>
    </row>
    <row r="564" spans="3:3" x14ac:dyDescent="0.2">
      <c r="C564" s="3"/>
    </row>
    <row r="565" spans="3:3" x14ac:dyDescent="0.2">
      <c r="C565" s="3"/>
    </row>
    <row r="566" spans="3:3" x14ac:dyDescent="0.2">
      <c r="C566" s="3"/>
    </row>
    <row r="567" spans="3:3" x14ac:dyDescent="0.2">
      <c r="C567" s="3"/>
    </row>
    <row r="568" spans="3:3" x14ac:dyDescent="0.2">
      <c r="C568" s="3"/>
    </row>
    <row r="569" spans="3:3" x14ac:dyDescent="0.2">
      <c r="C569" s="3"/>
    </row>
    <row r="570" spans="3:3" x14ac:dyDescent="0.2">
      <c r="C570" s="3"/>
    </row>
    <row r="571" spans="3:3" x14ac:dyDescent="0.2">
      <c r="C571" s="3"/>
    </row>
    <row r="572" spans="3:3" x14ac:dyDescent="0.2">
      <c r="C572" s="3"/>
    </row>
    <row r="573" spans="3:3" x14ac:dyDescent="0.2">
      <c r="C573" s="3"/>
    </row>
    <row r="574" spans="3:3" x14ac:dyDescent="0.2">
      <c r="C574" s="3"/>
    </row>
    <row r="575" spans="3:3" x14ac:dyDescent="0.2">
      <c r="C575" s="3"/>
    </row>
    <row r="576" spans="3:3" x14ac:dyDescent="0.2">
      <c r="C576" s="3"/>
    </row>
    <row r="577" spans="3:3" x14ac:dyDescent="0.2">
      <c r="C577" s="3"/>
    </row>
    <row r="578" spans="3:3" x14ac:dyDescent="0.2">
      <c r="C578" s="3"/>
    </row>
    <row r="579" spans="3:3" x14ac:dyDescent="0.2">
      <c r="C579" s="3"/>
    </row>
    <row r="580" spans="3:3" x14ac:dyDescent="0.2">
      <c r="C580" s="3"/>
    </row>
    <row r="581" spans="3:3" x14ac:dyDescent="0.2">
      <c r="C581" s="3"/>
    </row>
    <row r="582" spans="3:3" x14ac:dyDescent="0.2">
      <c r="C582" s="3"/>
    </row>
    <row r="583" spans="3:3" x14ac:dyDescent="0.2">
      <c r="C583" s="3"/>
    </row>
    <row r="584" spans="3:3" x14ac:dyDescent="0.2">
      <c r="C584" s="3"/>
    </row>
    <row r="585" spans="3:3" x14ac:dyDescent="0.2">
      <c r="C585" s="3"/>
    </row>
    <row r="586" spans="3:3" x14ac:dyDescent="0.2">
      <c r="C586" s="3"/>
    </row>
    <row r="587" spans="3:3" x14ac:dyDescent="0.2">
      <c r="C587" s="3"/>
    </row>
    <row r="588" spans="3:3" x14ac:dyDescent="0.2">
      <c r="C588" s="3"/>
    </row>
    <row r="589" spans="3:3" x14ac:dyDescent="0.2">
      <c r="C589" s="3"/>
    </row>
    <row r="590" spans="3:3" x14ac:dyDescent="0.2">
      <c r="C590" s="3"/>
    </row>
    <row r="591" spans="3:3" x14ac:dyDescent="0.2">
      <c r="C591" s="3"/>
    </row>
    <row r="592" spans="3:3" x14ac:dyDescent="0.2">
      <c r="C592" s="3"/>
    </row>
    <row r="593" spans="3:3" x14ac:dyDescent="0.2">
      <c r="C593" s="3"/>
    </row>
    <row r="594" spans="3:3" x14ac:dyDescent="0.2">
      <c r="C594" s="3"/>
    </row>
    <row r="595" spans="3:3" x14ac:dyDescent="0.2">
      <c r="C595" s="3"/>
    </row>
    <row r="596" spans="3:3" x14ac:dyDescent="0.2">
      <c r="C596" s="3"/>
    </row>
    <row r="597" spans="3:3" x14ac:dyDescent="0.2">
      <c r="C597" s="3"/>
    </row>
    <row r="598" spans="3:3" x14ac:dyDescent="0.2">
      <c r="C598" s="3"/>
    </row>
    <row r="599" spans="3:3" x14ac:dyDescent="0.2">
      <c r="C599" s="3"/>
    </row>
    <row r="600" spans="3:3" x14ac:dyDescent="0.2">
      <c r="C600" s="3"/>
    </row>
    <row r="601" spans="3:3" x14ac:dyDescent="0.2">
      <c r="C601" s="3"/>
    </row>
    <row r="602" spans="3:3" x14ac:dyDescent="0.2">
      <c r="C602" s="3"/>
    </row>
    <row r="603" spans="3:3" x14ac:dyDescent="0.2">
      <c r="C603" s="3"/>
    </row>
    <row r="604" spans="3:3" x14ac:dyDescent="0.2">
      <c r="C604" s="3"/>
    </row>
    <row r="605" spans="3:3" x14ac:dyDescent="0.2">
      <c r="C605" s="3"/>
    </row>
    <row r="606" spans="3:3" x14ac:dyDescent="0.2">
      <c r="C606" s="3"/>
    </row>
    <row r="607" spans="3:3" x14ac:dyDescent="0.2">
      <c r="C607" s="3"/>
    </row>
    <row r="608" spans="3:3" x14ac:dyDescent="0.2">
      <c r="C608" s="3"/>
    </row>
    <row r="609" spans="3:3" x14ac:dyDescent="0.2">
      <c r="C609" s="3"/>
    </row>
    <row r="610" spans="3:3" x14ac:dyDescent="0.2">
      <c r="C610" s="3"/>
    </row>
    <row r="611" spans="3:3" x14ac:dyDescent="0.2">
      <c r="C611" s="3"/>
    </row>
    <row r="612" spans="3:3" x14ac:dyDescent="0.2">
      <c r="C612" s="3"/>
    </row>
    <row r="613" spans="3:3" x14ac:dyDescent="0.2">
      <c r="C613" s="3"/>
    </row>
    <row r="614" spans="3:3" x14ac:dyDescent="0.2">
      <c r="C614" s="3"/>
    </row>
    <row r="615" spans="3:3" x14ac:dyDescent="0.2">
      <c r="C615" s="3"/>
    </row>
    <row r="616" spans="3:3" x14ac:dyDescent="0.2">
      <c r="C616" s="3"/>
    </row>
    <row r="617" spans="3:3" x14ac:dyDescent="0.2">
      <c r="C617" s="3"/>
    </row>
    <row r="618" spans="3:3" x14ac:dyDescent="0.2">
      <c r="C618" s="3"/>
    </row>
    <row r="619" spans="3:3" x14ac:dyDescent="0.2">
      <c r="C619" s="3"/>
    </row>
    <row r="620" spans="3:3" x14ac:dyDescent="0.2">
      <c r="C620" s="3"/>
    </row>
    <row r="621" spans="3:3" x14ac:dyDescent="0.2">
      <c r="C621" s="3"/>
    </row>
    <row r="622" spans="3:3" x14ac:dyDescent="0.2">
      <c r="C622" s="3"/>
    </row>
    <row r="623" spans="3:3" x14ac:dyDescent="0.2">
      <c r="C623" s="3"/>
    </row>
    <row r="624" spans="3:3" x14ac:dyDescent="0.2">
      <c r="C624" s="3"/>
    </row>
    <row r="625" spans="3:3" x14ac:dyDescent="0.2">
      <c r="C625" s="3"/>
    </row>
    <row r="626" spans="3:3" x14ac:dyDescent="0.2">
      <c r="C626" s="3"/>
    </row>
    <row r="627" spans="3:3" x14ac:dyDescent="0.2">
      <c r="C627" s="3"/>
    </row>
    <row r="628" spans="3:3" x14ac:dyDescent="0.2">
      <c r="C628" s="3"/>
    </row>
    <row r="629" spans="3:3" x14ac:dyDescent="0.2">
      <c r="C629" s="3"/>
    </row>
    <row r="630" spans="3:3" x14ac:dyDescent="0.2">
      <c r="C630" s="3"/>
    </row>
    <row r="631" spans="3:3" x14ac:dyDescent="0.2">
      <c r="C631" s="3"/>
    </row>
    <row r="632" spans="3:3" x14ac:dyDescent="0.2">
      <c r="C632" s="3"/>
    </row>
    <row r="633" spans="3:3" x14ac:dyDescent="0.2">
      <c r="C633" s="3"/>
    </row>
    <row r="634" spans="3:3" x14ac:dyDescent="0.2">
      <c r="C634" s="3"/>
    </row>
    <row r="635" spans="3:3" x14ac:dyDescent="0.2">
      <c r="C635" s="3"/>
    </row>
    <row r="636" spans="3:3" x14ac:dyDescent="0.2">
      <c r="C636" s="3"/>
    </row>
    <row r="637" spans="3:3" x14ac:dyDescent="0.2">
      <c r="C637" s="3"/>
    </row>
    <row r="638" spans="3:3" x14ac:dyDescent="0.2">
      <c r="C638" s="3"/>
    </row>
    <row r="639" spans="3:3" x14ac:dyDescent="0.2">
      <c r="C639" s="3"/>
    </row>
    <row r="640" spans="3:3" x14ac:dyDescent="0.2">
      <c r="C640" s="3"/>
    </row>
    <row r="641" spans="3:3" x14ac:dyDescent="0.2">
      <c r="C64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"/>
  <sheetViews>
    <sheetView topLeftCell="M1" workbookViewId="0">
      <selection activeCell="V8" sqref="V8:AI8"/>
    </sheetView>
  </sheetViews>
  <sheetFormatPr defaultRowHeight="12.75" x14ac:dyDescent="0.2"/>
  <cols>
    <col min="3" max="3" width="12.5703125" bestFit="1" customWidth="1"/>
    <col min="6" max="7" width="19.5703125" bestFit="1" customWidth="1"/>
    <col min="9" max="9" width="9.28515625" bestFit="1" customWidth="1"/>
    <col min="10" max="10" width="11.28515625" bestFit="1" customWidth="1"/>
    <col min="11" max="11" width="14" bestFit="1" customWidth="1"/>
    <col min="13" max="13" width="11.7109375" bestFit="1" customWidth="1"/>
    <col min="16" max="16" width="14.7109375" bestFit="1" customWidth="1"/>
    <col min="17" max="17" width="15.140625" bestFit="1" customWidth="1"/>
    <col min="18" max="18" width="11.7109375" bestFit="1" customWidth="1"/>
    <col min="19" max="19" width="11.28515625" bestFit="1" customWidth="1"/>
    <col min="20" max="20" width="11.140625" bestFit="1" customWidth="1"/>
    <col min="21" max="21" width="11.28515625" bestFit="1" customWidth="1"/>
  </cols>
  <sheetData>
    <row r="1" spans="1:43" x14ac:dyDescent="0.2">
      <c r="A1" s="35" t="s">
        <v>75</v>
      </c>
      <c r="B1" s="2"/>
      <c r="C1" s="16"/>
      <c r="D1" s="3"/>
      <c r="E1" s="3"/>
      <c r="F1" s="12"/>
      <c r="G1" s="11"/>
      <c r="H1" s="12"/>
      <c r="I1" s="11"/>
      <c r="J1" s="12"/>
      <c r="K1" s="11"/>
      <c r="L1" s="18"/>
      <c r="M1" s="33"/>
      <c r="N1" s="12"/>
      <c r="O1" s="32"/>
      <c r="P1" s="3"/>
      <c r="Q1" s="12"/>
      <c r="R1" s="12"/>
      <c r="S1" s="12"/>
      <c r="T1" s="12"/>
      <c r="U1" s="12"/>
      <c r="V1" s="60" t="s">
        <v>23</v>
      </c>
      <c r="W1" s="61"/>
      <c r="X1" s="62"/>
      <c r="Y1" s="61"/>
      <c r="Z1" s="60"/>
      <c r="AA1" s="60"/>
      <c r="AB1" s="60"/>
      <c r="AC1" s="60" t="s">
        <v>23</v>
      </c>
      <c r="AD1" s="63"/>
      <c r="AE1" s="63"/>
      <c r="AF1" s="64"/>
      <c r="AG1" s="60"/>
      <c r="AH1" s="60"/>
      <c r="AI1" s="60"/>
    </row>
    <row r="2" spans="1:43" x14ac:dyDescent="0.2">
      <c r="A2" s="5" t="s">
        <v>4</v>
      </c>
      <c r="B2" s="2"/>
      <c r="C2" s="16"/>
      <c r="D2" s="3"/>
      <c r="E2" s="3"/>
      <c r="F2" s="12"/>
      <c r="G2" s="11"/>
      <c r="H2" s="12"/>
      <c r="I2" s="11"/>
      <c r="J2" s="12"/>
      <c r="K2" s="11"/>
      <c r="L2" s="18"/>
      <c r="M2" s="33"/>
      <c r="N2" s="12"/>
      <c r="O2" s="32"/>
      <c r="P2" s="3"/>
      <c r="Q2" s="12"/>
      <c r="R2" s="12"/>
      <c r="S2" s="12"/>
      <c r="T2" s="12"/>
      <c r="U2" s="12"/>
      <c r="V2" s="60" t="s">
        <v>24</v>
      </c>
      <c r="W2" s="61"/>
      <c r="X2" s="62" t="s">
        <v>25</v>
      </c>
      <c r="Y2" s="61"/>
      <c r="Z2" s="60"/>
      <c r="AA2" s="60"/>
      <c r="AB2" s="60"/>
      <c r="AC2" s="60" t="s">
        <v>24</v>
      </c>
      <c r="AD2" s="63"/>
      <c r="AE2" s="63" t="s">
        <v>25</v>
      </c>
      <c r="AF2" s="64"/>
      <c r="AG2" s="60"/>
      <c r="AH2" s="60"/>
      <c r="AI2" s="60"/>
    </row>
    <row r="3" spans="1:43" x14ac:dyDescent="0.2">
      <c r="A3" s="5" t="s">
        <v>20</v>
      </c>
      <c r="B3" s="2"/>
      <c r="C3" s="16"/>
      <c r="D3" s="3"/>
      <c r="E3" s="3"/>
      <c r="F3" s="12"/>
      <c r="G3" s="11"/>
      <c r="H3" s="12"/>
      <c r="I3" s="11"/>
      <c r="J3" s="12"/>
      <c r="K3" s="11"/>
      <c r="L3" s="18"/>
      <c r="M3" s="32" t="s">
        <v>37</v>
      </c>
      <c r="N3" s="11" t="s">
        <v>37</v>
      </c>
      <c r="O3" s="32" t="s">
        <v>37</v>
      </c>
      <c r="P3" s="9" t="s">
        <v>55</v>
      </c>
      <c r="Q3" s="12"/>
      <c r="R3" s="12" t="s">
        <v>34</v>
      </c>
      <c r="S3" s="12"/>
      <c r="T3" s="12"/>
      <c r="U3" s="12"/>
      <c r="V3" s="60" t="s">
        <v>26</v>
      </c>
      <c r="W3" s="62"/>
      <c r="X3" s="62" t="s">
        <v>27</v>
      </c>
      <c r="Y3" s="62"/>
      <c r="Z3" s="60"/>
      <c r="AA3" s="60" t="s">
        <v>25</v>
      </c>
      <c r="AB3" s="60"/>
      <c r="AC3" s="60" t="s">
        <v>26</v>
      </c>
      <c r="AD3" s="63"/>
      <c r="AE3" s="63" t="s">
        <v>27</v>
      </c>
      <c r="AF3" s="64"/>
      <c r="AG3" s="60"/>
      <c r="AH3" s="60" t="s">
        <v>28</v>
      </c>
      <c r="AI3" s="60"/>
    </row>
    <row r="4" spans="1:43" x14ac:dyDescent="0.2">
      <c r="A4" s="5" t="s">
        <v>21</v>
      </c>
      <c r="B4" s="2"/>
      <c r="C4" s="16"/>
      <c r="D4" s="3"/>
      <c r="E4" s="3"/>
      <c r="F4" s="12"/>
      <c r="G4" s="11"/>
      <c r="H4" s="12" t="s">
        <v>18</v>
      </c>
      <c r="I4" s="12"/>
      <c r="J4" s="12" t="s">
        <v>19</v>
      </c>
      <c r="K4" s="11"/>
      <c r="L4" s="18"/>
      <c r="M4" s="33" t="s">
        <v>46</v>
      </c>
      <c r="N4" s="11" t="s">
        <v>38</v>
      </c>
      <c r="O4" s="32" t="s">
        <v>38</v>
      </c>
      <c r="P4" s="9" t="s">
        <v>56</v>
      </c>
      <c r="Q4" s="12" t="s">
        <v>35</v>
      </c>
      <c r="R4" s="12" t="s">
        <v>35</v>
      </c>
      <c r="S4" s="12" t="s">
        <v>35</v>
      </c>
      <c r="T4" s="12" t="s">
        <v>35</v>
      </c>
      <c r="U4" s="12" t="s">
        <v>35</v>
      </c>
      <c r="V4" s="60" t="s">
        <v>27</v>
      </c>
      <c r="W4" s="62"/>
      <c r="X4" s="62" t="s">
        <v>29</v>
      </c>
      <c r="Y4" s="62"/>
      <c r="Z4" s="60"/>
      <c r="AA4" s="60" t="s">
        <v>30</v>
      </c>
      <c r="AB4" s="60"/>
      <c r="AC4" s="60" t="s">
        <v>27</v>
      </c>
      <c r="AD4" s="63"/>
      <c r="AE4" s="63" t="s">
        <v>29</v>
      </c>
      <c r="AF4" s="64"/>
      <c r="AG4" s="60"/>
      <c r="AH4" s="60" t="s">
        <v>30</v>
      </c>
      <c r="AI4" s="60"/>
    </row>
    <row r="5" spans="1:43" s="3" customFormat="1" x14ac:dyDescent="0.2">
      <c r="A5" s="17" t="s">
        <v>5</v>
      </c>
      <c r="B5" s="10" t="s">
        <v>40</v>
      </c>
      <c r="C5" s="17" t="s">
        <v>36</v>
      </c>
      <c r="D5" s="9" t="s">
        <v>6</v>
      </c>
      <c r="E5" s="9" t="s">
        <v>0</v>
      </c>
      <c r="F5" s="12" t="s">
        <v>7</v>
      </c>
      <c r="G5" s="12" t="s">
        <v>8</v>
      </c>
      <c r="H5" s="12" t="s">
        <v>3</v>
      </c>
      <c r="I5" s="12" t="s">
        <v>8</v>
      </c>
      <c r="J5" s="12" t="s">
        <v>3</v>
      </c>
      <c r="K5" s="12" t="s">
        <v>8</v>
      </c>
      <c r="L5" s="18" t="s">
        <v>9</v>
      </c>
      <c r="M5" s="33" t="s">
        <v>47</v>
      </c>
      <c r="N5" s="12" t="s">
        <v>48</v>
      </c>
      <c r="O5" s="33" t="s">
        <v>39</v>
      </c>
      <c r="P5" s="9"/>
      <c r="Q5" s="12" t="s">
        <v>62</v>
      </c>
      <c r="R5" s="12" t="s">
        <v>32</v>
      </c>
      <c r="S5" s="12" t="s">
        <v>33</v>
      </c>
      <c r="T5" s="12" t="s">
        <v>63</v>
      </c>
      <c r="U5" s="12" t="s">
        <v>64</v>
      </c>
      <c r="V5" s="65"/>
      <c r="W5" s="63" t="s">
        <v>31</v>
      </c>
      <c r="X5" s="63" t="s">
        <v>32</v>
      </c>
      <c r="Y5" s="63" t="s">
        <v>33</v>
      </c>
      <c r="Z5" s="65" t="s">
        <v>31</v>
      </c>
      <c r="AA5" s="65" t="s">
        <v>32</v>
      </c>
      <c r="AB5" s="65" t="s">
        <v>33</v>
      </c>
      <c r="AC5" s="65"/>
      <c r="AD5" s="63" t="s">
        <v>31</v>
      </c>
      <c r="AE5" s="63" t="s">
        <v>32</v>
      </c>
      <c r="AF5" s="63" t="s">
        <v>33</v>
      </c>
      <c r="AG5" s="65" t="s">
        <v>31</v>
      </c>
      <c r="AH5" s="65" t="s">
        <v>32</v>
      </c>
      <c r="AI5" s="65" t="s">
        <v>33</v>
      </c>
      <c r="AJ5" s="9"/>
      <c r="AL5" s="9"/>
      <c r="AM5" s="9"/>
      <c r="AN5" s="9"/>
      <c r="AO5" s="9"/>
      <c r="AP5" s="9"/>
      <c r="AQ5" s="9"/>
    </row>
    <row r="6" spans="1:43" x14ac:dyDescent="0.2"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</row>
    <row r="7" spans="1:43" x14ac:dyDescent="0.2"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</row>
    <row r="8" spans="1:43" ht="15" x14ac:dyDescent="0.25">
      <c r="A8" s="49" t="s">
        <v>105</v>
      </c>
      <c r="B8" s="50" t="s">
        <v>106</v>
      </c>
      <c r="C8" s="67" t="s">
        <v>125</v>
      </c>
      <c r="D8" s="48" t="s">
        <v>107</v>
      </c>
      <c r="E8" s="47" t="s">
        <v>108</v>
      </c>
      <c r="F8" s="52" t="s">
        <v>109</v>
      </c>
      <c r="G8" s="53" t="s">
        <v>110</v>
      </c>
      <c r="H8" s="59" t="s">
        <v>111</v>
      </c>
      <c r="I8" s="58" t="s">
        <v>112</v>
      </c>
      <c r="J8" s="59" t="s">
        <v>113</v>
      </c>
      <c r="K8" s="58" t="s">
        <v>114</v>
      </c>
      <c r="L8" s="47" t="s">
        <v>115</v>
      </c>
      <c r="M8" s="54" t="s">
        <v>116</v>
      </c>
      <c r="N8" s="55" t="s">
        <v>117</v>
      </c>
      <c r="O8" s="54" t="s">
        <v>118</v>
      </c>
      <c r="P8" s="57" t="s">
        <v>119</v>
      </c>
      <c r="Q8" s="56" t="s">
        <v>120</v>
      </c>
      <c r="R8" s="56" t="s">
        <v>121</v>
      </c>
      <c r="S8" s="51" t="s">
        <v>122</v>
      </c>
      <c r="T8" s="51" t="s">
        <v>123</v>
      </c>
      <c r="U8" s="51" t="s">
        <v>124</v>
      </c>
      <c r="V8" s="68" t="s">
        <v>126</v>
      </c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</row>
  </sheetData>
  <mergeCells count="1">
    <mergeCell ref="V8:AI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"/>
  <sheetViews>
    <sheetView workbookViewId="0">
      <selection activeCell="A2" sqref="A2:A18"/>
    </sheetView>
  </sheetViews>
  <sheetFormatPr defaultRowHeight="12.75" x14ac:dyDescent="0.2"/>
  <sheetData>
    <row r="2" spans="1:1" x14ac:dyDescent="0.2">
      <c r="A2" s="45" t="s">
        <v>99</v>
      </c>
    </row>
    <row r="4" spans="1:1" x14ac:dyDescent="0.2">
      <c r="A4" s="14" t="s">
        <v>103</v>
      </c>
    </row>
    <row r="5" spans="1:1" x14ac:dyDescent="0.2">
      <c r="A5" s="14"/>
    </row>
    <row r="6" spans="1:1" x14ac:dyDescent="0.2">
      <c r="A6" s="14" t="s">
        <v>104</v>
      </c>
    </row>
    <row r="7" spans="1:1" x14ac:dyDescent="0.2">
      <c r="A7" s="14"/>
    </row>
    <row r="8" spans="1:1" x14ac:dyDescent="0.2">
      <c r="A8" s="14" t="s">
        <v>127</v>
      </c>
    </row>
    <row r="13" spans="1:1" x14ac:dyDescent="0.2">
      <c r="A13" s="46" t="s">
        <v>128</v>
      </c>
    </row>
    <row r="14" spans="1:1" x14ac:dyDescent="0.2">
      <c r="A14" s="46" t="s">
        <v>129</v>
      </c>
    </row>
    <row r="15" spans="1:1" x14ac:dyDescent="0.2">
      <c r="A15" s="46" t="s">
        <v>130</v>
      </c>
    </row>
    <row r="16" spans="1:1" x14ac:dyDescent="0.2">
      <c r="A16" s="46" t="s">
        <v>100</v>
      </c>
    </row>
    <row r="17" spans="1:1" x14ac:dyDescent="0.2">
      <c r="A17" s="46" t="s">
        <v>101</v>
      </c>
    </row>
    <row r="18" spans="1:1" x14ac:dyDescent="0.2">
      <c r="A18" s="46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SHEDSUM</vt:lpstr>
      <vt:lpstr>SHEDPLT</vt:lpstr>
      <vt:lpstr>DIARY</vt:lpstr>
      <vt:lpstr>1uM_Nuts</vt:lpstr>
      <vt:lpstr>Work</vt:lpstr>
      <vt:lpstr>BIOLSUMS_FOR_RELOAD</vt:lpstr>
      <vt:lpstr>MAP</vt:lpstr>
      <vt:lpstr>README</vt:lpstr>
      <vt:lpstr>DIARY!Print_Area</vt:lpstr>
      <vt:lpstr>SHEDPLT!Print_Area</vt:lpstr>
      <vt:lpstr>SHEDSUM!Print_Area</vt:lpstr>
    </vt:vector>
  </TitlesOfParts>
  <Company>Dept. Of Fisheries and Oceans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 User</dc:creator>
  <cp:lastModifiedBy>Landry, Claudette</cp:lastModifiedBy>
  <cp:lastPrinted>2002-11-19T18:50:17Z</cp:lastPrinted>
  <dcterms:created xsi:type="dcterms:W3CDTF">2000-03-27T17:24:05Z</dcterms:created>
  <dcterms:modified xsi:type="dcterms:W3CDTF">2019-07-23T17:23:03Z</dcterms:modified>
</cp:coreProperties>
</file>