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216" activeTab="6"/>
  </bookViews>
  <sheets>
    <sheet name="P5_CHLINT" sheetId="1" r:id="rId1"/>
    <sheet name="P5_PLT" sheetId="2" r:id="rId2"/>
    <sheet name="WOLVES_PLT" sheetId="6" r:id="rId3"/>
    <sheet name="DIARY" sheetId="3" r:id="rId4"/>
    <sheet name="1uM_Nuts" sheetId="4" r:id="rId5"/>
    <sheet name="Work" sheetId="5" r:id="rId6"/>
    <sheet name="BIOLSUMS_FOR_RELOAD" sheetId="7" r:id="rId7"/>
    <sheet name="MAP" sheetId="8" r:id="rId8"/>
    <sheet name="README" sheetId="9" r:id="rId9"/>
  </sheets>
  <definedNames>
    <definedName name="_xlnm.Print_Area" localSheetId="3">DIARY!$A$1:$H$22</definedName>
    <definedName name="_xlnm.Print_Area" localSheetId="0">P5_CHLINT!$A$1:$Y$12</definedName>
    <definedName name="_xlnm.Print_Area" localSheetId="1">P5_PLT!$A$1:$E$100</definedName>
  </definedNames>
  <calcPr calcId="162913"/>
</workbook>
</file>

<file path=xl/calcChain.xml><?xml version="1.0" encoding="utf-8"?>
<calcChain xmlns="http://schemas.openxmlformats.org/spreadsheetml/2006/main">
  <c r="V25" i="6" l="1"/>
  <c r="W25" i="6"/>
  <c r="X25" i="6"/>
  <c r="V26" i="6"/>
  <c r="Y25" i="6" s="1"/>
  <c r="V27" i="6"/>
  <c r="V28" i="6"/>
  <c r="W26" i="6"/>
  <c r="Z25" i="6" s="1"/>
  <c r="W27" i="6"/>
  <c r="W28" i="6"/>
  <c r="X26" i="6"/>
  <c r="AA25" i="6" s="1"/>
  <c r="X27" i="6"/>
  <c r="X28" i="6"/>
  <c r="AC25" i="6"/>
  <c r="AF25" i="6" s="1"/>
  <c r="AD25" i="6"/>
  <c r="AG25" i="6" s="1"/>
  <c r="AE25" i="6"/>
  <c r="AC26" i="6"/>
  <c r="AC27" i="6"/>
  <c r="AC28" i="6"/>
  <c r="AD26" i="6"/>
  <c r="AD27" i="6"/>
  <c r="AD28" i="6"/>
  <c r="AE26" i="6"/>
  <c r="AH25" i="6" s="1"/>
  <c r="AE27" i="6"/>
  <c r="AE28" i="6"/>
  <c r="V29" i="6"/>
  <c r="W29" i="6"/>
  <c r="Z29" i="6" s="1"/>
  <c r="X29" i="6"/>
  <c r="V30" i="6"/>
  <c r="Y29" i="6" s="1"/>
  <c r="V31" i="6"/>
  <c r="V32" i="6"/>
  <c r="W30" i="6"/>
  <c r="W31" i="6"/>
  <c r="W32" i="6"/>
  <c r="X30" i="6"/>
  <c r="X31" i="6"/>
  <c r="AA29" i="6" s="1"/>
  <c r="X32" i="6"/>
  <c r="AC29" i="6"/>
  <c r="AD29" i="6"/>
  <c r="AE29" i="6"/>
  <c r="AC30" i="6"/>
  <c r="AC31" i="6"/>
  <c r="AF29" i="6" s="1"/>
  <c r="AC32" i="6"/>
  <c r="AD30" i="6"/>
  <c r="AD31" i="6"/>
  <c r="AD32" i="6"/>
  <c r="AG29" i="6"/>
  <c r="AE30" i="6"/>
  <c r="AH29" i="6" s="1"/>
  <c r="AE31" i="6"/>
  <c r="AE32" i="6"/>
  <c r="V33" i="6"/>
  <c r="Y33" i="6" s="1"/>
  <c r="W33" i="6"/>
  <c r="X33" i="6"/>
  <c r="V34" i="6"/>
  <c r="V35" i="6"/>
  <c r="V36" i="6"/>
  <c r="W34" i="6"/>
  <c r="Z33" i="6" s="1"/>
  <c r="W35" i="6"/>
  <c r="W36" i="6"/>
  <c r="X34" i="6"/>
  <c r="AA33" i="6" s="1"/>
  <c r="X35" i="6"/>
  <c r="X36" i="6"/>
  <c r="AC33" i="6"/>
  <c r="AF33" i="6" s="1"/>
  <c r="AD33" i="6"/>
  <c r="AG33" i="6" s="1"/>
  <c r="AE33" i="6"/>
  <c r="AC34" i="6"/>
  <c r="AC35" i="6"/>
  <c r="AC36" i="6"/>
  <c r="AD34" i="6"/>
  <c r="AD35" i="6"/>
  <c r="AD36" i="6"/>
  <c r="AE34" i="6"/>
  <c r="AE35" i="6"/>
  <c r="AH33" i="6" s="1"/>
  <c r="AE36" i="6"/>
  <c r="V37" i="6"/>
  <c r="W37" i="6"/>
  <c r="Z37" i="6" s="1"/>
  <c r="X37" i="6"/>
  <c r="V38" i="6"/>
  <c r="Y37" i="6" s="1"/>
  <c r="V39" i="6"/>
  <c r="V40" i="6"/>
  <c r="W38" i="6"/>
  <c r="W39" i="6"/>
  <c r="W40" i="6"/>
  <c r="X38" i="6"/>
  <c r="AA37" i="6" s="1"/>
  <c r="X39" i="6"/>
  <c r="X40" i="6"/>
  <c r="AC37" i="6"/>
  <c r="AF37" i="6" s="1"/>
  <c r="AD37" i="6"/>
  <c r="AE37" i="6"/>
  <c r="AH37" i="6" s="1"/>
  <c r="AC38" i="6"/>
  <c r="AC39" i="6"/>
  <c r="AC40" i="6"/>
  <c r="AD38" i="6"/>
  <c r="AD39" i="6"/>
  <c r="AD40" i="6"/>
  <c r="AG37" i="6"/>
  <c r="AE38" i="6"/>
  <c r="AE39" i="6"/>
  <c r="AE40" i="6"/>
  <c r="V41" i="6"/>
  <c r="Y41" i="6" s="1"/>
  <c r="W41" i="6"/>
  <c r="X41" i="6"/>
  <c r="V42" i="6"/>
  <c r="V43" i="6"/>
  <c r="V44" i="6"/>
  <c r="W42" i="6"/>
  <c r="Z41" i="6" s="1"/>
  <c r="W43" i="6"/>
  <c r="W44" i="6"/>
  <c r="X42" i="6"/>
  <c r="AA41" i="6" s="1"/>
  <c r="X43" i="6"/>
  <c r="X44" i="6"/>
  <c r="AC41" i="6"/>
  <c r="AF41" i="6" s="1"/>
  <c r="AD41" i="6"/>
  <c r="AG41" i="6" s="1"/>
  <c r="AE41" i="6"/>
  <c r="AC42" i="6"/>
  <c r="AC43" i="6"/>
  <c r="AC44" i="6"/>
  <c r="AD42" i="6"/>
  <c r="AD43" i="6"/>
  <c r="AD44" i="6"/>
  <c r="AE42" i="6"/>
  <c r="AH41" i="6" s="1"/>
  <c r="AE43" i="6"/>
  <c r="AE44" i="6"/>
  <c r="V45" i="6"/>
  <c r="W45" i="6"/>
  <c r="Z45" i="6" s="1"/>
  <c r="X45" i="6"/>
  <c r="V46" i="6"/>
  <c r="Y45" i="6" s="1"/>
  <c r="V47" i="6"/>
  <c r="V48" i="6"/>
  <c r="W46" i="6"/>
  <c r="W47" i="6"/>
  <c r="W48" i="6"/>
  <c r="X46" i="6"/>
  <c r="AA45" i="6" s="1"/>
  <c r="X47" i="6"/>
  <c r="X48" i="6"/>
  <c r="AC45" i="6"/>
  <c r="AF45" i="6" s="1"/>
  <c r="AD45" i="6"/>
  <c r="AE45" i="6"/>
  <c r="AH45" i="6" s="1"/>
  <c r="AC46" i="6"/>
  <c r="AC47" i="6"/>
  <c r="AC48" i="6"/>
  <c r="AD46" i="6"/>
  <c r="AD47" i="6"/>
  <c r="AD48" i="6"/>
  <c r="AG45" i="6"/>
  <c r="AE46" i="6"/>
  <c r="AE47" i="6"/>
  <c r="AE48" i="6"/>
  <c r="V49" i="6"/>
  <c r="Y49" i="6" s="1"/>
  <c r="W49" i="6"/>
  <c r="X49" i="6"/>
  <c r="V50" i="6"/>
  <c r="V51" i="6"/>
  <c r="V52" i="6"/>
  <c r="W50" i="6"/>
  <c r="Z49" i="6" s="1"/>
  <c r="W51" i="6"/>
  <c r="W52" i="6"/>
  <c r="X50" i="6"/>
  <c r="AA49" i="6" s="1"/>
  <c r="X51" i="6"/>
  <c r="X52" i="6"/>
  <c r="AC49" i="6"/>
  <c r="AF49" i="6" s="1"/>
  <c r="AD49" i="6"/>
  <c r="AG49" i="6" s="1"/>
  <c r="AE49" i="6"/>
  <c r="AC50" i="6"/>
  <c r="AC51" i="6"/>
  <c r="AC52" i="6"/>
  <c r="AD50" i="6"/>
  <c r="AD51" i="6"/>
  <c r="AD52" i="6"/>
  <c r="AE50" i="6"/>
  <c r="AE51" i="6"/>
  <c r="AH49" i="6" s="1"/>
  <c r="AE52" i="6"/>
  <c r="V53" i="6"/>
  <c r="W53" i="6"/>
  <c r="Z53" i="6" s="1"/>
  <c r="X53" i="6"/>
  <c r="V54" i="6"/>
  <c r="Y53" i="6" s="1"/>
  <c r="V55" i="6"/>
  <c r="V56" i="6"/>
  <c r="W54" i="6"/>
  <c r="W55" i="6"/>
  <c r="W56" i="6"/>
  <c r="X54" i="6"/>
  <c r="X55" i="6"/>
  <c r="AA53" i="6" s="1"/>
  <c r="X56" i="6"/>
  <c r="AC53" i="6"/>
  <c r="AF53" i="6" s="1"/>
  <c r="AD53" i="6"/>
  <c r="AE53" i="6"/>
  <c r="AH53" i="6" s="1"/>
  <c r="AC54" i="6"/>
  <c r="AC55" i="6"/>
  <c r="AC56" i="6"/>
  <c r="AD54" i="6"/>
  <c r="AD55" i="6"/>
  <c r="AD56" i="6"/>
  <c r="AG53" i="6"/>
  <c r="AE54" i="6"/>
  <c r="AE55" i="6"/>
  <c r="AE56" i="6"/>
  <c r="AE24" i="6"/>
  <c r="AD24" i="6"/>
  <c r="AC24" i="6"/>
  <c r="X24" i="6"/>
  <c r="W24" i="6"/>
  <c r="V24" i="6"/>
  <c r="AE23" i="6"/>
  <c r="AD23" i="6"/>
  <c r="AC23" i="6"/>
  <c r="X23" i="6"/>
  <c r="W23" i="6"/>
  <c r="V23" i="6"/>
  <c r="AE22" i="6"/>
  <c r="AD22" i="6"/>
  <c r="AC22" i="6"/>
  <c r="X22" i="6"/>
  <c r="W22" i="6"/>
  <c r="V22" i="6"/>
  <c r="Y21" i="6" s="1"/>
  <c r="AE21" i="6"/>
  <c r="AH21" i="6"/>
  <c r="AD21" i="6"/>
  <c r="AG21" i="6" s="1"/>
  <c r="AC21" i="6"/>
  <c r="AF21" i="6" s="1"/>
  <c r="X21" i="6"/>
  <c r="AA21" i="6"/>
  <c r="W21" i="6"/>
  <c r="Z21" i="6" s="1"/>
  <c r="V21" i="6"/>
  <c r="J31" i="4"/>
  <c r="T14" i="5"/>
  <c r="U14" i="5"/>
  <c r="V14" i="5"/>
  <c r="T15" i="5"/>
  <c r="U15" i="5"/>
  <c r="V1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6" i="5"/>
  <c r="U16" i="5"/>
  <c r="V16" i="5"/>
  <c r="U5" i="5"/>
  <c r="V5" i="5"/>
  <c r="T5" i="5"/>
  <c r="L10" i="1"/>
  <c r="X20" i="6"/>
  <c r="W20" i="6"/>
  <c r="V20" i="6"/>
  <c r="AE19" i="6"/>
  <c r="AD19" i="6"/>
  <c r="AC19" i="6"/>
  <c r="X19" i="6"/>
  <c r="W19" i="6"/>
  <c r="V19" i="6"/>
  <c r="AE18" i="6"/>
  <c r="AD18" i="6"/>
  <c r="AC18" i="6"/>
  <c r="X18" i="6"/>
  <c r="W18" i="6"/>
  <c r="V18" i="6"/>
  <c r="AE17" i="6"/>
  <c r="AD17" i="6"/>
  <c r="AC17" i="6"/>
  <c r="X17" i="6"/>
  <c r="W17" i="6"/>
  <c r="V17" i="6"/>
  <c r="AE16" i="6"/>
  <c r="AH16" i="6" s="1"/>
  <c r="AD16" i="6"/>
  <c r="AG16" i="6" s="1"/>
  <c r="AC16" i="6"/>
  <c r="AF16" i="6" s="1"/>
  <c r="X16" i="6"/>
  <c r="AA16" i="6" s="1"/>
  <c r="W16" i="6"/>
  <c r="Z16" i="6"/>
  <c r="V16" i="6"/>
  <c r="Y16" i="6" s="1"/>
  <c r="X15" i="6"/>
  <c r="W15" i="6"/>
  <c r="V15" i="6"/>
  <c r="AE14" i="6"/>
  <c r="AD14" i="6"/>
  <c r="AC14" i="6"/>
  <c r="X14" i="6"/>
  <c r="W14" i="6"/>
  <c r="V14" i="6"/>
  <c r="AE13" i="6"/>
  <c r="AD13" i="6"/>
  <c r="AC13" i="6"/>
  <c r="X13" i="6"/>
  <c r="W13" i="6"/>
  <c r="V13" i="6"/>
  <c r="AE12" i="6"/>
  <c r="AD12" i="6"/>
  <c r="AC12" i="6"/>
  <c r="X12" i="6"/>
  <c r="W12" i="6"/>
  <c r="V12" i="6"/>
  <c r="AE11" i="6"/>
  <c r="AH11" i="6" s="1"/>
  <c r="AD11" i="6"/>
  <c r="AG11" i="6" s="1"/>
  <c r="AC11" i="6"/>
  <c r="AF11" i="6" s="1"/>
  <c r="X11" i="6"/>
  <c r="AA11" i="6" s="1"/>
  <c r="W11" i="6"/>
  <c r="Z11" i="6"/>
  <c r="V11" i="6"/>
  <c r="Y11" i="6" s="1"/>
  <c r="X10" i="6"/>
  <c r="W10" i="6"/>
  <c r="V10" i="6"/>
  <c r="AE9" i="6"/>
  <c r="AD9" i="6"/>
  <c r="AC9" i="6"/>
  <c r="X9" i="6"/>
  <c r="W9" i="6"/>
  <c r="V9" i="6"/>
  <c r="AE8" i="6"/>
  <c r="AD8" i="6"/>
  <c r="AC8" i="6"/>
  <c r="X8" i="6"/>
  <c r="W8" i="6"/>
  <c r="V8" i="6"/>
  <c r="AE7" i="6"/>
  <c r="AD7" i="6"/>
  <c r="AC7" i="6"/>
  <c r="X7" i="6"/>
  <c r="W7" i="6"/>
  <c r="V7" i="6"/>
  <c r="AE6" i="6"/>
  <c r="AH6" i="6" s="1"/>
  <c r="AD6" i="6"/>
  <c r="AG6" i="6" s="1"/>
  <c r="AC6" i="6"/>
  <c r="AF6" i="6" s="1"/>
  <c r="X6" i="6"/>
  <c r="AA6" i="6" s="1"/>
  <c r="W6" i="6"/>
  <c r="Z6" i="6" s="1"/>
  <c r="V6" i="6"/>
  <c r="Y6" i="6" s="1"/>
  <c r="J10" i="1"/>
  <c r="H10" i="1"/>
  <c r="R10" i="1"/>
  <c r="O12" i="1"/>
  <c r="P10" i="1"/>
  <c r="N10" i="1"/>
  <c r="O10" i="1"/>
  <c r="Q10" i="1"/>
  <c r="N12" i="1"/>
  <c r="P12" i="1"/>
  <c r="Q12" i="1"/>
  <c r="B10" i="1"/>
  <c r="D10" i="1"/>
  <c r="E10" i="1"/>
  <c r="F10" i="1"/>
  <c r="G10" i="1"/>
  <c r="I10" i="1"/>
  <c r="K10" i="1"/>
  <c r="M10" i="1"/>
  <c r="S10" i="1"/>
  <c r="D12" i="1"/>
  <c r="E12" i="1"/>
  <c r="F12" i="1"/>
  <c r="G12" i="1"/>
  <c r="H12" i="1"/>
  <c r="I12" i="1"/>
  <c r="J12" i="1"/>
  <c r="K12" i="1"/>
  <c r="L12" i="1"/>
  <c r="M12" i="1"/>
  <c r="R12" i="1"/>
  <c r="S12" i="1"/>
  <c r="T10" i="1"/>
  <c r="U10" i="1"/>
  <c r="V10" i="1"/>
  <c r="W10" i="1"/>
  <c r="T12" i="1"/>
  <c r="U12" i="1"/>
  <c r="V12" i="1"/>
  <c r="W12" i="1"/>
  <c r="C10" i="1"/>
  <c r="B12" i="1"/>
  <c r="C12" i="1"/>
  <c r="K8" i="4"/>
  <c r="J8" i="4"/>
  <c r="AC11" i="2"/>
  <c r="AD11" i="2"/>
  <c r="AE11" i="2"/>
  <c r="AC12" i="2"/>
  <c r="AF11" i="2" s="1"/>
  <c r="AC13" i="2"/>
  <c r="AC14" i="2"/>
  <c r="AD12" i="2"/>
  <c r="AG11" i="2" s="1"/>
  <c r="AD13" i="2"/>
  <c r="AD14" i="2"/>
  <c r="AE12" i="2"/>
  <c r="AH11" i="2" s="1"/>
  <c r="AE13" i="2"/>
  <c r="AE14" i="2"/>
  <c r="AC16" i="2"/>
  <c r="AF16" i="2" s="1"/>
  <c r="AD16" i="2"/>
  <c r="AE16" i="2"/>
  <c r="AC17" i="2"/>
  <c r="AC18" i="2"/>
  <c r="AC19" i="2"/>
  <c r="AD17" i="2"/>
  <c r="AG16" i="2"/>
  <c r="AD18" i="2"/>
  <c r="AD19" i="2"/>
  <c r="AE17" i="2"/>
  <c r="AH16" i="2"/>
  <c r="AE18" i="2"/>
  <c r="AE19" i="2"/>
  <c r="AC21" i="2"/>
  <c r="AD21" i="2"/>
  <c r="AE21" i="2"/>
  <c r="AC22" i="2"/>
  <c r="AF21" i="2" s="1"/>
  <c r="AC23" i="2"/>
  <c r="AC24" i="2"/>
  <c r="AD22" i="2"/>
  <c r="AG21" i="2"/>
  <c r="AD23" i="2"/>
  <c r="AD24" i="2"/>
  <c r="AE22" i="2"/>
  <c r="AH21" i="2" s="1"/>
  <c r="AE23" i="2"/>
  <c r="AE24" i="2"/>
  <c r="AC26" i="2"/>
  <c r="AD26" i="2"/>
  <c r="AG26" i="2" s="1"/>
  <c r="AE26" i="2"/>
  <c r="AC27" i="2"/>
  <c r="AF26" i="2" s="1"/>
  <c r="AC28" i="2"/>
  <c r="AC29" i="2"/>
  <c r="AD27" i="2"/>
  <c r="AD28" i="2"/>
  <c r="AD29" i="2"/>
  <c r="AE27" i="2"/>
  <c r="AE28" i="2"/>
  <c r="AE29" i="2"/>
  <c r="AH26" i="2"/>
  <c r="AC31" i="2"/>
  <c r="AD31" i="2"/>
  <c r="AE31" i="2"/>
  <c r="AC32" i="2"/>
  <c r="AF31" i="2" s="1"/>
  <c r="AC33" i="2"/>
  <c r="AC34" i="2"/>
  <c r="AD32" i="2"/>
  <c r="AG31" i="2" s="1"/>
  <c r="AD33" i="2"/>
  <c r="AD34" i="2"/>
  <c r="AE32" i="2"/>
  <c r="AH31" i="2" s="1"/>
  <c r="AE33" i="2"/>
  <c r="AE34" i="2"/>
  <c r="AC36" i="2"/>
  <c r="AF36" i="2" s="1"/>
  <c r="AD36" i="2"/>
  <c r="AE36" i="2"/>
  <c r="AC37" i="2"/>
  <c r="AC38" i="2"/>
  <c r="AC39" i="2"/>
  <c r="AD37" i="2"/>
  <c r="AG36" i="2"/>
  <c r="AD38" i="2"/>
  <c r="AD39" i="2"/>
  <c r="AE37" i="2"/>
  <c r="AH36" i="2"/>
  <c r="AE38" i="2"/>
  <c r="AE39" i="2"/>
  <c r="AC41" i="2"/>
  <c r="AD41" i="2"/>
  <c r="AG41" i="2" s="1"/>
  <c r="AE41" i="2"/>
  <c r="AC42" i="2"/>
  <c r="AC43" i="2"/>
  <c r="AF41" i="2" s="1"/>
  <c r="AC44" i="2"/>
  <c r="AD42" i="2"/>
  <c r="AD43" i="2"/>
  <c r="AD44" i="2"/>
  <c r="AE42" i="2"/>
  <c r="AE43" i="2"/>
  <c r="AE44" i="2"/>
  <c r="AH41" i="2" s="1"/>
  <c r="AC46" i="2"/>
  <c r="AF46" i="2" s="1"/>
  <c r="AD46" i="2"/>
  <c r="AG46" i="2" s="1"/>
  <c r="AE46" i="2"/>
  <c r="AH46" i="2" s="1"/>
  <c r="AC47" i="2"/>
  <c r="AC48" i="2"/>
  <c r="AC49" i="2"/>
  <c r="AD47" i="2"/>
  <c r="AD48" i="2"/>
  <c r="AD49" i="2"/>
  <c r="AE47" i="2"/>
  <c r="AE48" i="2"/>
  <c r="AE49" i="2"/>
  <c r="AC51" i="2"/>
  <c r="AD51" i="2"/>
  <c r="AE51" i="2"/>
  <c r="AC52" i="2"/>
  <c r="AF51" i="2" s="1"/>
  <c r="AC53" i="2"/>
  <c r="AC54" i="2"/>
  <c r="AD52" i="2"/>
  <c r="AG51" i="2" s="1"/>
  <c r="AD53" i="2"/>
  <c r="AD54" i="2"/>
  <c r="AE52" i="2"/>
  <c r="AH51" i="2" s="1"/>
  <c r="AE53" i="2"/>
  <c r="AE54" i="2"/>
  <c r="AC56" i="2"/>
  <c r="AF56" i="2" s="1"/>
  <c r="AD56" i="2"/>
  <c r="AE56" i="2"/>
  <c r="AC57" i="2"/>
  <c r="AC58" i="2"/>
  <c r="AC59" i="2"/>
  <c r="AD57" i="2"/>
  <c r="AG56" i="2"/>
  <c r="AD58" i="2"/>
  <c r="AD59" i="2"/>
  <c r="AE57" i="2"/>
  <c r="AH56" i="2"/>
  <c r="AE58" i="2"/>
  <c r="AE59" i="2"/>
  <c r="AC61" i="2"/>
  <c r="AD61" i="2"/>
  <c r="AG61" i="2" s="1"/>
  <c r="AE61" i="2"/>
  <c r="AC62" i="2"/>
  <c r="AC63" i="2"/>
  <c r="AF61" i="2" s="1"/>
  <c r="AC64" i="2"/>
  <c r="AD62" i="2"/>
  <c r="AD63" i="2"/>
  <c r="AD64" i="2"/>
  <c r="AE62" i="2"/>
  <c r="AE63" i="2"/>
  <c r="AE64" i="2"/>
  <c r="AH61" i="2" s="1"/>
  <c r="V11" i="2"/>
  <c r="W11" i="2"/>
  <c r="Z11" i="2" s="1"/>
  <c r="X11" i="2"/>
  <c r="V12" i="2"/>
  <c r="Y11" i="2" s="1"/>
  <c r="V13" i="2"/>
  <c r="V14" i="2"/>
  <c r="V15" i="2"/>
  <c r="W12" i="2"/>
  <c r="W13" i="2"/>
  <c r="W14" i="2"/>
  <c r="W15" i="2"/>
  <c r="X12" i="2"/>
  <c r="AA11" i="2" s="1"/>
  <c r="X13" i="2"/>
  <c r="X14" i="2"/>
  <c r="X15" i="2"/>
  <c r="V16" i="2"/>
  <c r="Y16" i="2" s="1"/>
  <c r="W16" i="2"/>
  <c r="X16" i="2"/>
  <c r="V17" i="2"/>
  <c r="V18" i="2"/>
  <c r="V19" i="2"/>
  <c r="V20" i="2"/>
  <c r="W17" i="2"/>
  <c r="Z16" i="2" s="1"/>
  <c r="W18" i="2"/>
  <c r="W19" i="2"/>
  <c r="W20" i="2"/>
  <c r="X17" i="2"/>
  <c r="X18" i="2"/>
  <c r="X19" i="2"/>
  <c r="X20" i="2"/>
  <c r="AA16" i="2" s="1"/>
  <c r="V21" i="2"/>
  <c r="W21" i="2"/>
  <c r="Z21" i="2" s="1"/>
  <c r="X21" i="2"/>
  <c r="V22" i="2"/>
  <c r="Y21" i="2" s="1"/>
  <c r="V23" i="2"/>
  <c r="V24" i="2"/>
  <c r="V25" i="2"/>
  <c r="W22" i="2"/>
  <c r="W23" i="2"/>
  <c r="W24" i="2"/>
  <c r="W25" i="2"/>
  <c r="X22" i="2"/>
  <c r="AA21" i="2" s="1"/>
  <c r="X23" i="2"/>
  <c r="X24" i="2"/>
  <c r="X25" i="2"/>
  <c r="V26" i="2"/>
  <c r="Y26" i="2" s="1"/>
  <c r="W26" i="2"/>
  <c r="X26" i="2"/>
  <c r="V27" i="2"/>
  <c r="V28" i="2"/>
  <c r="V29" i="2"/>
  <c r="V30" i="2"/>
  <c r="W27" i="2"/>
  <c r="Z26" i="2" s="1"/>
  <c r="W28" i="2"/>
  <c r="W29" i="2"/>
  <c r="W30" i="2"/>
  <c r="X27" i="2"/>
  <c r="X28" i="2"/>
  <c r="X29" i="2"/>
  <c r="X30" i="2"/>
  <c r="AA26" i="2" s="1"/>
  <c r="V31" i="2"/>
  <c r="W31" i="2"/>
  <c r="Z31" i="2" s="1"/>
  <c r="X31" i="2"/>
  <c r="V32" i="2"/>
  <c r="Y31" i="2" s="1"/>
  <c r="V33" i="2"/>
  <c r="V34" i="2"/>
  <c r="V35" i="2"/>
  <c r="W32" i="2"/>
  <c r="W33" i="2"/>
  <c r="W34" i="2"/>
  <c r="W35" i="2"/>
  <c r="X32" i="2"/>
  <c r="AA31" i="2" s="1"/>
  <c r="X33" i="2"/>
  <c r="X34" i="2"/>
  <c r="X35" i="2"/>
  <c r="V36" i="2"/>
  <c r="Y36" i="2" s="1"/>
  <c r="W36" i="2"/>
  <c r="X36" i="2"/>
  <c r="V37" i="2"/>
  <c r="V38" i="2"/>
  <c r="V39" i="2"/>
  <c r="V40" i="2"/>
  <c r="W37" i="2"/>
  <c r="Z36" i="2" s="1"/>
  <c r="W38" i="2"/>
  <c r="W39" i="2"/>
  <c r="W40" i="2"/>
  <c r="X37" i="2"/>
  <c r="X38" i="2"/>
  <c r="X39" i="2"/>
  <c r="X40" i="2"/>
  <c r="AA36" i="2" s="1"/>
  <c r="V41" i="2"/>
  <c r="W41" i="2"/>
  <c r="Z41" i="2" s="1"/>
  <c r="X41" i="2"/>
  <c r="V42" i="2"/>
  <c r="Y41" i="2" s="1"/>
  <c r="V43" i="2"/>
  <c r="V44" i="2"/>
  <c r="V45" i="2"/>
  <c r="W42" i="2"/>
  <c r="W43" i="2"/>
  <c r="W44" i="2"/>
  <c r="W45" i="2"/>
  <c r="X42" i="2"/>
  <c r="AA41" i="2" s="1"/>
  <c r="X43" i="2"/>
  <c r="X44" i="2"/>
  <c r="X45" i="2"/>
  <c r="V46" i="2"/>
  <c r="Y46" i="2" s="1"/>
  <c r="W46" i="2"/>
  <c r="X46" i="2"/>
  <c r="V47" i="2"/>
  <c r="V48" i="2"/>
  <c r="V49" i="2"/>
  <c r="V50" i="2"/>
  <c r="W47" i="2"/>
  <c r="Z46" i="2" s="1"/>
  <c r="W48" i="2"/>
  <c r="W49" i="2"/>
  <c r="W50" i="2"/>
  <c r="X47" i="2"/>
  <c r="X48" i="2"/>
  <c r="X49" i="2"/>
  <c r="X50" i="2"/>
  <c r="AA46" i="2" s="1"/>
  <c r="V51" i="2"/>
  <c r="W51" i="2"/>
  <c r="Z51" i="2" s="1"/>
  <c r="X51" i="2"/>
  <c r="V52" i="2"/>
  <c r="Y51" i="2" s="1"/>
  <c r="V53" i="2"/>
  <c r="V54" i="2"/>
  <c r="V55" i="2"/>
  <c r="W52" i="2"/>
  <c r="W53" i="2"/>
  <c r="W54" i="2"/>
  <c r="W55" i="2"/>
  <c r="X52" i="2"/>
  <c r="AA51" i="2" s="1"/>
  <c r="X53" i="2"/>
  <c r="X54" i="2"/>
  <c r="X55" i="2"/>
  <c r="V56" i="2"/>
  <c r="Y56" i="2" s="1"/>
  <c r="W56" i="2"/>
  <c r="X56" i="2"/>
  <c r="V57" i="2"/>
  <c r="V58" i="2"/>
  <c r="V59" i="2"/>
  <c r="V60" i="2"/>
  <c r="W57" i="2"/>
  <c r="Z56" i="2" s="1"/>
  <c r="W58" i="2"/>
  <c r="W59" i="2"/>
  <c r="W60" i="2"/>
  <c r="X57" i="2"/>
  <c r="X58" i="2"/>
  <c r="X59" i="2"/>
  <c r="X60" i="2"/>
  <c r="AA56" i="2" s="1"/>
  <c r="V61" i="2"/>
  <c r="W61" i="2"/>
  <c r="Z61" i="2" s="1"/>
  <c r="X61" i="2"/>
  <c r="V62" i="2"/>
  <c r="Y61" i="2" s="1"/>
  <c r="V63" i="2"/>
  <c r="V64" i="2"/>
  <c r="V65" i="2"/>
  <c r="W62" i="2"/>
  <c r="W63" i="2"/>
  <c r="W64" i="2"/>
  <c r="W65" i="2"/>
  <c r="X62" i="2"/>
  <c r="AA61" i="2" s="1"/>
  <c r="X63" i="2"/>
  <c r="X64" i="2"/>
  <c r="X65" i="2"/>
  <c r="X10" i="2"/>
  <c r="W10" i="2"/>
  <c r="V10" i="2"/>
  <c r="AE9" i="2"/>
  <c r="AD9" i="2"/>
  <c r="AC9" i="2"/>
  <c r="X9" i="2"/>
  <c r="W9" i="2"/>
  <c r="V9" i="2"/>
  <c r="AE8" i="2"/>
  <c r="AD8" i="2"/>
  <c r="AC8" i="2"/>
  <c r="X8" i="2"/>
  <c r="W8" i="2"/>
  <c r="V8" i="2"/>
  <c r="AE7" i="2"/>
  <c r="AD7" i="2"/>
  <c r="AG6" i="2" s="1"/>
  <c r="AC7" i="2"/>
  <c r="X7" i="2"/>
  <c r="W7" i="2"/>
  <c r="Z6" i="2" s="1"/>
  <c r="V7" i="2"/>
  <c r="AE6" i="2"/>
  <c r="AH6" i="2" s="1"/>
  <c r="AD6" i="2"/>
  <c r="AC6" i="2"/>
  <c r="AF6" i="2" s="1"/>
  <c r="X6" i="2"/>
  <c r="AA6" i="2" s="1"/>
  <c r="W6" i="2"/>
  <c r="V6" i="2"/>
  <c r="Y6" i="2" s="1"/>
  <c r="X10" i="1"/>
  <c r="Y10" i="1"/>
  <c r="Z10" i="1"/>
  <c r="AA10" i="1"/>
  <c r="AB10" i="1"/>
  <c r="AC10" i="1"/>
  <c r="AD10" i="1"/>
  <c r="AE10" i="1"/>
  <c r="AF10" i="1"/>
  <c r="AG10" i="1"/>
  <c r="AH10" i="1"/>
  <c r="AI10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</calcChain>
</file>

<file path=xl/sharedStrings.xml><?xml version="1.0" encoding="utf-8"?>
<sst xmlns="http://schemas.openxmlformats.org/spreadsheetml/2006/main" count="488" uniqueCount="128">
  <si>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</si>
  <si>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</si>
  <si>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</si>
  <si>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</si>
  <si>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</si>
  <si>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</si>
  <si>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</si>
  <si>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</si>
  <si>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</si>
  <si>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</si>
  <si>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</si>
  <si>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</si>
  <si>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</si>
  <si>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</si>
  <si>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</si>
  <si>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</si>
  <si>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</si>
  <si>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</si>
  <si>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</si>
  <si>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</si>
  <si>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</si>
  <si>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</si>
  <si>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</si>
  <si>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</si>
  <si>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</si>
  <si>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</si>
  <si>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</si>
  <si>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</si>
  <si>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</si>
  <si>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</si>
  <si>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</si>
  <si>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</si>
  <si>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</si>
  <si>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</si>
  <si>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</si>
  <si>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</si>
  <si>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</si>
  <si>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</si>
  <si>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</si>
  <si>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</si>
  <si>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</si>
  <si>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</si>
  <si>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</si>
  <si>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</si>
  <si>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</si>
  <si>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</si>
  <si>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</si>
  <si>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</si>
  <si>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</si>
  <si>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</si>
  <si>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</si>
  <si>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</si>
  <si>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</si>
  <si>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</si>
  <si>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</si>
  <si>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</si>
  <si>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&gt;50m</t>
  </si>
  <si>
    <t>Ammon.</t>
  </si>
  <si>
    <t>08669601.hex</t>
  </si>
  <si>
    <t>BCD2008669</t>
  </si>
  <si>
    <t>FIXED STATION PRINCE 5 CHL RESULTS 2008</t>
  </si>
  <si>
    <t>142700</t>
  </si>
  <si>
    <t>08669602.hex</t>
  </si>
  <si>
    <t>08669603.hex</t>
  </si>
  <si>
    <t>08669604.hex</t>
  </si>
  <si>
    <t>08669605.hex</t>
  </si>
  <si>
    <t>FIXED STATION 'The Wolves' CHL RESULTS 2008</t>
  </si>
  <si>
    <t>LATITUDE: 44 59.599</t>
  </si>
  <si>
    <t>LONGITUDE: 66 44.3598</t>
  </si>
  <si>
    <t>Vector</t>
  </si>
  <si>
    <t>08669606.hex</t>
  </si>
  <si>
    <t>14/10/208</t>
  </si>
  <si>
    <t>08669607.hex</t>
  </si>
  <si>
    <t>08669608.hex</t>
  </si>
  <si>
    <t>08669609.hex</t>
  </si>
  <si>
    <t>086696010.hex</t>
  </si>
  <si>
    <t>no sample</t>
  </si>
  <si>
    <t>155000</t>
  </si>
  <si>
    <t>08669611.hex</t>
  </si>
  <si>
    <t>086696012.hex</t>
  </si>
  <si>
    <t>08669604b.hex</t>
  </si>
  <si>
    <t>08669605b.hex</t>
  </si>
  <si>
    <t>08669606b.hex</t>
  </si>
  <si>
    <t>08669607b.hex</t>
  </si>
  <si>
    <t>08669608b.hex</t>
  </si>
  <si>
    <t>08669609b.hex</t>
  </si>
  <si>
    <t>086696010b.hex</t>
  </si>
  <si>
    <t>08669611b.hex</t>
  </si>
  <si>
    <t>086696012b.hex</t>
  </si>
  <si>
    <t>P5</t>
  </si>
  <si>
    <t>Wolves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</si>
  <si>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</si>
  <si>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</si>
  <si>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</si>
  <si>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</si>
  <si>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</si>
  <si>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Prince5_chlsum_2008.xls</t>
    </r>
    <r>
      <rPr>
        <sz val="10"/>
        <rFont val="Arial"/>
        <family val="2"/>
      </rPr>
      <t xml:space="preserve"> located in \\dcnsbiona01a\BIODataSvcSrc\BIOCHEMInventory\Data_by_Year_and_Cruise\2000-2009\2008\BCD2008669\Files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</si>
  <si>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</si>
  <si>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</si>
  <si>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</si>
  <si>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</si>
  <si>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</si>
  <si>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</si>
  <si>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</si>
  <si>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</si>
  <si>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</si>
  <si>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</si>
  <si>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</si>
  <si>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</si>
  <si>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</si>
  <si>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</si>
  <si>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</si>
  <si>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</si>
  <si>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</si>
  <si>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</si>
  <si>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</si>
  <si>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Reid Steele, 8 July 2020</t>
  </si>
  <si>
    <t>&gt;</t>
  </si>
  <si>
    <t>IDs 239831-239835 were mistyped to contain numbers in the first three slots. This was fixed in BIOLSUMS_FOR_RELOAD as follows:</t>
  </si>
  <si>
    <t>Old (error)</t>
  </si>
  <si>
    <t>New (Fixed)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</si>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</sst>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6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49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5" fontId="5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5" fontId="7" fillId="0" borderId="0" xfId="0" applyNumberFormat="1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/>
    <xf numFmtId="0" fontId="7" fillId="0" borderId="0" xfId="0" applyFont="1" applyBorder="1"/>
    <xf numFmtId="16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1" fillId="0" borderId="0" xfId="0" applyFont="1"/>
    <xf numFmtId="0" fontId="8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4"/>
  <sheetViews>
    <sheetView zoomScale="75" workbookViewId="0">
      <pane xSplit="1" topLeftCell="B1" activePane="topRight" state="frozen"/>
      <selection pane="topRight" activeCell="C17" sqref="C17"/>
    </sheetView>
  </sheetViews>
  <sheetFormatPr defaultColWidth="9.109375" defaultRowHeight="13.2" x14ac:dyDescent="0.25"/>
  <cols>
    <col min="1" max="1" width="18.109375" style="11" customWidth="1"/>
    <col min="2" max="2" width="12.88671875" style="12" customWidth="1"/>
    <col min="3" max="3" width="11.6640625" style="12" customWidth="1"/>
    <col min="4" max="5" width="12.33203125" style="3" customWidth="1"/>
    <col min="6" max="6" width="12.109375" style="3" customWidth="1"/>
    <col min="7" max="7" width="9.109375" style="3"/>
    <col min="8" max="8" width="11.5546875" style="3" customWidth="1"/>
    <col min="9" max="9" width="9.109375" style="3"/>
    <col min="10" max="10" width="11.33203125" style="3" customWidth="1"/>
    <col min="11" max="11" width="10.109375" style="3" customWidth="1"/>
    <col min="12" max="12" width="11" style="3" customWidth="1"/>
    <col min="13" max="13" width="9.109375" style="3"/>
    <col min="14" max="14" width="11.44140625" style="3" customWidth="1"/>
    <col min="15" max="15" width="9.109375" style="3"/>
    <col min="16" max="16" width="12" style="3" customWidth="1"/>
    <col min="17" max="17" width="9.109375" style="3"/>
    <col min="18" max="18" width="11.44140625" style="3" bestFit="1" customWidth="1"/>
    <col min="19" max="19" width="9.109375" style="3"/>
    <col min="20" max="20" width="11.5546875" style="3" customWidth="1"/>
    <col min="21" max="21" width="9.109375" style="3"/>
    <col min="22" max="22" width="11.5546875" style="3" customWidth="1"/>
    <col min="23" max="23" width="9.109375" style="3"/>
    <col min="24" max="24" width="10.88671875" style="3" customWidth="1"/>
    <col min="25" max="25" width="9.109375" style="3"/>
    <col min="26" max="26" width="11.5546875" style="3" bestFit="1" customWidth="1"/>
    <col min="27" max="27" width="9.109375" style="3"/>
    <col min="28" max="28" width="11.44140625" style="3" bestFit="1" customWidth="1"/>
    <col min="29" max="29" width="9.109375" style="3"/>
    <col min="30" max="30" width="11.109375" style="3" bestFit="1" customWidth="1"/>
    <col min="31" max="31" width="9.109375" style="3"/>
    <col min="32" max="32" width="11.109375" style="3" bestFit="1" customWidth="1"/>
    <col min="33" max="33" width="9.109375" style="3"/>
    <col min="34" max="34" width="12.6640625" style="3" customWidth="1"/>
    <col min="35" max="16384" width="9.109375" style="3"/>
  </cols>
  <sheetData>
    <row r="2" spans="1:41" s="20" customFormat="1" x14ac:dyDescent="0.25">
      <c r="A2" s="24" t="s">
        <v>4</v>
      </c>
      <c r="B2" s="25">
        <v>39461</v>
      </c>
      <c r="D2" s="25">
        <v>39504</v>
      </c>
      <c r="F2" s="25">
        <v>39521</v>
      </c>
      <c r="H2" s="25">
        <v>39561</v>
      </c>
      <c r="J2" s="25">
        <v>39582</v>
      </c>
      <c r="L2" s="25">
        <v>39615</v>
      </c>
      <c r="N2" s="25">
        <v>39643</v>
      </c>
      <c r="P2" s="25">
        <v>39673</v>
      </c>
      <c r="R2" s="25">
        <v>39707</v>
      </c>
      <c r="T2" s="25">
        <v>39735</v>
      </c>
      <c r="V2" s="25">
        <v>39770</v>
      </c>
      <c r="X2" s="25">
        <v>39797</v>
      </c>
      <c r="Z2" s="25"/>
      <c r="AB2" s="25"/>
      <c r="AD2" s="25"/>
      <c r="AF2" s="25"/>
      <c r="AH2" s="25"/>
    </row>
    <row r="3" spans="1:41" x14ac:dyDescent="0.25">
      <c r="A3" s="11" t="s">
        <v>0</v>
      </c>
      <c r="B3" s="12" t="s">
        <v>1</v>
      </c>
      <c r="C3" s="12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3" t="s">
        <v>1</v>
      </c>
      <c r="O3" s="3" t="s">
        <v>2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1</v>
      </c>
      <c r="W3" s="3" t="s">
        <v>2</v>
      </c>
      <c r="X3" s="3" t="s">
        <v>1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1</v>
      </c>
      <c r="AI3" s="3" t="s">
        <v>2</v>
      </c>
      <c r="AJ3" s="3" t="s">
        <v>1</v>
      </c>
      <c r="AK3" s="3" t="s">
        <v>2</v>
      </c>
      <c r="AL3" s="3" t="s">
        <v>1</v>
      </c>
      <c r="AM3" s="3" t="s">
        <v>2</v>
      </c>
      <c r="AN3" s="3" t="s">
        <v>1</v>
      </c>
      <c r="AO3" s="3" t="s">
        <v>2</v>
      </c>
    </row>
    <row r="4" spans="1:41" x14ac:dyDescent="0.25">
      <c r="A4" s="11">
        <v>1</v>
      </c>
      <c r="B4" s="16">
        <v>0.26421044776119401</v>
      </c>
      <c r="C4" s="27">
        <v>0.2034044079601989</v>
      </c>
      <c r="D4" s="16">
        <v>0.33466656716417909</v>
      </c>
      <c r="E4" s="27">
        <v>0.1979745445273631</v>
      </c>
      <c r="F4" s="16">
        <v>0.29943850746268658</v>
      </c>
      <c r="G4" s="27">
        <v>0.18047831791044774</v>
      </c>
      <c r="H4" s="16">
        <v>0.20619241791044773</v>
      </c>
      <c r="I4" s="27">
        <v>0.1243782120895522</v>
      </c>
      <c r="J4" s="16">
        <v>1.1052803731343281</v>
      </c>
      <c r="K4" s="27">
        <v>0.29318552686567162</v>
      </c>
      <c r="L4" s="16">
        <v>3.0976477611940303</v>
      </c>
      <c r="M4" s="27">
        <v>0.79377223880596948</v>
      </c>
      <c r="N4" s="16">
        <v>2.73187723880597</v>
      </c>
      <c r="O4" s="27">
        <v>0.92883826119402946</v>
      </c>
      <c r="P4" s="16">
        <v>8.9541380597014921</v>
      </c>
      <c r="Q4" s="27">
        <v>1.8769809402985069</v>
      </c>
      <c r="R4" s="16">
        <v>1.3839906716417911</v>
      </c>
      <c r="S4" s="27">
        <v>0.56731582835820848</v>
      </c>
      <c r="T4" s="16">
        <v>1.2155048507462687</v>
      </c>
      <c r="U4" s="27">
        <v>0.47777764925373106</v>
      </c>
      <c r="V4" s="16">
        <v>0.58566649253731351</v>
      </c>
      <c r="W4" s="27">
        <v>0.57087070746268631</v>
      </c>
      <c r="X4" s="16">
        <v>0.19882840298507465</v>
      </c>
      <c r="Y4" s="27">
        <v>0.20739520701492523</v>
      </c>
      <c r="Z4" s="16"/>
      <c r="AA4" s="16"/>
      <c r="AB4" s="21"/>
      <c r="AC4" s="21"/>
      <c r="AD4" s="16"/>
      <c r="AE4" s="16"/>
      <c r="AF4" s="16"/>
      <c r="AG4" s="16"/>
      <c r="AH4" s="21"/>
      <c r="AI4" s="21"/>
      <c r="AJ4" s="21"/>
      <c r="AK4" s="21"/>
      <c r="AL4" s="16"/>
      <c r="AM4" s="15"/>
      <c r="AN4"/>
      <c r="AO4"/>
    </row>
    <row r="5" spans="1:41" x14ac:dyDescent="0.25">
      <c r="A5" s="11">
        <v>10</v>
      </c>
      <c r="B5" s="16">
        <v>0.25540343283582084</v>
      </c>
      <c r="C5" s="15">
        <v>0.21779785547263675</v>
      </c>
      <c r="D5" s="16">
        <v>0.33907007462686573</v>
      </c>
      <c r="E5" s="27">
        <v>0.16479204577114415</v>
      </c>
      <c r="F5" s="16">
        <v>0.23426659701492536</v>
      </c>
      <c r="G5" s="27">
        <v>0.21422965950248751</v>
      </c>
      <c r="H5" s="16">
        <v>0.32585955223880592</v>
      </c>
      <c r="I5" s="27">
        <v>0.217004847761194</v>
      </c>
      <c r="J5" s="16">
        <v>1.0216137313432834</v>
      </c>
      <c r="K5" s="27">
        <v>0.31194446865671616</v>
      </c>
      <c r="L5" s="16">
        <v>7.2117111940298519</v>
      </c>
      <c r="M5" s="27">
        <v>1.8682688059701491</v>
      </c>
      <c r="N5" s="16">
        <v>1.5765458955223881</v>
      </c>
      <c r="O5" s="27">
        <v>0.7779231044776117</v>
      </c>
      <c r="P5" s="16">
        <v>7.1149097014925387</v>
      </c>
      <c r="Q5" s="27">
        <v>1.9002132985074602</v>
      </c>
      <c r="R5" s="16">
        <v>1.2877130597014925</v>
      </c>
      <c r="S5" s="27">
        <v>0.53458144029850707</v>
      </c>
      <c r="T5" s="16">
        <v>1.0744558208955226</v>
      </c>
      <c r="U5" s="27">
        <v>0.5659387791044771</v>
      </c>
      <c r="V5" s="16">
        <v>0.31264902985074622</v>
      </c>
      <c r="W5" s="27">
        <v>0.30692447014925361</v>
      </c>
      <c r="X5" s="16">
        <v>0.18532770895522388</v>
      </c>
      <c r="Y5" s="27">
        <v>0.22418516104477604</v>
      </c>
      <c r="Z5" s="16"/>
      <c r="AA5" s="16"/>
      <c r="AB5" s="21"/>
      <c r="AC5" s="21"/>
      <c r="AD5" s="16"/>
      <c r="AE5" s="16"/>
      <c r="AF5" s="16"/>
      <c r="AG5" s="16"/>
      <c r="AH5" s="21"/>
      <c r="AI5" s="21"/>
      <c r="AJ5" s="21"/>
      <c r="AK5" s="21"/>
      <c r="AL5" s="16"/>
      <c r="AM5" s="15"/>
      <c r="AN5"/>
      <c r="AO5"/>
    </row>
    <row r="6" spans="1:41" x14ac:dyDescent="0.25">
      <c r="A6" s="11">
        <v>25</v>
      </c>
      <c r="B6" s="16">
        <v>0.26421044776119401</v>
      </c>
      <c r="C6" s="15">
        <v>0.20917902462686555</v>
      </c>
      <c r="D6" s="16">
        <v>0.27742097014925376</v>
      </c>
      <c r="E6" s="27">
        <v>0.18470154502487549</v>
      </c>
      <c r="F6" s="16">
        <v>0.2289823880597015</v>
      </c>
      <c r="G6" s="27">
        <v>0.21478126467661685</v>
      </c>
      <c r="H6" s="16">
        <v>0.32585955223880597</v>
      </c>
      <c r="I6" s="27">
        <v>0.18750134776119395</v>
      </c>
      <c r="J6" s="16">
        <v>0.84987694029850747</v>
      </c>
      <c r="K6" s="27">
        <v>0.28305745970149238</v>
      </c>
      <c r="L6" s="16">
        <v>7.2117111940298502</v>
      </c>
      <c r="M6" s="27">
        <v>1.6736978059701479</v>
      </c>
      <c r="N6" s="16">
        <v>1.5404417910447761</v>
      </c>
      <c r="O6" s="27">
        <v>0.71726820895522359</v>
      </c>
      <c r="P6" s="16">
        <v>5.3240820895522392</v>
      </c>
      <c r="Q6" s="27">
        <v>1.4210459104477586</v>
      </c>
      <c r="R6" s="16">
        <v>1.1432966417910448</v>
      </c>
      <c r="S6" s="27">
        <v>0.54998585820895485</v>
      </c>
      <c r="T6" s="16">
        <v>0.98638567164179103</v>
      </c>
      <c r="U6" s="27">
        <v>0.49469002835820874</v>
      </c>
      <c r="V6" s="16">
        <v>0.27742097014925376</v>
      </c>
      <c r="W6" s="27">
        <v>0.31264902985074611</v>
      </c>
      <c r="X6" s="16">
        <v>0.18164570149253731</v>
      </c>
      <c r="Y6" s="27">
        <v>0.23937957850746264</v>
      </c>
      <c r="Z6" s="16"/>
      <c r="AA6" s="16"/>
      <c r="AB6" s="21"/>
      <c r="AC6" s="21"/>
      <c r="AD6" s="16"/>
      <c r="AE6" s="16"/>
      <c r="AF6" s="16"/>
      <c r="AG6" s="16"/>
      <c r="AH6" s="21"/>
      <c r="AI6" s="21"/>
      <c r="AJ6" s="21"/>
      <c r="AK6" s="21"/>
      <c r="AL6" s="16"/>
      <c r="AM6" s="15"/>
      <c r="AN6"/>
      <c r="AO6"/>
    </row>
    <row r="7" spans="1:41" x14ac:dyDescent="0.25">
      <c r="A7" s="11">
        <v>50</v>
      </c>
      <c r="B7" s="16">
        <v>0.25540343283582084</v>
      </c>
      <c r="C7" s="15">
        <v>0.2235724721393034</v>
      </c>
      <c r="D7" s="16">
        <v>0.2289823880597015</v>
      </c>
      <c r="E7" s="27">
        <v>0.18013356467661681</v>
      </c>
      <c r="F7" s="16">
        <v>0.22898238805970147</v>
      </c>
      <c r="G7" s="27">
        <v>0.2263304980099502</v>
      </c>
      <c r="H7" s="16">
        <v>0.26861395522388049</v>
      </c>
      <c r="I7" s="15">
        <v>0.19754134477611932</v>
      </c>
      <c r="J7" s="16">
        <v>0.47557880597014929</v>
      </c>
      <c r="K7" s="27">
        <v>0.3505191940298506</v>
      </c>
      <c r="L7" s="16">
        <v>6.2436962686567163</v>
      </c>
      <c r="M7" s="27">
        <v>1.6040007313432818</v>
      </c>
      <c r="N7" s="16">
        <v>1.2877130597014925</v>
      </c>
      <c r="O7" s="15">
        <v>0.69584644029850706</v>
      </c>
      <c r="P7" s="16">
        <v>1.6607888059701492</v>
      </c>
      <c r="Q7" s="27">
        <v>0.72593319402985046</v>
      </c>
      <c r="R7" s="16">
        <v>1.1071925373134328</v>
      </c>
      <c r="S7" s="27">
        <v>0.50545746268656699</v>
      </c>
      <c r="T7" s="16">
        <v>0.70896470149253732</v>
      </c>
      <c r="U7" s="27">
        <v>0.40626759850746241</v>
      </c>
      <c r="V7" s="16">
        <v>0.29503499999999999</v>
      </c>
      <c r="W7" s="27">
        <v>0.33633989999999986</v>
      </c>
      <c r="X7" s="16">
        <v>0.17305435074626865</v>
      </c>
      <c r="Y7" s="27">
        <v>0.2381031492537313</v>
      </c>
      <c r="Z7" s="16"/>
      <c r="AA7" s="16"/>
      <c r="AB7" s="21"/>
      <c r="AC7" s="21"/>
      <c r="AD7" s="16"/>
      <c r="AE7" s="16"/>
      <c r="AF7" s="16"/>
      <c r="AG7" s="16"/>
      <c r="AH7" s="21"/>
      <c r="AI7" s="21"/>
      <c r="AJ7" s="21"/>
      <c r="AK7" s="21"/>
      <c r="AL7" s="16"/>
      <c r="AM7" s="15"/>
      <c r="AN7"/>
      <c r="AO7"/>
    </row>
    <row r="8" spans="1:41" x14ac:dyDescent="0.25">
      <c r="A8" s="11">
        <v>95</v>
      </c>
      <c r="B8" s="16">
        <v>0.22017537313432836</v>
      </c>
      <c r="C8" s="15">
        <v>0.25227317885572137</v>
      </c>
      <c r="D8" s="16">
        <v>0.24659641791044781</v>
      </c>
      <c r="E8" s="27">
        <v>0.23219130298507459</v>
      </c>
      <c r="F8" s="16">
        <v>0.22017537313432833</v>
      </c>
      <c r="G8" s="27">
        <v>0.30424472885572135</v>
      </c>
      <c r="H8" s="16">
        <v>0.19391905970149251</v>
      </c>
      <c r="I8" s="15">
        <v>0.21888307029850743</v>
      </c>
      <c r="J8" s="16">
        <v>0.34787708955223878</v>
      </c>
      <c r="K8" s="27">
        <v>0.38380971044776108</v>
      </c>
      <c r="L8" s="16">
        <v>1.3238171641791043</v>
      </c>
      <c r="M8" s="27">
        <v>0.83713383582089518</v>
      </c>
      <c r="N8" s="16">
        <v>0.31264902985074622</v>
      </c>
      <c r="O8" s="27">
        <v>0.44854127014925366</v>
      </c>
      <c r="P8" s="16">
        <v>0.25099992537313437</v>
      </c>
      <c r="Q8" s="27">
        <v>0.65770787462686542</v>
      </c>
      <c r="R8" s="16">
        <v>0.48138805970149257</v>
      </c>
      <c r="S8" s="27">
        <v>0.69584644029850706</v>
      </c>
      <c r="T8" s="16">
        <v>0.33907007462686561</v>
      </c>
      <c r="U8" s="27">
        <v>0.25099992537313415</v>
      </c>
      <c r="V8" s="16">
        <v>0.22898238805970147</v>
      </c>
      <c r="W8" s="27">
        <v>0.37288901194029839</v>
      </c>
      <c r="X8" s="16">
        <v>0.15852626865671643</v>
      </c>
      <c r="Y8" s="27">
        <v>0.60856473134328348</v>
      </c>
      <c r="Z8" s="16"/>
      <c r="AA8" s="16"/>
      <c r="AB8" s="21"/>
      <c r="AC8" s="21"/>
      <c r="AD8" s="16"/>
      <c r="AE8" s="16"/>
      <c r="AF8" s="16"/>
      <c r="AG8" s="16"/>
      <c r="AH8" s="21"/>
      <c r="AI8" s="21"/>
      <c r="AJ8" s="21"/>
      <c r="AK8" s="21"/>
      <c r="AL8"/>
      <c r="AM8"/>
      <c r="AN8"/>
      <c r="AO8"/>
    </row>
    <row r="10" spans="1:41" x14ac:dyDescent="0.25">
      <c r="A10" s="11" t="s">
        <v>16</v>
      </c>
      <c r="B10" s="3">
        <f>(B4*5.5)+(B5*12)+(B6*20)+(B7*35)+(B8*22.5)</f>
        <v>23.695273656716417</v>
      </c>
      <c r="C10" s="3">
        <f>(C4*5.5)+(C5*12)+(C6*20)+(C7*35)+(C8*22.5)</f>
        <v>21.417062051119398</v>
      </c>
      <c r="D10" s="3">
        <f t="shared" ref="D10:S10" si="0">(D4*5.5)+(D5*12)+(D6*20)+(D7*35)+(D8*22.5)</f>
        <v>25.020729402985076</v>
      </c>
      <c r="E10" s="3">
        <f t="shared" si="0"/>
        <v>18.289374525497504</v>
      </c>
      <c r="F10" s="3">
        <f t="shared" si="0"/>
        <v>22.00608819402985</v>
      </c>
      <c r="G10" s="3">
        <f t="shared" si="0"/>
        <v>22.626085785671638</v>
      </c>
      <c r="H10" s="3">
        <f>(H4*5.5)+(H5*12)+(H6*20)+(H7*35)+(H8*22.5)</f>
        <v>25.326231246268652</v>
      </c>
      <c r="I10" s="3">
        <f t="shared" si="0"/>
        <v>18.876981443731335</v>
      </c>
      <c r="J10" s="3">
        <f>(J4*5.5)+(J5*12)+(J6*20)+(J7*35)+(J8*22.5)</f>
        <v>59.808438358208953</v>
      </c>
      <c r="K10" s="3">
        <f t="shared" si="0"/>
        <v>31.920893491791034</v>
      </c>
      <c r="L10" s="3">
        <f>(L4*5.5)+(L5*12)+(L6*20)+(L7*35)+(L8*22.5)</f>
        <v>496.1270764925373</v>
      </c>
      <c r="M10" s="3">
        <f t="shared" si="0"/>
        <v>135.23446600746257</v>
      </c>
      <c r="N10" s="3">
        <f>(N4*5.5)+(N5*12)+(N6*20)+(N7*35)+(N8*22.5)</f>
        <v>116.85727164179106</v>
      </c>
      <c r="O10" s="3">
        <f>(O4*5.5)+(O5*12)+(O6*20)+(O7*35)+(O8*22.5)</f>
        <v>63.235855858208929</v>
      </c>
      <c r="P10" s="3">
        <f>(P4*5.5)+(P5*12)+(P6*20)+(P7*35)+(P8*22.5)</f>
        <v>304.88342406716419</v>
      </c>
      <c r="Q10" s="3">
        <f>(Q4*5.5)+(Q5*12)+(Q6*20)+(Q7*35)+(Q8*22.5)</f>
        <v>101.75296193283572</v>
      </c>
      <c r="R10" s="3">
        <f>(R4*5.5)+(R5*12)+(R6*20)+(R7*35)+(R8*22.5)</f>
        <v>95.51340839552239</v>
      </c>
      <c r="S10" s="3">
        <f t="shared" si="0"/>
        <v>53.882487604477575</v>
      </c>
      <c r="T10" s="3">
        <f>(T4*5.5)+(T5*12)+(T6*20)+(T7*35)+(T8*22.5)</f>
        <v>71.74930119402984</v>
      </c>
      <c r="U10" s="3">
        <f>(U4*5.5)+(U5*12)+(U6*20)+(U7*35)+(U8*22.5)</f>
        <v>39.179707255970129</v>
      </c>
      <c r="V10" s="3">
        <f>(V4*5.5)+(V5*12)+(V6*20)+(V7*35)+(V8*22.5)</f>
        <v>27.999702201492532</v>
      </c>
      <c r="W10" s="3">
        <f>(W4*5.5)+(W5*12)+(W6*20)+(W7*35)+(W8*22.5)</f>
        <v>33.237762398507449</v>
      </c>
      <c r="X10" s="3">
        <f t="shared" ref="X10:AI10" si="1">(X4*5.5)+(X5*12)+(X6*20)+(X7*35)+(X8*22.5)</f>
        <v>16.574146074626867</v>
      </c>
      <c r="Y10" s="3">
        <f t="shared" si="1"/>
        <v>30.644803820373127</v>
      </c>
      <c r="Z10" s="3">
        <f t="shared" si="1"/>
        <v>0</v>
      </c>
      <c r="AA10" s="3">
        <f t="shared" si="1"/>
        <v>0</v>
      </c>
      <c r="AB10" s="3">
        <f t="shared" si="1"/>
        <v>0</v>
      </c>
      <c r="AC10" s="3">
        <f t="shared" si="1"/>
        <v>0</v>
      </c>
      <c r="AD10" s="3">
        <f t="shared" si="1"/>
        <v>0</v>
      </c>
      <c r="AE10" s="3">
        <f t="shared" si="1"/>
        <v>0</v>
      </c>
      <c r="AF10" s="3">
        <f t="shared" si="1"/>
        <v>0</v>
      </c>
      <c r="AG10" s="3">
        <f t="shared" si="1"/>
        <v>0</v>
      </c>
      <c r="AH10" s="3">
        <f t="shared" si="1"/>
        <v>0</v>
      </c>
      <c r="AI10" s="3">
        <f t="shared" si="1"/>
        <v>0</v>
      </c>
      <c r="AJ10" s="3">
        <f t="shared" ref="AJ10:AO10" si="2">(AJ4*5.5)+(AJ5*12)+(AJ6*20)+(AJ7*35)+(AJ8*22.5)</f>
        <v>0</v>
      </c>
      <c r="AK10" s="3">
        <f t="shared" si="2"/>
        <v>0</v>
      </c>
      <c r="AL10" s="3">
        <f t="shared" si="2"/>
        <v>0</v>
      </c>
      <c r="AM10" s="3">
        <f t="shared" si="2"/>
        <v>0</v>
      </c>
      <c r="AN10" s="3">
        <f t="shared" si="2"/>
        <v>0</v>
      </c>
      <c r="AO10" s="3">
        <f t="shared" si="2"/>
        <v>0</v>
      </c>
    </row>
    <row r="11" spans="1:41" x14ac:dyDescent="0.25">
      <c r="B11" s="3"/>
      <c r="C11" s="3"/>
    </row>
    <row r="12" spans="1:41" x14ac:dyDescent="0.25">
      <c r="A12" s="11" t="s">
        <v>17</v>
      </c>
      <c r="B12" s="3">
        <f>(B4*5.5)+(B5*12)+(B6*20)+(B7*12.5)</f>
        <v>12.994750522388058</v>
      </c>
      <c r="C12" s="3">
        <f>(C4*5.5)+(C5*12)+(C6*20)+(C7*12.5)</f>
        <v>10.71053490373134</v>
      </c>
      <c r="D12" s="3">
        <f t="shared" ref="D12:S12" si="3">(D4*5.5)+(D5*12)+(D6*20)+(D7*12.5)</f>
        <v>14.320206268656719</v>
      </c>
      <c r="E12" s="3">
        <f t="shared" si="3"/>
        <v>9.0120650031094467</v>
      </c>
      <c r="F12" s="3">
        <f t="shared" si="3"/>
        <v>11.900038567164179</v>
      </c>
      <c r="G12" s="3">
        <f t="shared" si="3"/>
        <v>10.688143181194027</v>
      </c>
      <c r="H12" s="3">
        <f t="shared" si="3"/>
        <v>14.919238410447759</v>
      </c>
      <c r="I12" s="3">
        <f t="shared" si="3"/>
        <v>9.507432104552235</v>
      </c>
      <c r="J12" s="3">
        <f t="shared" si="3"/>
        <v>41.280680708955217</v>
      </c>
      <c r="K12" s="3">
        <f t="shared" si="3"/>
        <v>15.398493141044767</v>
      </c>
      <c r="L12" s="3">
        <f t="shared" si="3"/>
        <v>325.85802425373134</v>
      </c>
      <c r="M12" s="3">
        <f t="shared" si="3"/>
        <v>80.30893824626861</v>
      </c>
      <c r="N12" s="3">
        <f>(N4*5.5)+(N5*12)+(N6*20)+(N7*12.5)</f>
        <v>80.849124626865674</v>
      </c>
      <c r="O12" s="3">
        <f>(O4*5.5)+(O5*12)+(O6*20)+(O7*12.5)</f>
        <v>37.487132373134315</v>
      </c>
      <c r="P12" s="3">
        <f>(P4*5.5)+(P5*12)+(P6*20)+(P7*12.5)</f>
        <v>261.86817761194033</v>
      </c>
      <c r="Q12" s="3">
        <f>(Q4*5.5)+(Q5*12)+(Q6*20)+(Q7*12.5)</f>
        <v>70.621037888059604</v>
      </c>
      <c r="R12" s="3">
        <f t="shared" si="3"/>
        <v>59.770344962686565</v>
      </c>
      <c r="S12" s="3">
        <f t="shared" si="3"/>
        <v>26.853149787313416</v>
      </c>
      <c r="T12" s="3">
        <f>(T4*5.5)+(T5*12)+(T6*20)+(T7*12.5)</f>
        <v>48.168518731343283</v>
      </c>
      <c r="U12" s="3">
        <f>(U4*5.5)+(U5*12)+(U6*20)+(U7*12.5)</f>
        <v>24.391187968656702</v>
      </c>
      <c r="V12" s="3">
        <f>(V4*5.5)+(V5*12)+(V6*20)+(V7*12.5)</f>
        <v>16.209310970149254</v>
      </c>
      <c r="W12" s="3">
        <f>(W4*5.5)+(W5*12)+(W6*20)+(W7*12.5)</f>
        <v>17.280111879850736</v>
      </c>
      <c r="X12" s="3">
        <f t="shared" ref="X12:AI12" si="4">(X4*5.5)+(X5*12)+(X6*20)+(X7*12.5)</f>
        <v>9.1135821380597015</v>
      </c>
      <c r="Y12" s="3">
        <f t="shared" si="4"/>
        <v>11.594776506940297</v>
      </c>
      <c r="Z12" s="3">
        <f t="shared" si="4"/>
        <v>0</v>
      </c>
      <c r="AA12" s="3">
        <f t="shared" si="4"/>
        <v>0</v>
      </c>
      <c r="AB12" s="3">
        <f t="shared" si="4"/>
        <v>0</v>
      </c>
      <c r="AC12" s="3">
        <f t="shared" si="4"/>
        <v>0</v>
      </c>
      <c r="AD12" s="3">
        <f t="shared" si="4"/>
        <v>0</v>
      </c>
      <c r="AE12" s="3">
        <f t="shared" si="4"/>
        <v>0</v>
      </c>
      <c r="AF12" s="3">
        <f t="shared" si="4"/>
        <v>0</v>
      </c>
      <c r="AG12" s="3">
        <f t="shared" si="4"/>
        <v>0</v>
      </c>
      <c r="AH12" s="3">
        <f t="shared" si="4"/>
        <v>0</v>
      </c>
      <c r="AI12" s="3">
        <f t="shared" si="4"/>
        <v>0</v>
      </c>
      <c r="AJ12" s="3">
        <f t="shared" ref="AJ12:AO12" si="5">(AJ4*5.5)+(AJ5*12)+(AJ6*20)+(AJ7*12.5)</f>
        <v>0</v>
      </c>
      <c r="AK12" s="3">
        <f t="shared" si="5"/>
        <v>0</v>
      </c>
      <c r="AL12" s="3">
        <f t="shared" si="5"/>
        <v>0</v>
      </c>
      <c r="AM12" s="3">
        <f t="shared" si="5"/>
        <v>0</v>
      </c>
      <c r="AN12" s="3">
        <f t="shared" si="5"/>
        <v>0</v>
      </c>
      <c r="AO12" s="3">
        <f t="shared" si="5"/>
        <v>0</v>
      </c>
    </row>
    <row r="15" spans="1:41" x14ac:dyDescent="0.25">
      <c r="K15" s="4"/>
    </row>
    <row r="16" spans="1:41" x14ac:dyDescent="0.25">
      <c r="K16" s="4"/>
    </row>
    <row r="17" spans="1:23" x14ac:dyDescent="0.25">
      <c r="K17" s="4"/>
      <c r="R17" s="15"/>
      <c r="S17" s="15"/>
    </row>
    <row r="18" spans="1:23" x14ac:dyDescent="0.25">
      <c r="L18" s="3" t="s">
        <v>25</v>
      </c>
    </row>
    <row r="19" spans="1:23" x14ac:dyDescent="0.25">
      <c r="A19" s="4"/>
      <c r="B19" s="28"/>
      <c r="C19" s="4"/>
      <c r="D19" s="17" t="s">
        <v>47</v>
      </c>
      <c r="E19"/>
      <c r="F19" s="16"/>
      <c r="G19" s="15"/>
      <c r="H19" s="16" t="s">
        <v>18</v>
      </c>
      <c r="I19" s="16"/>
      <c r="J19" s="16" t="s">
        <v>19</v>
      </c>
      <c r="K19" s="15"/>
      <c r="L19" s="28"/>
    </row>
    <row r="20" spans="1:23" x14ac:dyDescent="0.25">
      <c r="A20" s="8" t="s">
        <v>4</v>
      </c>
      <c r="B20" s="29" t="s">
        <v>39</v>
      </c>
      <c r="C20" s="8" t="s">
        <v>40</v>
      </c>
      <c r="D20" s="17" t="s">
        <v>5</v>
      </c>
      <c r="E20" s="9" t="s">
        <v>0</v>
      </c>
      <c r="F20" s="16" t="s">
        <v>6</v>
      </c>
      <c r="G20" s="16" t="s">
        <v>7</v>
      </c>
      <c r="H20" s="16" t="s">
        <v>3</v>
      </c>
      <c r="I20" s="16" t="s">
        <v>7</v>
      </c>
      <c r="J20" s="16" t="s">
        <v>3</v>
      </c>
      <c r="K20" s="16" t="s">
        <v>7</v>
      </c>
      <c r="L20" s="29" t="s">
        <v>8</v>
      </c>
    </row>
    <row r="21" spans="1:23" x14ac:dyDescent="0.25">
      <c r="A21" s="35"/>
      <c r="B21" s="3"/>
      <c r="C21" s="3"/>
      <c r="I21" s="4"/>
    </row>
    <row r="22" spans="1:23" x14ac:dyDescent="0.25">
      <c r="A22" s="31">
        <v>39461</v>
      </c>
      <c r="B22" s="30">
        <v>141217</v>
      </c>
      <c r="C22" s="51" t="s">
        <v>21</v>
      </c>
      <c r="D22" s="18">
        <v>239800</v>
      </c>
      <c r="E22" s="28">
        <v>1</v>
      </c>
      <c r="F22" s="16">
        <v>0.26421044776119401</v>
      </c>
      <c r="G22" s="27">
        <v>0.2034044079601989</v>
      </c>
      <c r="H22" s="16">
        <v>23.695273656716417</v>
      </c>
      <c r="I22" s="27">
        <v>21.417062051119398</v>
      </c>
      <c r="J22" s="27">
        <v>12.994750522388058</v>
      </c>
      <c r="K22" s="27">
        <v>10.71053490373134</v>
      </c>
      <c r="L22" s="30">
        <v>14</v>
      </c>
      <c r="M22" s="15"/>
    </row>
    <row r="23" spans="1:23" x14ac:dyDescent="0.25">
      <c r="A23" s="31">
        <v>39504</v>
      </c>
      <c r="B23" s="2">
        <v>135133</v>
      </c>
      <c r="C23" s="51" t="s">
        <v>21</v>
      </c>
      <c r="D23" s="18">
        <v>239805</v>
      </c>
      <c r="E23" s="28">
        <v>1</v>
      </c>
      <c r="F23" s="16">
        <v>0.33466656716417909</v>
      </c>
      <c r="G23" s="27">
        <v>0.1979745445273631</v>
      </c>
      <c r="H23" s="16">
        <v>25.020729402985076</v>
      </c>
      <c r="I23" s="27">
        <v>18.289374525497504</v>
      </c>
      <c r="J23" s="27">
        <v>14.320206268656719</v>
      </c>
      <c r="K23" s="27">
        <v>9.0120650031094467</v>
      </c>
      <c r="L23" s="30">
        <v>58</v>
      </c>
      <c r="M23" s="15"/>
      <c r="T23" s="16"/>
      <c r="U23" s="16"/>
    </row>
    <row r="24" spans="1:23" x14ac:dyDescent="0.25">
      <c r="A24" s="32">
        <v>39154</v>
      </c>
      <c r="B24" s="2">
        <v>142700</v>
      </c>
      <c r="C24" s="51" t="s">
        <v>21</v>
      </c>
      <c r="D24" s="18">
        <v>239810</v>
      </c>
      <c r="E24" s="28">
        <v>1</v>
      </c>
      <c r="F24" s="16">
        <v>0.29943850746268658</v>
      </c>
      <c r="G24" s="27">
        <v>0.18047831791044774</v>
      </c>
      <c r="H24" s="16">
        <v>22.00608819402985</v>
      </c>
      <c r="I24" s="27">
        <v>22.626085785671638</v>
      </c>
      <c r="J24" s="27">
        <v>11.900038567164179</v>
      </c>
      <c r="K24" s="27">
        <v>10.688143181194027</v>
      </c>
      <c r="L24" s="28">
        <v>74</v>
      </c>
      <c r="M24" s="15"/>
      <c r="P24" s="15"/>
      <c r="V24" s="16"/>
      <c r="W24" s="16"/>
    </row>
    <row r="25" spans="1:23" x14ac:dyDescent="0.25">
      <c r="A25" s="32">
        <v>39195</v>
      </c>
      <c r="B25" s="2">
        <v>131743</v>
      </c>
      <c r="C25" s="51" t="s">
        <v>21</v>
      </c>
      <c r="D25" s="18">
        <v>239815</v>
      </c>
      <c r="E25" s="28">
        <v>1</v>
      </c>
      <c r="F25" s="16">
        <v>0.20619241791044773</v>
      </c>
      <c r="G25" s="27">
        <v>0.1243782120895522</v>
      </c>
      <c r="H25" s="16">
        <v>25.326231246268652</v>
      </c>
      <c r="I25" s="27">
        <v>18.876981443731335</v>
      </c>
      <c r="J25" s="27">
        <v>14.919238410447759</v>
      </c>
      <c r="K25" s="15">
        <v>9.507432104552235</v>
      </c>
      <c r="L25" s="28">
        <v>114</v>
      </c>
      <c r="M25" s="15"/>
      <c r="P25" s="15"/>
      <c r="S25" s="16"/>
      <c r="T25" s="27"/>
    </row>
    <row r="26" spans="1:23" x14ac:dyDescent="0.25">
      <c r="A26" s="32">
        <v>39582</v>
      </c>
      <c r="B26" s="28">
        <v>125902</v>
      </c>
      <c r="C26" s="51" t="s">
        <v>21</v>
      </c>
      <c r="D26" s="18">
        <v>239820</v>
      </c>
      <c r="E26" s="28">
        <v>1</v>
      </c>
      <c r="F26" s="16">
        <v>1.1052803731343281</v>
      </c>
      <c r="G26" s="27">
        <v>0.29318552686567162</v>
      </c>
      <c r="H26" s="16">
        <v>59.808438358208953</v>
      </c>
      <c r="I26" s="27">
        <v>31.920893491791034</v>
      </c>
      <c r="J26" s="27">
        <v>41.280680708955217</v>
      </c>
      <c r="K26" s="15">
        <v>15.398493141044767</v>
      </c>
      <c r="L26" s="28">
        <v>135</v>
      </c>
      <c r="M26" s="15"/>
      <c r="P26" s="15"/>
      <c r="S26" s="16"/>
      <c r="T26" s="27"/>
    </row>
    <row r="27" spans="1:23" x14ac:dyDescent="0.25">
      <c r="A27" s="32">
        <v>39615</v>
      </c>
      <c r="B27" s="28">
        <v>140217</v>
      </c>
      <c r="C27" s="51" t="s">
        <v>69</v>
      </c>
      <c r="D27" s="18">
        <v>239825</v>
      </c>
      <c r="E27" s="28">
        <v>1</v>
      </c>
      <c r="F27" s="16">
        <v>3.0976477611940303</v>
      </c>
      <c r="G27" s="27">
        <v>0.79377223880596948</v>
      </c>
      <c r="H27" s="16">
        <v>496.1270764925373</v>
      </c>
      <c r="I27" s="27">
        <v>135.23446600746257</v>
      </c>
      <c r="J27" s="27">
        <v>325.85802425373134</v>
      </c>
      <c r="K27" s="27">
        <v>80.30893824626861</v>
      </c>
      <c r="L27" s="28">
        <v>168</v>
      </c>
      <c r="M27" s="15"/>
      <c r="P27" s="15"/>
      <c r="S27" s="16"/>
      <c r="T27" s="27"/>
    </row>
    <row r="28" spans="1:23" x14ac:dyDescent="0.25">
      <c r="A28" s="32">
        <v>39643</v>
      </c>
      <c r="B28" s="28">
        <v>132941</v>
      </c>
      <c r="C28" s="51" t="s">
        <v>21</v>
      </c>
      <c r="D28" s="18">
        <v>239830</v>
      </c>
      <c r="E28" s="28">
        <v>1</v>
      </c>
      <c r="F28" s="16">
        <v>2.73187723880597</v>
      </c>
      <c r="G28" s="27">
        <v>0.92883826119402946</v>
      </c>
      <c r="H28" s="16">
        <v>116.85727164179106</v>
      </c>
      <c r="I28" s="27">
        <v>63.235855858208929</v>
      </c>
      <c r="J28" s="27">
        <v>80.849124626865674</v>
      </c>
      <c r="K28" s="27">
        <v>37.487132373134315</v>
      </c>
      <c r="L28" s="28">
        <v>196</v>
      </c>
      <c r="M28" s="15"/>
      <c r="S28" s="16"/>
      <c r="T28" s="27"/>
    </row>
    <row r="29" spans="1:23" x14ac:dyDescent="0.25">
      <c r="A29" s="32">
        <v>39673</v>
      </c>
      <c r="B29" s="28">
        <v>130551</v>
      </c>
      <c r="C29" s="52" t="s">
        <v>21</v>
      </c>
      <c r="D29" s="18">
        <v>238835</v>
      </c>
      <c r="E29" s="28">
        <v>1</v>
      </c>
      <c r="F29" s="16">
        <v>8.9541380597014921</v>
      </c>
      <c r="G29" s="27">
        <v>1.8769809402985069</v>
      </c>
      <c r="H29" s="16">
        <v>304.88342406716419</v>
      </c>
      <c r="I29" s="15">
        <v>101.75296193283572</v>
      </c>
      <c r="J29" s="27">
        <v>261.86817761194033</v>
      </c>
      <c r="K29" s="15">
        <v>70.621037888059604</v>
      </c>
      <c r="L29" s="28">
        <v>226</v>
      </c>
      <c r="M29" s="15"/>
      <c r="S29" s="16"/>
      <c r="T29" s="27"/>
    </row>
    <row r="30" spans="1:23" x14ac:dyDescent="0.25">
      <c r="A30" s="32">
        <v>39707</v>
      </c>
      <c r="B30" s="28">
        <v>133827</v>
      </c>
      <c r="C30" s="52" t="s">
        <v>21</v>
      </c>
      <c r="D30" s="18">
        <v>239840</v>
      </c>
      <c r="E30" s="28">
        <v>1</v>
      </c>
      <c r="F30" s="16">
        <v>1.3839906716417911</v>
      </c>
      <c r="G30" s="27">
        <v>0.56731582835820848</v>
      </c>
      <c r="H30" s="16">
        <v>95.51340839552239</v>
      </c>
      <c r="I30" s="15">
        <v>53.882487604477575</v>
      </c>
      <c r="J30" s="27">
        <v>59.770344962686565</v>
      </c>
      <c r="K30" s="15">
        <v>26.853149787313416</v>
      </c>
      <c r="L30" s="28">
        <v>260</v>
      </c>
      <c r="M30" s="15"/>
      <c r="S30" s="16"/>
      <c r="T30" s="27"/>
    </row>
    <row r="31" spans="1:23" x14ac:dyDescent="0.25">
      <c r="A31" s="32" t="s">
        <v>71</v>
      </c>
      <c r="B31" s="28">
        <v>132631</v>
      </c>
      <c r="C31" s="52" t="s">
        <v>21</v>
      </c>
      <c r="D31" s="18">
        <v>239845</v>
      </c>
      <c r="E31" s="28">
        <v>1</v>
      </c>
      <c r="F31" s="16">
        <v>1.2155048507462687</v>
      </c>
      <c r="G31" s="27">
        <v>0.47777764925373106</v>
      </c>
      <c r="H31" s="16">
        <v>71.74930119402984</v>
      </c>
      <c r="I31" s="15">
        <v>39.179707255970129</v>
      </c>
      <c r="J31" s="27">
        <v>48.168518731343283</v>
      </c>
      <c r="K31" s="15">
        <v>24.391187968656702</v>
      </c>
      <c r="L31" s="28">
        <v>288</v>
      </c>
      <c r="M31" s="15"/>
      <c r="S31" s="16"/>
      <c r="T31" s="27"/>
    </row>
    <row r="32" spans="1:23" x14ac:dyDescent="0.25">
      <c r="A32" s="32">
        <v>39770</v>
      </c>
      <c r="B32" s="28">
        <v>143016</v>
      </c>
      <c r="C32" s="52" t="s">
        <v>21</v>
      </c>
      <c r="D32" s="18">
        <v>239850</v>
      </c>
      <c r="E32" s="28">
        <v>1</v>
      </c>
      <c r="F32" s="16">
        <v>0.58566649253731351</v>
      </c>
      <c r="G32" s="27">
        <v>0.57087070746268631</v>
      </c>
      <c r="H32" s="16">
        <v>27.999702201492532</v>
      </c>
      <c r="I32" s="15">
        <v>33.237762398507449</v>
      </c>
      <c r="J32" s="27">
        <v>16.209310970149254</v>
      </c>
      <c r="K32" s="15">
        <v>17.280111879850736</v>
      </c>
      <c r="L32" s="28">
        <v>323</v>
      </c>
      <c r="M32" s="15"/>
      <c r="S32" s="16"/>
      <c r="T32" s="27"/>
    </row>
    <row r="33" spans="1:20" x14ac:dyDescent="0.25">
      <c r="A33" s="32">
        <v>39797</v>
      </c>
      <c r="B33" s="28">
        <v>141649</v>
      </c>
      <c r="C33" s="2" t="s">
        <v>21</v>
      </c>
      <c r="D33" s="18">
        <v>239855</v>
      </c>
      <c r="E33" s="28">
        <v>1</v>
      </c>
      <c r="F33" s="16">
        <v>0.19882840298507465</v>
      </c>
      <c r="G33" s="27">
        <v>0.20739520701492523</v>
      </c>
      <c r="H33" s="16">
        <v>16.574146074626867</v>
      </c>
      <c r="I33" s="15">
        <v>30.644803820373127</v>
      </c>
      <c r="J33" s="27">
        <v>9.1135821380597015</v>
      </c>
      <c r="K33" s="15">
        <v>11.594776506940297</v>
      </c>
      <c r="L33" s="28">
        <v>350</v>
      </c>
      <c r="M33" s="15"/>
      <c r="S33" s="16"/>
      <c r="T33" s="27"/>
    </row>
    <row r="34" spans="1:20" x14ac:dyDescent="0.25">
      <c r="A34" s="18"/>
      <c r="B34" s="30"/>
      <c r="C34" s="16"/>
      <c r="D34" s="27"/>
      <c r="E34" s="28"/>
      <c r="F34" s="16"/>
      <c r="G34" s="27"/>
      <c r="H34" s="16"/>
      <c r="I34" s="27"/>
      <c r="J34" s="16"/>
      <c r="K34" s="27"/>
      <c r="L34" s="30"/>
      <c r="M34" s="15"/>
      <c r="S34" s="16"/>
      <c r="T34" s="27"/>
    </row>
    <row r="35" spans="1:20" x14ac:dyDescent="0.25">
      <c r="A35" s="18"/>
      <c r="B35" s="30"/>
      <c r="C35" s="16"/>
      <c r="D35" s="27"/>
      <c r="E35" s="28"/>
      <c r="F35" s="16"/>
      <c r="G35" s="27"/>
      <c r="H35" s="16"/>
      <c r="I35" s="27"/>
      <c r="J35" s="16"/>
      <c r="K35" s="27"/>
      <c r="L35" s="30"/>
      <c r="S35" s="16"/>
      <c r="T35" s="27"/>
    </row>
    <row r="36" spans="1:20" x14ac:dyDescent="0.25">
      <c r="A36" s="18"/>
      <c r="B36" s="30"/>
      <c r="C36" s="16"/>
      <c r="D36" s="27"/>
      <c r="E36" s="28"/>
      <c r="F36" s="16"/>
      <c r="G36" s="27"/>
      <c r="H36" s="16"/>
      <c r="I36" s="27"/>
      <c r="J36" s="16"/>
      <c r="K36" s="27"/>
      <c r="L36" s="30"/>
      <c r="S36" s="16"/>
      <c r="T36" s="27"/>
    </row>
    <row r="37" spans="1:20" x14ac:dyDescent="0.25">
      <c r="A37" s="32"/>
      <c r="B37" s="28"/>
      <c r="C37" s="16"/>
      <c r="D37" s="27"/>
      <c r="E37" s="28"/>
      <c r="F37" s="16"/>
      <c r="G37" s="27"/>
      <c r="H37" s="16"/>
      <c r="I37" s="27"/>
      <c r="J37" s="16"/>
      <c r="K37" s="27"/>
      <c r="L37" s="28"/>
      <c r="S37" s="16"/>
      <c r="T37" s="27"/>
    </row>
    <row r="38" spans="1:20" x14ac:dyDescent="0.25">
      <c r="A38" s="32"/>
      <c r="B38" s="28"/>
      <c r="C38" s="16"/>
      <c r="D38" s="27"/>
      <c r="E38" s="28"/>
      <c r="F38" s="16"/>
      <c r="G38" s="27"/>
      <c r="H38" s="16"/>
      <c r="I38" s="15"/>
      <c r="J38" s="27"/>
      <c r="K38" s="15"/>
      <c r="L38" s="28"/>
      <c r="S38" s="16"/>
      <c r="T38" s="27"/>
    </row>
    <row r="39" spans="1:20" x14ac:dyDescent="0.25">
      <c r="A39" s="32"/>
      <c r="B39" s="28"/>
      <c r="C39" s="31"/>
      <c r="D39" s="18"/>
      <c r="E39" s="28"/>
      <c r="F39" s="16"/>
      <c r="G39" s="27"/>
      <c r="H39" s="16"/>
      <c r="I39" s="15"/>
      <c r="J39" s="27"/>
      <c r="K39" s="15"/>
      <c r="L39" s="28"/>
      <c r="S39" s="16"/>
      <c r="T39" s="27"/>
    </row>
    <row r="40" spans="1:20" x14ac:dyDescent="0.25">
      <c r="A40" s="32"/>
      <c r="B40" s="28"/>
      <c r="C40" s="31"/>
      <c r="D40" s="18"/>
      <c r="E40" s="28"/>
      <c r="F40" s="16"/>
      <c r="G40" s="27"/>
      <c r="H40" s="16"/>
      <c r="I40" s="15"/>
      <c r="J40" s="27"/>
      <c r="K40" s="15"/>
      <c r="L40" s="28"/>
      <c r="S40" s="16"/>
      <c r="T40" s="15"/>
    </row>
    <row r="41" spans="1:20" x14ac:dyDescent="0.25">
      <c r="A41" s="32"/>
      <c r="B41" s="28"/>
      <c r="C41" s="32"/>
      <c r="D41" s="18"/>
      <c r="E41" s="28"/>
      <c r="F41" s="16"/>
      <c r="G41" s="27"/>
      <c r="H41" s="16"/>
      <c r="I41" s="27"/>
      <c r="J41" s="27"/>
      <c r="K41" s="15"/>
      <c r="L41" s="28"/>
      <c r="S41" s="16"/>
      <c r="T41" s="15"/>
    </row>
    <row r="42" spans="1:20" x14ac:dyDescent="0.25">
      <c r="A42" s="32"/>
      <c r="B42" s="28"/>
      <c r="C42" s="32"/>
      <c r="D42" s="18"/>
      <c r="E42" s="28"/>
      <c r="F42" s="16"/>
      <c r="G42" s="27"/>
      <c r="H42" s="16"/>
      <c r="I42" s="15"/>
      <c r="J42" s="27"/>
      <c r="K42" s="15"/>
      <c r="L42" s="28"/>
      <c r="S42" s="16"/>
      <c r="T42" s="27"/>
    </row>
    <row r="43" spans="1:20" x14ac:dyDescent="0.25">
      <c r="A43" s="32"/>
      <c r="B43" s="28"/>
      <c r="C43" s="32"/>
      <c r="D43" s="18"/>
      <c r="E43" s="28"/>
      <c r="F43" s="16"/>
      <c r="G43" s="27"/>
      <c r="H43" s="16"/>
      <c r="I43" s="15"/>
      <c r="J43" s="27"/>
      <c r="K43" s="15"/>
      <c r="L43" s="28"/>
    </row>
    <row r="44" spans="1:20" x14ac:dyDescent="0.25">
      <c r="A44" s="32"/>
      <c r="B44" s="28"/>
      <c r="C44" s="32"/>
      <c r="D44" s="18"/>
      <c r="E44" s="28"/>
      <c r="F44" s="16"/>
      <c r="G44" s="15"/>
      <c r="H44" s="16"/>
      <c r="I44" s="15"/>
      <c r="J44" s="27"/>
      <c r="K44" s="15"/>
      <c r="L44" s="28"/>
    </row>
    <row r="45" spans="1:20" x14ac:dyDescent="0.25">
      <c r="A45" s="32"/>
      <c r="B45" s="28"/>
      <c r="C45" s="2"/>
      <c r="D45" s="18"/>
      <c r="E45" s="28"/>
      <c r="F45" s="16"/>
      <c r="G45" s="27"/>
      <c r="H45" s="16"/>
      <c r="I45" s="15"/>
      <c r="J45" s="27"/>
      <c r="K45" s="15"/>
      <c r="L45" s="28"/>
    </row>
    <row r="46" spans="1:20" x14ac:dyDescent="0.25">
      <c r="A46" s="32"/>
      <c r="B46" s="28"/>
      <c r="C46" s="2"/>
      <c r="D46" s="18"/>
      <c r="E46" s="28"/>
      <c r="F46" s="16"/>
      <c r="G46" s="27"/>
      <c r="H46" s="16"/>
      <c r="I46" s="15"/>
      <c r="J46" s="27"/>
      <c r="K46" s="15"/>
      <c r="L46" s="28"/>
    </row>
    <row r="47" spans="1:20" x14ac:dyDescent="0.25">
      <c r="A47" s="32"/>
      <c r="B47" s="28"/>
      <c r="C47" s="2"/>
      <c r="D47" s="18"/>
      <c r="E47" s="28"/>
      <c r="F47" s="16"/>
      <c r="G47" s="27"/>
      <c r="H47" s="16"/>
      <c r="I47" s="15"/>
      <c r="J47" s="27"/>
      <c r="K47" s="15"/>
      <c r="L47" s="28"/>
    </row>
    <row r="48" spans="1:20" x14ac:dyDescent="0.25">
      <c r="A48" s="32"/>
      <c r="B48" s="28"/>
      <c r="C48" s="2"/>
      <c r="D48" s="18"/>
      <c r="E48" s="28"/>
      <c r="F48" s="16"/>
      <c r="G48" s="27"/>
      <c r="H48" s="16"/>
      <c r="I48" s="15"/>
      <c r="J48" s="27"/>
      <c r="K48" s="15"/>
      <c r="L48" s="28"/>
    </row>
    <row r="49" spans="1:12" x14ac:dyDescent="0.25">
      <c r="A49" s="32"/>
      <c r="B49" s="28"/>
      <c r="C49" s="32"/>
      <c r="D49" s="18"/>
      <c r="E49" s="28"/>
      <c r="F49" s="16"/>
      <c r="G49" s="15"/>
      <c r="H49" s="16"/>
      <c r="I49" s="15"/>
      <c r="J49" s="27"/>
      <c r="K49" s="15"/>
      <c r="L49" s="28"/>
    </row>
    <row r="50" spans="1:12" x14ac:dyDescent="0.25">
      <c r="A50" s="32"/>
      <c r="B50" s="28"/>
      <c r="C50" s="2"/>
      <c r="D50" s="18"/>
      <c r="E50" s="28"/>
      <c r="F50" s="16"/>
      <c r="G50" s="15"/>
      <c r="H50" s="16"/>
      <c r="I50" s="15"/>
      <c r="J50" s="27"/>
      <c r="K50" s="15"/>
      <c r="L50" s="28"/>
    </row>
    <row r="51" spans="1:12" x14ac:dyDescent="0.25">
      <c r="A51" s="32"/>
      <c r="B51" s="28"/>
      <c r="C51" s="2"/>
      <c r="D51" s="18"/>
      <c r="E51" s="28"/>
      <c r="F51" s="16"/>
      <c r="G51" s="15"/>
      <c r="H51" s="16"/>
      <c r="I51" s="15"/>
      <c r="J51" s="27"/>
      <c r="K51" s="15"/>
      <c r="L51" s="28"/>
    </row>
    <row r="52" spans="1:12" x14ac:dyDescent="0.25">
      <c r="A52" s="32"/>
      <c r="B52" s="28"/>
      <c r="C52" s="2"/>
      <c r="D52" s="18"/>
      <c r="E52" s="28"/>
      <c r="F52" s="16"/>
      <c r="G52" s="15"/>
      <c r="H52" s="16"/>
      <c r="I52" s="15"/>
      <c r="J52" s="27"/>
      <c r="K52" s="15"/>
      <c r="L52" s="28"/>
    </row>
    <row r="53" spans="1:12" x14ac:dyDescent="0.25">
      <c r="A53" s="32"/>
      <c r="B53" s="28"/>
      <c r="C53" s="2"/>
      <c r="D53" s="18"/>
      <c r="E53" s="28"/>
      <c r="F53" s="16"/>
      <c r="G53" s="15"/>
      <c r="H53" s="16"/>
      <c r="I53" s="15"/>
      <c r="J53" s="27"/>
      <c r="K53" s="15"/>
      <c r="L53" s="28"/>
    </row>
    <row r="54" spans="1:12" x14ac:dyDescent="0.25">
      <c r="A54" s="32"/>
      <c r="B54" s="28"/>
      <c r="C54" s="2"/>
      <c r="D54" s="18"/>
      <c r="E54" s="28"/>
      <c r="F54" s="16"/>
      <c r="G54" s="15"/>
      <c r="H54" s="16"/>
      <c r="I54" s="15"/>
      <c r="J54" s="27"/>
      <c r="K54" s="15"/>
      <c r="L54" s="28"/>
    </row>
    <row r="55" spans="1:12" x14ac:dyDescent="0.25">
      <c r="A55" s="32"/>
      <c r="B55" s="28"/>
      <c r="C55" s="2"/>
      <c r="D55" s="18"/>
      <c r="E55" s="28"/>
      <c r="F55" s="16"/>
      <c r="G55" s="15"/>
      <c r="H55" s="16"/>
      <c r="I55" s="15"/>
      <c r="J55" s="27"/>
      <c r="K55" s="15"/>
      <c r="L55" s="28"/>
    </row>
    <row r="56" spans="1:12" x14ac:dyDescent="0.25">
      <c r="A56" s="32"/>
      <c r="B56" s="28"/>
      <c r="C56" s="2"/>
      <c r="D56" s="18"/>
      <c r="E56" s="28"/>
      <c r="F56" s="16"/>
      <c r="G56" s="15"/>
      <c r="H56" s="16"/>
      <c r="I56" s="15"/>
      <c r="J56" s="27"/>
      <c r="K56" s="15"/>
      <c r="L56" s="28"/>
    </row>
    <row r="57" spans="1:12" x14ac:dyDescent="0.25">
      <c r="A57" s="32"/>
      <c r="B57" s="28"/>
      <c r="C57" s="2"/>
      <c r="D57" s="18"/>
      <c r="E57" s="28"/>
      <c r="F57" s="16"/>
      <c r="G57" s="15"/>
      <c r="H57" s="16"/>
      <c r="I57" s="15"/>
      <c r="J57" s="27"/>
      <c r="K57" s="15"/>
      <c r="L57" s="28"/>
    </row>
    <row r="58" spans="1:12" x14ac:dyDescent="0.25">
      <c r="A58" s="32"/>
      <c r="B58" s="28"/>
      <c r="C58" s="2"/>
      <c r="D58" s="18"/>
      <c r="E58" s="28"/>
      <c r="F58" s="16"/>
      <c r="G58" s="15"/>
      <c r="H58" s="16"/>
      <c r="I58" s="15"/>
      <c r="J58" s="27"/>
      <c r="K58" s="15"/>
      <c r="L58" s="28"/>
    </row>
    <row r="59" spans="1:12" x14ac:dyDescent="0.25">
      <c r="A59" s="32"/>
      <c r="B59" s="28"/>
      <c r="C59" s="2"/>
      <c r="D59" s="18"/>
      <c r="E59" s="28"/>
      <c r="F59" s="16"/>
      <c r="G59" s="15"/>
      <c r="H59" s="16"/>
      <c r="I59" s="15"/>
      <c r="J59" s="27"/>
      <c r="K59" s="15"/>
      <c r="L59" s="28"/>
    </row>
    <row r="60" spans="1:12" x14ac:dyDescent="0.25">
      <c r="A60" s="32"/>
      <c r="B60" s="28"/>
      <c r="C60" s="2"/>
      <c r="D60" s="18"/>
      <c r="E60" s="28"/>
      <c r="F60" s="16"/>
      <c r="G60" s="15"/>
      <c r="H60" s="16"/>
      <c r="I60" s="15"/>
      <c r="J60" s="27"/>
      <c r="K60" s="15"/>
      <c r="L60" s="28"/>
    </row>
    <row r="61" spans="1:12" x14ac:dyDescent="0.25">
      <c r="A61" s="32"/>
      <c r="B61" s="28"/>
      <c r="C61" s="2"/>
      <c r="D61" s="18"/>
      <c r="E61" s="28"/>
      <c r="F61" s="16"/>
      <c r="G61" s="15"/>
      <c r="H61" s="16"/>
      <c r="I61" s="34"/>
      <c r="J61" s="27"/>
      <c r="K61" s="15"/>
      <c r="L61" s="28"/>
    </row>
    <row r="62" spans="1:12" x14ac:dyDescent="0.25">
      <c r="A62" s="32"/>
      <c r="B62" s="28"/>
      <c r="C62" s="2"/>
      <c r="D62" s="18"/>
      <c r="E62" s="28"/>
      <c r="F62" s="16"/>
      <c r="G62" s="15"/>
      <c r="H62" s="16"/>
      <c r="I62" s="15"/>
      <c r="J62" s="27"/>
      <c r="K62" s="15"/>
      <c r="L62" s="28"/>
    </row>
    <row r="63" spans="1:12" x14ac:dyDescent="0.25">
      <c r="A63" s="32"/>
      <c r="B63" s="28"/>
      <c r="C63" s="2"/>
      <c r="D63" s="18"/>
      <c r="E63" s="28"/>
      <c r="F63" s="16"/>
      <c r="G63" s="15"/>
      <c r="H63" s="19"/>
      <c r="I63" s="15"/>
      <c r="J63" s="27"/>
      <c r="K63" s="15"/>
      <c r="L63" s="28"/>
    </row>
    <row r="64" spans="1:12" x14ac:dyDescent="0.25">
      <c r="A64" s="32"/>
      <c r="B64" s="28"/>
      <c r="C64" s="2"/>
      <c r="D64" s="18"/>
      <c r="E64" s="28"/>
      <c r="F64" s="16"/>
      <c r="G64" s="15"/>
      <c r="H64" s="16"/>
      <c r="I64" s="15"/>
      <c r="J64" s="27"/>
      <c r="K64" s="15"/>
      <c r="L64" s="28"/>
    </row>
    <row r="65" spans="1:12" x14ac:dyDescent="0.25">
      <c r="A65" s="32"/>
      <c r="B65" s="28"/>
      <c r="C65" s="2"/>
      <c r="D65" s="18"/>
      <c r="E65" s="28"/>
      <c r="F65" s="16"/>
      <c r="G65" s="27"/>
      <c r="H65" s="16"/>
      <c r="I65" s="15"/>
      <c r="J65" s="27"/>
      <c r="K65" s="15"/>
      <c r="L65" s="28"/>
    </row>
    <row r="66" spans="1:12" x14ac:dyDescent="0.25">
      <c r="A66" s="32"/>
      <c r="B66" s="28"/>
      <c r="C66" s="2"/>
      <c r="D66" s="18"/>
      <c r="E66" s="28"/>
      <c r="F66" s="16"/>
      <c r="G66" s="27"/>
      <c r="H66" s="16"/>
      <c r="I66" s="34"/>
      <c r="J66" s="33"/>
      <c r="K66" s="15"/>
      <c r="L66" s="28"/>
    </row>
    <row r="67" spans="1:12" x14ac:dyDescent="0.25">
      <c r="A67" s="32"/>
      <c r="B67" s="28"/>
      <c r="C67" s="2"/>
      <c r="D67" s="18"/>
      <c r="E67" s="28"/>
      <c r="F67" s="16"/>
      <c r="G67" s="27"/>
      <c r="H67" s="16"/>
      <c r="I67" s="15"/>
      <c r="J67" s="27"/>
      <c r="K67" s="15"/>
      <c r="L67" s="28"/>
    </row>
    <row r="68" spans="1:12" x14ac:dyDescent="0.25">
      <c r="A68" s="32"/>
      <c r="B68" s="28"/>
      <c r="C68" s="2"/>
      <c r="D68" s="18"/>
      <c r="E68" s="28"/>
      <c r="F68" s="16"/>
      <c r="G68" s="27"/>
      <c r="H68" s="16"/>
      <c r="I68" s="15"/>
      <c r="J68" s="27"/>
      <c r="K68" s="15"/>
      <c r="L68" s="28"/>
    </row>
    <row r="69" spans="1:12" x14ac:dyDescent="0.25">
      <c r="A69" s="32"/>
      <c r="B69" s="28"/>
      <c r="C69" s="2"/>
      <c r="D69" s="18"/>
      <c r="E69" s="28"/>
      <c r="F69" s="16"/>
      <c r="G69" s="27"/>
      <c r="H69" s="16"/>
      <c r="I69" s="15"/>
      <c r="J69" s="27"/>
      <c r="K69" s="15"/>
      <c r="L69" s="28"/>
    </row>
    <row r="70" spans="1:12" x14ac:dyDescent="0.25">
      <c r="A70" s="32"/>
      <c r="B70" s="28"/>
      <c r="C70" s="2"/>
      <c r="D70" s="18"/>
      <c r="E70" s="28"/>
      <c r="F70" s="16"/>
      <c r="G70" s="27"/>
      <c r="H70" s="16"/>
      <c r="I70" s="34"/>
      <c r="J70" s="33"/>
      <c r="K70" s="15"/>
      <c r="L70" s="28"/>
    </row>
    <row r="71" spans="1:12" x14ac:dyDescent="0.25">
      <c r="A71" s="32"/>
      <c r="B71" s="28"/>
      <c r="C71" s="2"/>
      <c r="D71" s="18"/>
      <c r="E71" s="28"/>
      <c r="F71" s="16"/>
      <c r="G71" s="27"/>
      <c r="H71" s="16"/>
      <c r="I71" s="15"/>
      <c r="J71" s="27"/>
      <c r="K71" s="15"/>
      <c r="L71" s="28"/>
    </row>
    <row r="72" spans="1:12" x14ac:dyDescent="0.25">
      <c r="A72" s="32"/>
      <c r="B72" s="28"/>
      <c r="C72" s="2"/>
      <c r="D72" s="18"/>
      <c r="E72" s="28"/>
      <c r="F72" s="16"/>
      <c r="G72" s="27"/>
      <c r="H72" s="16"/>
      <c r="I72" s="15"/>
      <c r="J72" s="27"/>
      <c r="K72" s="15"/>
      <c r="L72" s="28"/>
    </row>
    <row r="73" spans="1:12" x14ac:dyDescent="0.25">
      <c r="A73" s="29"/>
      <c r="B73" s="27"/>
      <c r="C73" s="27"/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25">
      <c r="A74" s="29"/>
      <c r="B74" s="27"/>
      <c r="C74" s="27"/>
      <c r="D74" s="15"/>
      <c r="E74" s="15"/>
      <c r="F74" s="15"/>
      <c r="G74" s="15"/>
      <c r="H74" s="15"/>
      <c r="I74" s="15"/>
      <c r="J74" s="15"/>
      <c r="K74" s="15"/>
      <c r="L74" s="15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536"/>
  <sheetViews>
    <sheetView zoomScale="75" workbookViewId="0">
      <pane xSplit="5" ySplit="5" topLeftCell="I50" activePane="bottomRight" state="frozen"/>
      <selection pane="topRight" activeCell="F1" sqref="F1"/>
      <selection pane="bottomLeft" activeCell="A6" sqref="A6"/>
      <selection pane="bottomRight" activeCell="A61" sqref="A1:AH115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1.10937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6" x14ac:dyDescent="0.25">
      <c r="A1" s="8" t="s">
        <v>60</v>
      </c>
      <c r="U1" s="9" t="s">
        <v>23</v>
      </c>
      <c r="W1" s="9"/>
      <c r="Y1" s="9"/>
      <c r="Z1" s="9"/>
      <c r="AA1" s="9"/>
      <c r="AB1" s="9" t="s">
        <v>23</v>
      </c>
      <c r="AC1" s="9"/>
      <c r="AD1" s="9"/>
      <c r="AF1" s="9"/>
      <c r="AG1" s="9"/>
      <c r="AH1" s="9"/>
    </row>
    <row r="2" spans="1:36" x14ac:dyDescent="0.25">
      <c r="A2" s="4" t="s">
        <v>49</v>
      </c>
      <c r="M2" s="40" t="s">
        <v>36</v>
      </c>
      <c r="U2" s="9" t="s">
        <v>24</v>
      </c>
      <c r="W2" s="9" t="s">
        <v>25</v>
      </c>
      <c r="Y2" s="9"/>
      <c r="Z2" s="9"/>
      <c r="AA2" s="9"/>
      <c r="AB2" s="9" t="s">
        <v>24</v>
      </c>
      <c r="AC2" s="9"/>
      <c r="AD2" s="9" t="s">
        <v>25</v>
      </c>
      <c r="AF2" s="9"/>
      <c r="AG2" s="9"/>
      <c r="AH2" s="9"/>
    </row>
    <row r="3" spans="1:36" x14ac:dyDescent="0.25">
      <c r="A3" s="4" t="s">
        <v>20</v>
      </c>
      <c r="M3" s="40" t="s">
        <v>46</v>
      </c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  <c r="U3" s="9" t="s">
        <v>27</v>
      </c>
      <c r="V3" s="9"/>
      <c r="W3" s="9" t="s">
        <v>28</v>
      </c>
      <c r="X3" s="9"/>
      <c r="Y3" s="9"/>
      <c r="Z3" s="9" t="s">
        <v>25</v>
      </c>
      <c r="AA3" s="9"/>
      <c r="AB3" s="9" t="s">
        <v>27</v>
      </c>
      <c r="AC3" s="9"/>
      <c r="AD3" s="9" t="s">
        <v>28</v>
      </c>
      <c r="AF3" s="9"/>
      <c r="AG3" s="9" t="s">
        <v>29</v>
      </c>
      <c r="AH3" s="9"/>
      <c r="AJ3" s="17" t="s">
        <v>54</v>
      </c>
    </row>
    <row r="4" spans="1:36" x14ac:dyDescent="0.25">
      <c r="A4" s="4" t="s">
        <v>41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9" t="s">
        <v>28</v>
      </c>
      <c r="V4" s="9"/>
      <c r="W4" s="9" t="s">
        <v>31</v>
      </c>
      <c r="X4" s="9"/>
      <c r="Y4" s="9"/>
      <c r="Z4" s="9" t="s">
        <v>32</v>
      </c>
      <c r="AA4" s="9"/>
      <c r="AB4" s="9" t="s">
        <v>28</v>
      </c>
      <c r="AC4" s="9"/>
      <c r="AD4" s="9" t="s">
        <v>31</v>
      </c>
      <c r="AF4" s="9"/>
      <c r="AG4" s="9" t="s">
        <v>32</v>
      </c>
      <c r="AH4" s="9"/>
      <c r="AJ4" s="17" t="s">
        <v>55</v>
      </c>
    </row>
    <row r="5" spans="1:36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9"/>
      <c r="V5" s="9" t="s">
        <v>33</v>
      </c>
      <c r="W5" s="9" t="s">
        <v>34</v>
      </c>
      <c r="X5" s="9" t="s">
        <v>35</v>
      </c>
      <c r="Y5" s="9" t="s">
        <v>33</v>
      </c>
      <c r="Z5" s="9" t="s">
        <v>34</v>
      </c>
      <c r="AA5" s="9" t="s">
        <v>35</v>
      </c>
      <c r="AB5" s="9"/>
      <c r="AC5" s="9" t="s">
        <v>33</v>
      </c>
      <c r="AD5" s="9" t="s">
        <v>34</v>
      </c>
      <c r="AE5" s="9" t="s">
        <v>35</v>
      </c>
      <c r="AF5" s="9" t="s">
        <v>33</v>
      </c>
      <c r="AG5" s="9" t="s">
        <v>34</v>
      </c>
      <c r="AH5" s="9" t="s">
        <v>35</v>
      </c>
    </row>
    <row r="6" spans="1:36" s="6" customFormat="1" x14ac:dyDescent="0.25">
      <c r="A6" s="31">
        <v>39461</v>
      </c>
      <c r="B6" s="30">
        <v>141217</v>
      </c>
      <c r="C6" s="14" t="s">
        <v>21</v>
      </c>
      <c r="D6" s="18">
        <v>239800</v>
      </c>
      <c r="E6" s="5">
        <v>1</v>
      </c>
      <c r="F6" s="16">
        <v>0.26421044776119401</v>
      </c>
      <c r="G6" s="27">
        <v>0.2034044079601989</v>
      </c>
      <c r="H6" s="16">
        <v>23.695273656716417</v>
      </c>
      <c r="I6" s="27">
        <v>21.417062051119398</v>
      </c>
      <c r="J6" s="27">
        <v>12.994750522388058</v>
      </c>
      <c r="K6" s="27">
        <v>10.71053490373134</v>
      </c>
      <c r="L6" s="30">
        <v>14</v>
      </c>
      <c r="M6" s="39"/>
      <c r="N6" s="2"/>
      <c r="O6" s="2"/>
      <c r="P6" s="2">
        <v>9.9674999999999994</v>
      </c>
      <c r="Q6" s="2">
        <v>10.217499999999999</v>
      </c>
      <c r="R6" s="2">
        <v>0.93149999999999999</v>
      </c>
      <c r="S6" s="2">
        <v>0.61450000000000005</v>
      </c>
      <c r="T6" s="2">
        <v>0.16750000000000001</v>
      </c>
      <c r="U6">
        <v>5.5</v>
      </c>
      <c r="V6">
        <f t="shared" ref="V6:X10" si="0">($U6*P6)</f>
        <v>54.821249999999999</v>
      </c>
      <c r="W6">
        <f t="shared" si="0"/>
        <v>56.196249999999999</v>
      </c>
      <c r="X6">
        <f t="shared" si="0"/>
        <v>5.1232499999999996</v>
      </c>
      <c r="Y6" s="9">
        <f>SUM(V6:V10)</f>
        <v>921.97249999999997</v>
      </c>
      <c r="Z6" s="9">
        <f>SUM(W6:W10)</f>
        <v>928.7337500000001</v>
      </c>
      <c r="AA6" s="9">
        <f>SUM(X6:X10)</f>
        <v>85.957750000000004</v>
      </c>
      <c r="AB6">
        <v>5.5</v>
      </c>
      <c r="AC6">
        <f t="shared" ref="AC6:AE9" si="1">($AB6*P6)</f>
        <v>54.821249999999999</v>
      </c>
      <c r="AD6">
        <f t="shared" si="1"/>
        <v>56.196249999999999</v>
      </c>
      <c r="AE6">
        <f t="shared" si="1"/>
        <v>5.1232499999999996</v>
      </c>
      <c r="AF6" s="9">
        <f>SUM(AC6:AC9)</f>
        <v>492.56</v>
      </c>
      <c r="AG6" s="9">
        <f>SUM(AD6:AD9)</f>
        <v>503.1350000000001</v>
      </c>
      <c r="AH6" s="9">
        <f>SUM(AE6:AE9)</f>
        <v>45.986499999999999</v>
      </c>
    </row>
    <row r="7" spans="1:36" s="6" customFormat="1" x14ac:dyDescent="0.25">
      <c r="A7" s="18"/>
      <c r="B7" s="30"/>
      <c r="D7" s="18">
        <v>239799</v>
      </c>
      <c r="E7" s="5">
        <v>10</v>
      </c>
      <c r="F7" s="16">
        <v>0.25540343283582084</v>
      </c>
      <c r="G7" s="15">
        <v>0.21779785547263675</v>
      </c>
      <c r="H7" s="16"/>
      <c r="I7" s="27"/>
      <c r="K7" s="27"/>
      <c r="L7" s="30"/>
      <c r="M7" s="41"/>
      <c r="P7" s="2">
        <v>9.6074999999999999</v>
      </c>
      <c r="Q7" s="2">
        <v>9.7850000000000001</v>
      </c>
      <c r="R7" s="2">
        <v>0.90599999999999992</v>
      </c>
      <c r="S7" s="2">
        <v>1.2544999999999999</v>
      </c>
      <c r="T7" s="2">
        <v>0.16149999999999998</v>
      </c>
      <c r="U7">
        <v>12</v>
      </c>
      <c r="V7">
        <f t="shared" si="0"/>
        <v>115.28999999999999</v>
      </c>
      <c r="W7">
        <f t="shared" si="0"/>
        <v>117.42</v>
      </c>
      <c r="X7">
        <f t="shared" si="0"/>
        <v>10.872</v>
      </c>
      <c r="Y7" s="9"/>
      <c r="Z7" s="9"/>
      <c r="AA7" s="9"/>
      <c r="AB7">
        <v>12</v>
      </c>
      <c r="AC7">
        <f t="shared" si="1"/>
        <v>115.28999999999999</v>
      </c>
      <c r="AD7">
        <f t="shared" si="1"/>
        <v>117.42</v>
      </c>
      <c r="AE7">
        <f t="shared" si="1"/>
        <v>10.872</v>
      </c>
      <c r="AF7" s="9"/>
      <c r="AG7" s="9"/>
      <c r="AH7" s="9"/>
    </row>
    <row r="8" spans="1:36" s="6" customFormat="1" x14ac:dyDescent="0.25">
      <c r="A8" s="18"/>
      <c r="B8" s="30"/>
      <c r="D8" s="18">
        <v>239798</v>
      </c>
      <c r="E8" s="5">
        <v>25</v>
      </c>
      <c r="F8" s="16">
        <v>0.26421044776119401</v>
      </c>
      <c r="G8" s="15">
        <v>0.20917902462686555</v>
      </c>
      <c r="K8" s="27"/>
      <c r="L8" s="30"/>
      <c r="M8" s="41"/>
      <c r="P8" s="2">
        <v>9.6865000000000006</v>
      </c>
      <c r="Q8" s="2">
        <v>9.9175000000000004</v>
      </c>
      <c r="R8" s="2">
        <v>0.91799999999999993</v>
      </c>
      <c r="S8" s="2">
        <v>0.43</v>
      </c>
      <c r="T8" s="2">
        <v>0.17499999999999999</v>
      </c>
      <c r="U8">
        <v>20</v>
      </c>
      <c r="V8">
        <f t="shared" si="0"/>
        <v>193.73000000000002</v>
      </c>
      <c r="W8">
        <f t="shared" si="0"/>
        <v>198.35000000000002</v>
      </c>
      <c r="X8">
        <f t="shared" si="0"/>
        <v>18.36</v>
      </c>
      <c r="Y8" s="9"/>
      <c r="Z8" s="9"/>
      <c r="AA8" s="9"/>
      <c r="AB8">
        <v>20</v>
      </c>
      <c r="AC8">
        <f t="shared" si="1"/>
        <v>193.73000000000002</v>
      </c>
      <c r="AD8">
        <f t="shared" si="1"/>
        <v>198.35000000000002</v>
      </c>
      <c r="AE8">
        <f t="shared" si="1"/>
        <v>18.36</v>
      </c>
      <c r="AF8" s="9"/>
      <c r="AG8" s="9"/>
      <c r="AH8" s="9"/>
    </row>
    <row r="9" spans="1:36" s="6" customFormat="1" x14ac:dyDescent="0.25">
      <c r="A9" s="18"/>
      <c r="B9" s="30"/>
      <c r="D9" s="18">
        <v>239797</v>
      </c>
      <c r="E9" s="5">
        <v>50</v>
      </c>
      <c r="F9" s="16">
        <v>0.25540343283582084</v>
      </c>
      <c r="G9" s="15">
        <v>0.2235724721393034</v>
      </c>
      <c r="H9" s="2"/>
      <c r="K9" s="27"/>
      <c r="L9" s="30"/>
      <c r="M9" s="41"/>
      <c r="O9" s="36"/>
      <c r="P9" s="2">
        <v>10.297499999999999</v>
      </c>
      <c r="Q9" s="2">
        <v>10.493500000000001</v>
      </c>
      <c r="R9" s="2">
        <v>0.93049999999999999</v>
      </c>
      <c r="S9" s="2">
        <v>0.57799999999999996</v>
      </c>
      <c r="T9" s="2">
        <v>0.16900000000000001</v>
      </c>
      <c r="U9">
        <v>35</v>
      </c>
      <c r="V9">
        <f t="shared" si="0"/>
        <v>360.41249999999997</v>
      </c>
      <c r="W9">
        <f t="shared" si="0"/>
        <v>367.27250000000004</v>
      </c>
      <c r="X9">
        <f t="shared" si="0"/>
        <v>32.567500000000003</v>
      </c>
      <c r="Y9" s="9"/>
      <c r="Z9" s="9"/>
      <c r="AA9" s="9"/>
      <c r="AB9">
        <v>12.5</v>
      </c>
      <c r="AC9">
        <f t="shared" si="1"/>
        <v>128.71875</v>
      </c>
      <c r="AD9">
        <f t="shared" si="1"/>
        <v>131.16875000000002</v>
      </c>
      <c r="AE9">
        <f t="shared" si="1"/>
        <v>11.63125</v>
      </c>
      <c r="AF9" s="9"/>
      <c r="AG9" s="9"/>
      <c r="AH9" s="9"/>
    </row>
    <row r="10" spans="1:36" s="6" customFormat="1" x14ac:dyDescent="0.25">
      <c r="A10" s="18"/>
      <c r="B10" s="30"/>
      <c r="D10" s="18">
        <v>239796</v>
      </c>
      <c r="E10" s="5">
        <v>95</v>
      </c>
      <c r="F10" s="16">
        <v>0.22017537313432836</v>
      </c>
      <c r="G10" s="15">
        <v>0.25227317885572137</v>
      </c>
      <c r="H10" s="2"/>
      <c r="K10" s="27"/>
      <c r="L10" s="30"/>
      <c r="M10" s="41"/>
      <c r="O10" s="36"/>
      <c r="P10" s="2">
        <v>8.7874999999999996</v>
      </c>
      <c r="Q10" s="2">
        <v>8.4220000000000006</v>
      </c>
      <c r="R10" s="2">
        <v>0.84600000000000009</v>
      </c>
      <c r="S10" s="2">
        <v>0.45550000000000002</v>
      </c>
      <c r="T10" s="2">
        <v>0.1885</v>
      </c>
      <c r="U10">
        <v>22.5</v>
      </c>
      <c r="V10">
        <f t="shared" si="0"/>
        <v>197.71875</v>
      </c>
      <c r="W10">
        <f t="shared" si="0"/>
        <v>189.495</v>
      </c>
      <c r="X10">
        <f t="shared" si="0"/>
        <v>19.035000000000004</v>
      </c>
      <c r="Y10" s="9"/>
      <c r="Z10" s="9"/>
      <c r="AA10" s="9"/>
      <c r="AB10"/>
      <c r="AC10"/>
      <c r="AD10"/>
      <c r="AE10"/>
      <c r="AF10" s="9"/>
      <c r="AG10" s="9"/>
      <c r="AH10" s="9"/>
    </row>
    <row r="11" spans="1:36" x14ac:dyDescent="0.25">
      <c r="A11" s="31">
        <v>39504</v>
      </c>
      <c r="B11" s="2">
        <v>135133</v>
      </c>
      <c r="C11" s="14" t="s">
        <v>21</v>
      </c>
      <c r="D11" s="18">
        <v>239805</v>
      </c>
      <c r="E11" s="5">
        <v>1</v>
      </c>
      <c r="F11" s="16">
        <v>0.33466656716417909</v>
      </c>
      <c r="G11" s="27">
        <v>0.1979745445273631</v>
      </c>
      <c r="H11" s="16">
        <v>25.020729402985076</v>
      </c>
      <c r="I11" s="27">
        <v>18.289374525497504</v>
      </c>
      <c r="J11" s="27">
        <v>14.320206268656719</v>
      </c>
      <c r="K11" s="27">
        <v>9.0120650031094467</v>
      </c>
      <c r="L11" s="30">
        <v>58</v>
      </c>
      <c r="N11" s="2"/>
      <c r="O11" s="2"/>
      <c r="P11" s="2">
        <v>9.0184999999999995</v>
      </c>
      <c r="Q11" s="2">
        <v>9.8524999999999991</v>
      </c>
      <c r="R11" s="2">
        <v>0.89400000000000002</v>
      </c>
      <c r="S11" s="2">
        <v>0.68300000000000005</v>
      </c>
      <c r="T11" s="2">
        <v>0.20800000000000002</v>
      </c>
      <c r="U11">
        <v>5.5</v>
      </c>
      <c r="V11">
        <f t="shared" ref="V11:V65" si="2">($U11*P11)</f>
        <v>49.601749999999996</v>
      </c>
      <c r="W11">
        <f t="shared" ref="W11:W65" si="3">($U11*Q11)</f>
        <v>54.188749999999999</v>
      </c>
      <c r="X11">
        <f t="shared" ref="X11:X65" si="4">($U11*R11)</f>
        <v>4.9169999999999998</v>
      </c>
      <c r="Y11" s="9">
        <f>SUM(V11:V15)</f>
        <v>900.19125000000008</v>
      </c>
      <c r="Z11" s="9">
        <f>SUM(W11:W15)</f>
        <v>922.75374999999997</v>
      </c>
      <c r="AA11" s="9">
        <f>SUM(X11:X15)</f>
        <v>87.444999999999993</v>
      </c>
      <c r="AB11">
        <v>5.5</v>
      </c>
      <c r="AC11">
        <f t="shared" ref="AC11:AE14" si="5">($AB11*P11)</f>
        <v>49.601749999999996</v>
      </c>
      <c r="AD11">
        <f t="shared" si="5"/>
        <v>54.188749999999999</v>
      </c>
      <c r="AE11">
        <f t="shared" si="5"/>
        <v>4.9169999999999998</v>
      </c>
      <c r="AF11" s="9">
        <f>SUM(AC11:AC14)</f>
        <v>473.46749999999997</v>
      </c>
      <c r="AG11" s="9">
        <f>SUM(AD11:AD14)</f>
        <v>500.87874999999997</v>
      </c>
      <c r="AH11" s="9">
        <f>SUM(AE11:AE14)</f>
        <v>45.64</v>
      </c>
      <c r="AJ11" s="6"/>
    </row>
    <row r="12" spans="1:36" x14ac:dyDescent="0.25">
      <c r="A12" s="32"/>
      <c r="C12" s="13"/>
      <c r="D12" s="18">
        <v>239804</v>
      </c>
      <c r="E12" s="5">
        <v>10</v>
      </c>
      <c r="F12" s="16">
        <v>0.33907007462686573</v>
      </c>
      <c r="G12" s="27">
        <v>0.16479204577114415</v>
      </c>
      <c r="I12" s="27"/>
      <c r="J12" s="27"/>
      <c r="K12" s="27"/>
      <c r="P12" s="2">
        <v>9.3434999999999988</v>
      </c>
      <c r="Q12" s="2">
        <v>10.2225</v>
      </c>
      <c r="R12" s="2">
        <v>0.88650000000000007</v>
      </c>
      <c r="S12" s="2">
        <v>0.65</v>
      </c>
      <c r="T12" s="2">
        <v>0.17</v>
      </c>
      <c r="U12">
        <v>12</v>
      </c>
      <c r="V12">
        <f t="shared" si="2"/>
        <v>112.12199999999999</v>
      </c>
      <c r="W12">
        <f t="shared" si="3"/>
        <v>122.67</v>
      </c>
      <c r="X12">
        <f t="shared" si="4"/>
        <v>10.638000000000002</v>
      </c>
      <c r="Y12" s="9"/>
      <c r="Z12" s="9"/>
      <c r="AA12" s="9"/>
      <c r="AB12">
        <v>12</v>
      </c>
      <c r="AC12">
        <f t="shared" si="5"/>
        <v>112.12199999999999</v>
      </c>
      <c r="AD12">
        <f t="shared" si="5"/>
        <v>122.67</v>
      </c>
      <c r="AE12">
        <f t="shared" si="5"/>
        <v>10.638000000000002</v>
      </c>
      <c r="AF12" s="9"/>
      <c r="AG12" s="9"/>
      <c r="AH12" s="9"/>
      <c r="AJ12" s="6"/>
    </row>
    <row r="13" spans="1:36" x14ac:dyDescent="0.25">
      <c r="A13" s="32"/>
      <c r="C13" s="13"/>
      <c r="D13" s="18">
        <v>239803</v>
      </c>
      <c r="E13" s="5">
        <v>25</v>
      </c>
      <c r="F13" s="16">
        <v>0.27742097014925376</v>
      </c>
      <c r="G13" s="27">
        <v>0.18470154502487549</v>
      </c>
      <c r="I13" s="27"/>
      <c r="J13" s="27"/>
      <c r="K13" s="27"/>
      <c r="P13" s="2">
        <v>9.7575000000000003</v>
      </c>
      <c r="Q13" s="2">
        <v>10.2935</v>
      </c>
      <c r="R13" s="2">
        <v>0.93049999999999999</v>
      </c>
      <c r="S13" s="2">
        <v>0.39600000000000002</v>
      </c>
      <c r="T13" s="2">
        <v>0.16300000000000001</v>
      </c>
      <c r="U13">
        <v>20</v>
      </c>
      <c r="V13">
        <f t="shared" si="2"/>
        <v>195.15</v>
      </c>
      <c r="W13">
        <f t="shared" si="3"/>
        <v>205.87</v>
      </c>
      <c r="X13">
        <f t="shared" si="4"/>
        <v>18.61</v>
      </c>
      <c r="Y13" s="9"/>
      <c r="Z13" s="9"/>
      <c r="AA13" s="9"/>
      <c r="AB13">
        <v>20</v>
      </c>
      <c r="AC13">
        <f t="shared" si="5"/>
        <v>195.15</v>
      </c>
      <c r="AD13">
        <f t="shared" si="5"/>
        <v>205.87</v>
      </c>
      <c r="AE13">
        <f t="shared" si="5"/>
        <v>18.61</v>
      </c>
      <c r="AF13" s="9"/>
      <c r="AG13" s="9"/>
      <c r="AH13" s="9"/>
      <c r="AJ13" s="6"/>
    </row>
    <row r="14" spans="1:36" x14ac:dyDescent="0.25">
      <c r="A14" s="32"/>
      <c r="C14" s="13"/>
      <c r="D14" s="18">
        <v>239802</v>
      </c>
      <c r="E14" s="5">
        <v>50</v>
      </c>
      <c r="F14" s="16">
        <v>0.2289823880597015</v>
      </c>
      <c r="G14" s="27">
        <v>0.18013356467661681</v>
      </c>
      <c r="H14" s="2"/>
      <c r="I14" s="27"/>
      <c r="J14" s="27"/>
      <c r="K14" s="27"/>
      <c r="O14" s="37"/>
      <c r="P14" s="2">
        <v>9.3275000000000006</v>
      </c>
      <c r="Q14" s="2">
        <v>9.452</v>
      </c>
      <c r="R14" s="2">
        <v>0.91799999999999993</v>
      </c>
      <c r="S14" s="2">
        <v>0.26849999999999996</v>
      </c>
      <c r="T14" s="2">
        <v>0.16550000000000001</v>
      </c>
      <c r="U14">
        <v>35</v>
      </c>
      <c r="V14">
        <f t="shared" si="2"/>
        <v>326.46250000000003</v>
      </c>
      <c r="W14">
        <f t="shared" si="3"/>
        <v>330.82</v>
      </c>
      <c r="X14">
        <f t="shared" si="4"/>
        <v>32.129999999999995</v>
      </c>
      <c r="Y14" s="9"/>
      <c r="Z14" s="9"/>
      <c r="AA14" s="9"/>
      <c r="AB14">
        <v>12.5</v>
      </c>
      <c r="AC14">
        <f t="shared" si="5"/>
        <v>116.59375</v>
      </c>
      <c r="AD14">
        <f t="shared" si="5"/>
        <v>118.15</v>
      </c>
      <c r="AE14">
        <f t="shared" si="5"/>
        <v>11.475</v>
      </c>
      <c r="AF14" s="9"/>
      <c r="AG14" s="9"/>
      <c r="AH14" s="9"/>
      <c r="AJ14" s="6"/>
    </row>
    <row r="15" spans="1:36" x14ac:dyDescent="0.25">
      <c r="A15" s="32"/>
      <c r="C15" s="13"/>
      <c r="D15" s="18">
        <v>239801</v>
      </c>
      <c r="E15" s="5">
        <v>95</v>
      </c>
      <c r="F15" s="16">
        <v>0.24659641791044781</v>
      </c>
      <c r="G15" s="27">
        <v>0.23219130298507459</v>
      </c>
      <c r="H15" s="2"/>
      <c r="I15" s="27"/>
      <c r="J15" s="27"/>
      <c r="K15" s="27"/>
      <c r="O15" s="37"/>
      <c r="P15" s="2">
        <v>9.6380000000000017</v>
      </c>
      <c r="Q15" s="2">
        <v>9.298</v>
      </c>
      <c r="R15" s="2">
        <v>0.94</v>
      </c>
      <c r="S15" s="2">
        <v>0.67349999999999999</v>
      </c>
      <c r="T15" s="2">
        <v>0.1585</v>
      </c>
      <c r="U15">
        <v>22.5</v>
      </c>
      <c r="V15">
        <f t="shared" si="2"/>
        <v>216.85500000000005</v>
      </c>
      <c r="W15">
        <f t="shared" si="3"/>
        <v>209.20500000000001</v>
      </c>
      <c r="X15">
        <f t="shared" si="4"/>
        <v>21.15</v>
      </c>
      <c r="Y15" s="9"/>
      <c r="Z15" s="9"/>
      <c r="AA15" s="9"/>
      <c r="AF15" s="9"/>
      <c r="AG15" s="9"/>
      <c r="AH15" s="9"/>
      <c r="AJ15" s="6"/>
    </row>
    <row r="16" spans="1:36" x14ac:dyDescent="0.25">
      <c r="A16" s="32">
        <v>39520</v>
      </c>
      <c r="B16" s="2">
        <v>142700</v>
      </c>
      <c r="C16" s="14" t="s">
        <v>21</v>
      </c>
      <c r="D16" s="18">
        <v>239810</v>
      </c>
      <c r="E16" s="5">
        <v>1</v>
      </c>
      <c r="F16" s="16">
        <v>0.29943850746268658</v>
      </c>
      <c r="G16" s="27">
        <v>0.18047831791044774</v>
      </c>
      <c r="H16" s="16">
        <v>22.00608819402985</v>
      </c>
      <c r="I16" s="27">
        <v>22.626085785671638</v>
      </c>
      <c r="J16" s="27">
        <v>11.900038567164179</v>
      </c>
      <c r="K16" s="27">
        <v>10.688143181194027</v>
      </c>
      <c r="L16" s="28">
        <v>74</v>
      </c>
      <c r="N16" s="2"/>
      <c r="O16" s="2"/>
      <c r="P16" s="2">
        <v>9.3674999999999997</v>
      </c>
      <c r="Q16" s="2">
        <v>11.119</v>
      </c>
      <c r="R16" s="2">
        <v>0.91149999999999998</v>
      </c>
      <c r="S16" s="2">
        <v>0.50550000000000006</v>
      </c>
      <c r="T16" s="2">
        <v>0.17299999999999999</v>
      </c>
      <c r="U16">
        <v>5.5</v>
      </c>
      <c r="V16">
        <f t="shared" si="2"/>
        <v>51.521249999999995</v>
      </c>
      <c r="W16">
        <f t="shared" si="3"/>
        <v>61.154499999999999</v>
      </c>
      <c r="X16">
        <f t="shared" si="4"/>
        <v>5.0132500000000002</v>
      </c>
      <c r="Y16" s="9">
        <f>SUM(V16:V20)</f>
        <v>891.59424999999987</v>
      </c>
      <c r="Z16" s="9">
        <f>SUM(W16:W20)</f>
        <v>951.18624999999997</v>
      </c>
      <c r="AA16" s="9">
        <f>SUM(X16:X20)</f>
        <v>87.139750000000006</v>
      </c>
      <c r="AB16">
        <v>5.5</v>
      </c>
      <c r="AC16">
        <f t="shared" ref="AC16:AE19" si="6">($AB16*P16)</f>
        <v>51.521249999999995</v>
      </c>
      <c r="AD16">
        <f t="shared" si="6"/>
        <v>61.154499999999999</v>
      </c>
      <c r="AE16">
        <f t="shared" si="6"/>
        <v>5.0132500000000002</v>
      </c>
      <c r="AF16" s="9">
        <f>SUM(AC16:AC19)</f>
        <v>472.50924999999995</v>
      </c>
      <c r="AG16" s="9">
        <f>SUM(AD16:AD19)</f>
        <v>523.58500000000004</v>
      </c>
      <c r="AH16" s="9">
        <f>SUM(AE16:AE19)</f>
        <v>45.89725</v>
      </c>
      <c r="AJ16" s="6"/>
    </row>
    <row r="17" spans="1:36" x14ac:dyDescent="0.25">
      <c r="A17" s="32"/>
      <c r="D17" s="18">
        <v>239809</v>
      </c>
      <c r="E17" s="5">
        <v>10</v>
      </c>
      <c r="F17" s="16">
        <v>0.23426659701492536</v>
      </c>
      <c r="G17" s="27">
        <v>0.21422965950248751</v>
      </c>
      <c r="H17" s="2"/>
      <c r="I17" s="27"/>
      <c r="J17" s="27"/>
      <c r="K17" s="27"/>
      <c r="O17" s="37"/>
      <c r="P17" s="2">
        <v>9.4164999999999992</v>
      </c>
      <c r="Q17" s="2">
        <v>10.4915</v>
      </c>
      <c r="R17" s="2">
        <v>0.91450000000000009</v>
      </c>
      <c r="S17" s="2">
        <v>0.40500000000000003</v>
      </c>
      <c r="T17" s="2">
        <v>0.16949999999999998</v>
      </c>
      <c r="U17">
        <v>12</v>
      </c>
      <c r="V17">
        <f t="shared" si="2"/>
        <v>112.99799999999999</v>
      </c>
      <c r="W17">
        <f t="shared" si="3"/>
        <v>125.898</v>
      </c>
      <c r="X17">
        <f t="shared" si="4"/>
        <v>10.974</v>
      </c>
      <c r="Y17" s="9"/>
      <c r="Z17" s="9"/>
      <c r="AA17" s="9"/>
      <c r="AB17">
        <v>12</v>
      </c>
      <c r="AC17">
        <f t="shared" si="6"/>
        <v>112.99799999999999</v>
      </c>
      <c r="AD17">
        <f t="shared" si="6"/>
        <v>125.898</v>
      </c>
      <c r="AE17">
        <f t="shared" si="6"/>
        <v>10.974</v>
      </c>
      <c r="AF17" s="9"/>
      <c r="AG17" s="9"/>
      <c r="AH17" s="9"/>
      <c r="AJ17" s="6"/>
    </row>
    <row r="18" spans="1:36" x14ac:dyDescent="0.25">
      <c r="A18" s="32"/>
      <c r="D18" s="18">
        <v>239808</v>
      </c>
      <c r="E18" s="5">
        <v>25</v>
      </c>
      <c r="F18" s="16">
        <v>0.2289823880597015</v>
      </c>
      <c r="G18" s="27">
        <v>0.21478126467661685</v>
      </c>
      <c r="H18" s="2"/>
      <c r="I18" s="27"/>
      <c r="J18" s="27"/>
      <c r="K18" s="27"/>
      <c r="O18" s="37"/>
      <c r="P18" s="2">
        <v>9.4845000000000006</v>
      </c>
      <c r="Q18" s="2">
        <v>10.436</v>
      </c>
      <c r="R18" s="2">
        <v>0.9205000000000001</v>
      </c>
      <c r="S18" s="2">
        <v>0.31950000000000001</v>
      </c>
      <c r="T18" s="2">
        <v>0.16800000000000001</v>
      </c>
      <c r="U18">
        <v>20</v>
      </c>
      <c r="V18">
        <f t="shared" si="2"/>
        <v>189.69</v>
      </c>
      <c r="W18">
        <f t="shared" si="3"/>
        <v>208.72</v>
      </c>
      <c r="X18">
        <f t="shared" si="4"/>
        <v>18.410000000000004</v>
      </c>
      <c r="Y18" s="9"/>
      <c r="Z18" s="9"/>
      <c r="AA18" s="9"/>
      <c r="AB18">
        <v>20</v>
      </c>
      <c r="AC18">
        <f t="shared" si="6"/>
        <v>189.69</v>
      </c>
      <c r="AD18">
        <f t="shared" si="6"/>
        <v>208.72</v>
      </c>
      <c r="AE18">
        <f t="shared" si="6"/>
        <v>18.410000000000004</v>
      </c>
      <c r="AF18" s="9"/>
      <c r="AG18" s="9"/>
      <c r="AH18" s="9"/>
      <c r="AJ18" s="6"/>
    </row>
    <row r="19" spans="1:36" x14ac:dyDescent="0.25">
      <c r="A19" s="32"/>
      <c r="D19" s="18">
        <v>239807</v>
      </c>
      <c r="E19" s="5">
        <v>50</v>
      </c>
      <c r="F19" s="16">
        <v>0.22898238805970147</v>
      </c>
      <c r="G19" s="27">
        <v>0.2263304980099502</v>
      </c>
      <c r="H19" s="2"/>
      <c r="I19" s="27"/>
      <c r="J19" s="27"/>
      <c r="K19" s="27"/>
      <c r="O19" s="37"/>
      <c r="P19" s="2">
        <v>9.4639999999999986</v>
      </c>
      <c r="Q19" s="2">
        <v>10.225</v>
      </c>
      <c r="R19" s="2">
        <v>0.92</v>
      </c>
      <c r="S19" s="2">
        <v>0.34350000000000003</v>
      </c>
      <c r="T19" s="2">
        <v>0.16700000000000001</v>
      </c>
      <c r="U19">
        <v>35</v>
      </c>
      <c r="V19">
        <f t="shared" si="2"/>
        <v>331.23999999999995</v>
      </c>
      <c r="W19">
        <f t="shared" si="3"/>
        <v>357.875</v>
      </c>
      <c r="X19">
        <f t="shared" si="4"/>
        <v>32.200000000000003</v>
      </c>
      <c r="Y19" s="9"/>
      <c r="Z19" s="9"/>
      <c r="AA19" s="9"/>
      <c r="AB19">
        <v>12.5</v>
      </c>
      <c r="AC19">
        <f t="shared" si="6"/>
        <v>118.29999999999998</v>
      </c>
      <c r="AD19">
        <f t="shared" si="6"/>
        <v>127.8125</v>
      </c>
      <c r="AE19">
        <f t="shared" si="6"/>
        <v>11.5</v>
      </c>
      <c r="AF19" s="9"/>
      <c r="AG19" s="9"/>
      <c r="AH19" s="9"/>
      <c r="AJ19" s="6"/>
    </row>
    <row r="20" spans="1:36" x14ac:dyDescent="0.25">
      <c r="A20" s="32"/>
      <c r="D20" s="18">
        <v>239806</v>
      </c>
      <c r="E20" s="5">
        <v>95</v>
      </c>
      <c r="F20" s="16">
        <v>0.22017537313432833</v>
      </c>
      <c r="G20" s="27">
        <v>0.30424472885572135</v>
      </c>
      <c r="O20" s="37"/>
      <c r="P20" s="2">
        <v>9.161999999999999</v>
      </c>
      <c r="Q20" s="2">
        <v>8.7794999999999987</v>
      </c>
      <c r="R20" s="2">
        <v>0.91300000000000003</v>
      </c>
      <c r="S20" s="2">
        <v>0.309</v>
      </c>
      <c r="T20" s="2">
        <v>0.15049999999999999</v>
      </c>
      <c r="U20">
        <v>22.5</v>
      </c>
      <c r="V20">
        <f t="shared" si="2"/>
        <v>206.14499999999998</v>
      </c>
      <c r="W20">
        <f t="shared" si="3"/>
        <v>197.53874999999996</v>
      </c>
      <c r="X20">
        <f t="shared" si="4"/>
        <v>20.5425</v>
      </c>
      <c r="Y20" s="9"/>
      <c r="Z20" s="9"/>
      <c r="AA20" s="9"/>
      <c r="AF20" s="9"/>
      <c r="AG20" s="9"/>
      <c r="AH20" s="9"/>
      <c r="AJ20" s="6"/>
    </row>
    <row r="21" spans="1:36" x14ac:dyDescent="0.25">
      <c r="A21" s="32">
        <v>39561</v>
      </c>
      <c r="B21" s="2">
        <v>131743</v>
      </c>
      <c r="C21" s="14" t="s">
        <v>21</v>
      </c>
      <c r="D21" s="18">
        <v>239815</v>
      </c>
      <c r="E21" s="5">
        <v>1</v>
      </c>
      <c r="F21" s="16">
        <v>0.20619241791044773</v>
      </c>
      <c r="G21" s="27">
        <v>0.1243782120895522</v>
      </c>
      <c r="H21" s="16">
        <v>25.326231246268652</v>
      </c>
      <c r="I21" s="27">
        <v>18.876981443731335</v>
      </c>
      <c r="J21" s="27">
        <v>14.919238410447759</v>
      </c>
      <c r="K21" s="15">
        <v>9.507432104552235</v>
      </c>
      <c r="L21" s="28">
        <v>114</v>
      </c>
      <c r="M21" s="41">
        <v>94.4</v>
      </c>
      <c r="N21" s="6">
        <v>6.9850000000000003</v>
      </c>
      <c r="O21" s="36">
        <v>312</v>
      </c>
      <c r="P21" s="2">
        <v>9.6824999999999992</v>
      </c>
      <c r="Q21" s="2">
        <v>9.7334999999999994</v>
      </c>
      <c r="R21" s="2">
        <v>0.91200000000000003</v>
      </c>
      <c r="S21" s="2">
        <v>0.71100000000000008</v>
      </c>
      <c r="T21" s="2">
        <v>0.20350000000000001</v>
      </c>
      <c r="U21">
        <v>5.5</v>
      </c>
      <c r="V21">
        <f t="shared" si="2"/>
        <v>53.253749999999997</v>
      </c>
      <c r="W21">
        <f t="shared" si="3"/>
        <v>53.53425</v>
      </c>
      <c r="X21">
        <f t="shared" si="4"/>
        <v>5.016</v>
      </c>
      <c r="Y21" s="9">
        <f>SUM(V21:V25)</f>
        <v>911.28825000000006</v>
      </c>
      <c r="Z21" s="9">
        <f>SUM(W21:W25)</f>
        <v>872.68875000000003</v>
      </c>
      <c r="AA21" s="9">
        <f>SUM(X21:X25)</f>
        <v>90.418999999999997</v>
      </c>
      <c r="AB21">
        <v>5.5</v>
      </c>
      <c r="AC21">
        <f t="shared" ref="AC21:AE24" si="7">($AB21*P21)</f>
        <v>53.253749999999997</v>
      </c>
      <c r="AD21">
        <f t="shared" si="7"/>
        <v>53.53425</v>
      </c>
      <c r="AE21">
        <f t="shared" si="7"/>
        <v>5.016</v>
      </c>
      <c r="AF21" s="9">
        <f>SUM(AC21:AC24)</f>
        <v>477.55575000000005</v>
      </c>
      <c r="AG21" s="9">
        <f>SUM(AD21:AD24)</f>
        <v>475.51874999999995</v>
      </c>
      <c r="AH21" s="9">
        <f>SUM(AE21:AE24)</f>
        <v>47.410249999999998</v>
      </c>
      <c r="AJ21" s="6"/>
    </row>
    <row r="22" spans="1:36" x14ac:dyDescent="0.25">
      <c r="A22" s="32"/>
      <c r="C22"/>
      <c r="D22" s="18">
        <v>239814</v>
      </c>
      <c r="E22" s="5">
        <v>10</v>
      </c>
      <c r="F22" s="16">
        <v>0.32585955223880592</v>
      </c>
      <c r="G22" s="27">
        <v>0.217004847761194</v>
      </c>
      <c r="J22" s="27"/>
      <c r="O22" s="36"/>
      <c r="P22" s="2">
        <v>9.5210000000000008</v>
      </c>
      <c r="Q22" s="2">
        <v>9.6185000000000009</v>
      </c>
      <c r="R22" s="2">
        <v>0.9415</v>
      </c>
      <c r="S22" s="2">
        <v>0.54549999999999998</v>
      </c>
      <c r="T22" s="2">
        <v>0.1885</v>
      </c>
      <c r="U22">
        <v>12</v>
      </c>
      <c r="V22">
        <f t="shared" si="2"/>
        <v>114.25200000000001</v>
      </c>
      <c r="W22">
        <f t="shared" si="3"/>
        <v>115.42200000000001</v>
      </c>
      <c r="X22">
        <f t="shared" si="4"/>
        <v>11.298</v>
      </c>
      <c r="Y22" s="9"/>
      <c r="Z22" s="9"/>
      <c r="AA22" s="9"/>
      <c r="AB22">
        <v>12</v>
      </c>
      <c r="AC22">
        <f t="shared" si="7"/>
        <v>114.25200000000001</v>
      </c>
      <c r="AD22">
        <f t="shared" si="7"/>
        <v>115.42200000000001</v>
      </c>
      <c r="AE22">
        <f t="shared" si="7"/>
        <v>11.298</v>
      </c>
      <c r="AF22" s="9"/>
      <c r="AG22" s="9"/>
      <c r="AH22" s="9"/>
      <c r="AJ22" s="6"/>
    </row>
    <row r="23" spans="1:36" x14ac:dyDescent="0.25">
      <c r="A23" s="32"/>
      <c r="C23"/>
      <c r="D23" s="18">
        <v>239813</v>
      </c>
      <c r="E23" s="5">
        <v>25</v>
      </c>
      <c r="F23" s="16">
        <v>0.32585955223880597</v>
      </c>
      <c r="G23" s="27">
        <v>0.18750134776119395</v>
      </c>
      <c r="J23" s="27"/>
      <c r="O23" s="36"/>
      <c r="P23" s="2">
        <v>9.5374999999999996</v>
      </c>
      <c r="Q23" s="2">
        <v>9.4550000000000001</v>
      </c>
      <c r="R23" s="2">
        <v>0.95699999999999996</v>
      </c>
      <c r="S23" s="2">
        <v>0.40200000000000002</v>
      </c>
      <c r="T23" s="2">
        <v>0.1875</v>
      </c>
      <c r="U23">
        <v>20</v>
      </c>
      <c r="V23">
        <f t="shared" si="2"/>
        <v>190.75</v>
      </c>
      <c r="W23">
        <f t="shared" si="3"/>
        <v>189.1</v>
      </c>
      <c r="X23">
        <f t="shared" si="4"/>
        <v>19.14</v>
      </c>
      <c r="Y23" s="9"/>
      <c r="Z23" s="9"/>
      <c r="AA23" s="9"/>
      <c r="AB23">
        <v>20</v>
      </c>
      <c r="AC23">
        <f t="shared" si="7"/>
        <v>190.75</v>
      </c>
      <c r="AD23">
        <f t="shared" si="7"/>
        <v>189.1</v>
      </c>
      <c r="AE23">
        <f t="shared" si="7"/>
        <v>19.14</v>
      </c>
      <c r="AF23" s="9"/>
      <c r="AG23" s="9"/>
      <c r="AH23" s="9"/>
      <c r="AJ23" s="6"/>
    </row>
    <row r="24" spans="1:36" x14ac:dyDescent="0.25">
      <c r="A24" s="32"/>
      <c r="C24"/>
      <c r="D24" s="18">
        <v>239812</v>
      </c>
      <c r="E24" s="5">
        <v>50</v>
      </c>
      <c r="F24" s="16">
        <v>0.26861395522388049</v>
      </c>
      <c r="G24" s="15">
        <v>0.19754134477611932</v>
      </c>
      <c r="J24" s="27"/>
      <c r="O24" s="36"/>
      <c r="P24" s="2">
        <v>9.5440000000000005</v>
      </c>
      <c r="Q24" s="2">
        <v>9.3970000000000002</v>
      </c>
      <c r="R24" s="2">
        <v>0.95649999999999991</v>
      </c>
      <c r="S24" s="2">
        <v>0.45200000000000001</v>
      </c>
      <c r="T24" s="2">
        <v>0.1875</v>
      </c>
      <c r="U24">
        <v>35</v>
      </c>
      <c r="V24">
        <f t="shared" si="2"/>
        <v>334.04</v>
      </c>
      <c r="W24">
        <f t="shared" si="3"/>
        <v>328.89499999999998</v>
      </c>
      <c r="X24">
        <f t="shared" si="4"/>
        <v>33.477499999999999</v>
      </c>
      <c r="Y24" s="9"/>
      <c r="Z24" s="9"/>
      <c r="AA24" s="9"/>
      <c r="AB24">
        <v>12.5</v>
      </c>
      <c r="AC24">
        <f t="shared" si="7"/>
        <v>119.30000000000001</v>
      </c>
      <c r="AD24">
        <f t="shared" si="7"/>
        <v>117.46250000000001</v>
      </c>
      <c r="AE24">
        <f t="shared" si="7"/>
        <v>11.956249999999999</v>
      </c>
      <c r="AF24" s="9"/>
      <c r="AG24" s="9"/>
      <c r="AH24" s="9"/>
      <c r="AJ24" s="6"/>
    </row>
    <row r="25" spans="1:36" x14ac:dyDescent="0.25">
      <c r="C25"/>
      <c r="D25" s="18">
        <v>239811</v>
      </c>
      <c r="E25" s="5">
        <v>95</v>
      </c>
      <c r="F25" s="16">
        <v>0.19391905970149251</v>
      </c>
      <c r="G25" s="15">
        <v>0.21888307029850743</v>
      </c>
      <c r="J25" s="27"/>
      <c r="O25" s="36"/>
      <c r="P25" s="2">
        <v>9.7330000000000005</v>
      </c>
      <c r="Q25" s="2">
        <v>8.2550000000000008</v>
      </c>
      <c r="R25" s="2">
        <v>0.95499999999999996</v>
      </c>
      <c r="S25" s="2">
        <v>0.27800000000000002</v>
      </c>
      <c r="T25" s="2">
        <v>0.185</v>
      </c>
      <c r="U25">
        <v>22.5</v>
      </c>
      <c r="V25">
        <f t="shared" si="2"/>
        <v>218.99250000000001</v>
      </c>
      <c r="W25">
        <f t="shared" si="3"/>
        <v>185.73750000000001</v>
      </c>
      <c r="X25">
        <f t="shared" si="4"/>
        <v>21.487500000000001</v>
      </c>
      <c r="Y25" s="9"/>
      <c r="Z25" s="9"/>
      <c r="AA25" s="9"/>
      <c r="AF25" s="9"/>
      <c r="AG25" s="9"/>
      <c r="AH25" s="9"/>
      <c r="AJ25" s="6"/>
    </row>
    <row r="26" spans="1:36" x14ac:dyDescent="0.25">
      <c r="A26" s="32">
        <v>39582</v>
      </c>
      <c r="B26" s="28">
        <v>125902</v>
      </c>
      <c r="C26" s="14" t="s">
        <v>21</v>
      </c>
      <c r="D26" s="18">
        <v>239820</v>
      </c>
      <c r="E26" s="5">
        <v>1</v>
      </c>
      <c r="F26" s="16">
        <v>1.1052803731343281</v>
      </c>
      <c r="G26" s="27">
        <v>0.29318552686567162</v>
      </c>
      <c r="H26" s="16">
        <v>59.808438358208953</v>
      </c>
      <c r="I26" s="27">
        <v>31.920893491791034</v>
      </c>
      <c r="J26" s="27">
        <v>41.280680708955217</v>
      </c>
      <c r="K26" s="15">
        <v>15.398493141044767</v>
      </c>
      <c r="L26" s="28">
        <v>135</v>
      </c>
      <c r="M26" s="41">
        <v>97.7</v>
      </c>
      <c r="N26" s="6">
        <v>7.0430000000000001</v>
      </c>
      <c r="O26" s="36">
        <v>315</v>
      </c>
      <c r="P26" s="2">
        <v>8.6765000000000008</v>
      </c>
      <c r="Q26" s="2">
        <v>10.092499999999999</v>
      </c>
      <c r="R26" s="2">
        <v>0.83199999999999996</v>
      </c>
      <c r="S26" s="2">
        <v>1.327</v>
      </c>
      <c r="T26" s="2">
        <v>0.25600000000000001</v>
      </c>
      <c r="U26">
        <v>5.5</v>
      </c>
      <c r="V26">
        <f t="shared" si="2"/>
        <v>47.720750000000002</v>
      </c>
      <c r="W26">
        <f t="shared" si="3"/>
        <v>55.508749999999999</v>
      </c>
      <c r="X26">
        <f t="shared" si="4"/>
        <v>4.5759999999999996</v>
      </c>
      <c r="Y26" s="9">
        <f>SUM(V26:V30)</f>
        <v>856.87024999999994</v>
      </c>
      <c r="Z26" s="9">
        <f>SUM(W26:W30)</f>
        <v>814.09524999999996</v>
      </c>
      <c r="AA26" s="9">
        <f>SUM(X26:X30)</f>
        <v>86.4345</v>
      </c>
      <c r="AB26">
        <v>5.5</v>
      </c>
      <c r="AC26">
        <f t="shared" ref="AC26:AE29" si="8">($AB26*P26)</f>
        <v>47.720750000000002</v>
      </c>
      <c r="AD26">
        <f t="shared" si="8"/>
        <v>55.508749999999999</v>
      </c>
      <c r="AE26">
        <f t="shared" si="8"/>
        <v>4.5759999999999996</v>
      </c>
      <c r="AF26" s="9">
        <f>SUM(AC26:AC29)</f>
        <v>447.83150000000001</v>
      </c>
      <c r="AG26" s="9">
        <f>SUM(AD26:AD29)</f>
        <v>461.14900000000006</v>
      </c>
      <c r="AH26" s="9">
        <f>SUM(AE26:AE29)</f>
        <v>43.954500000000003</v>
      </c>
      <c r="AJ26" s="6"/>
    </row>
    <row r="27" spans="1:36" x14ac:dyDescent="0.25">
      <c r="A27" s="32"/>
      <c r="D27" s="18">
        <v>239819</v>
      </c>
      <c r="E27" s="5">
        <v>10</v>
      </c>
      <c r="F27" s="16">
        <v>1.0216137313432834</v>
      </c>
      <c r="G27" s="27">
        <v>0.31194446865671616</v>
      </c>
      <c r="H27" s="27"/>
      <c r="J27" s="27"/>
      <c r="N27" s="37"/>
      <c r="O27" s="37"/>
      <c r="P27" s="2">
        <v>8.8560000000000016</v>
      </c>
      <c r="Q27" s="2">
        <v>9.5244999999999997</v>
      </c>
      <c r="R27" s="2">
        <v>0.85799999999999998</v>
      </c>
      <c r="S27" s="2">
        <v>0.57150000000000001</v>
      </c>
      <c r="T27" s="2">
        <v>0.23699999999999999</v>
      </c>
      <c r="U27">
        <v>12</v>
      </c>
      <c r="V27">
        <f t="shared" si="2"/>
        <v>106.27200000000002</v>
      </c>
      <c r="W27">
        <f t="shared" si="3"/>
        <v>114.294</v>
      </c>
      <c r="X27">
        <f t="shared" si="4"/>
        <v>10.295999999999999</v>
      </c>
      <c r="Y27" s="9"/>
      <c r="Z27" s="9"/>
      <c r="AA27" s="9"/>
      <c r="AB27">
        <v>12</v>
      </c>
      <c r="AC27">
        <f t="shared" si="8"/>
        <v>106.27200000000002</v>
      </c>
      <c r="AD27">
        <f t="shared" si="8"/>
        <v>114.294</v>
      </c>
      <c r="AE27">
        <f t="shared" si="8"/>
        <v>10.295999999999999</v>
      </c>
      <c r="AF27" s="9"/>
      <c r="AG27" s="9"/>
      <c r="AH27" s="9"/>
      <c r="AJ27" s="6"/>
    </row>
    <row r="28" spans="1:36" x14ac:dyDescent="0.25">
      <c r="A28" s="32"/>
      <c r="C28"/>
      <c r="D28" s="18">
        <v>239818</v>
      </c>
      <c r="E28" s="5">
        <v>25</v>
      </c>
      <c r="F28" s="16">
        <v>0.84987694029850747</v>
      </c>
      <c r="G28" s="27">
        <v>0.28305745970149238</v>
      </c>
      <c r="J28" s="27"/>
      <c r="N28" s="37"/>
      <c r="O28" s="37"/>
      <c r="P28" s="2">
        <v>8.9284999999999997</v>
      </c>
      <c r="Q28" s="2">
        <v>9.3820000000000014</v>
      </c>
      <c r="R28" s="2">
        <v>0.871</v>
      </c>
      <c r="S28" s="2">
        <v>0.49099999999999999</v>
      </c>
      <c r="T28" s="2">
        <v>0.24299999999999999</v>
      </c>
      <c r="U28">
        <v>20</v>
      </c>
      <c r="V28">
        <f t="shared" si="2"/>
        <v>178.57</v>
      </c>
      <c r="W28">
        <f t="shared" si="3"/>
        <v>187.64000000000004</v>
      </c>
      <c r="X28">
        <f t="shared" si="4"/>
        <v>17.420000000000002</v>
      </c>
      <c r="Y28" s="9"/>
      <c r="Z28" s="9"/>
      <c r="AA28" s="9"/>
      <c r="AB28">
        <v>20</v>
      </c>
      <c r="AC28">
        <f t="shared" si="8"/>
        <v>178.57</v>
      </c>
      <c r="AD28">
        <f t="shared" si="8"/>
        <v>187.64000000000004</v>
      </c>
      <c r="AE28">
        <f t="shared" si="8"/>
        <v>17.420000000000002</v>
      </c>
      <c r="AF28" s="9"/>
      <c r="AG28" s="9"/>
      <c r="AH28" s="9"/>
      <c r="AJ28" s="6"/>
    </row>
    <row r="29" spans="1:36" x14ac:dyDescent="0.25">
      <c r="A29" s="32"/>
      <c r="C29"/>
      <c r="D29" s="18">
        <v>239817</v>
      </c>
      <c r="E29" s="5">
        <v>50</v>
      </c>
      <c r="F29" s="16">
        <v>0.47557880597014929</v>
      </c>
      <c r="G29" s="27">
        <v>0.3505191940298506</v>
      </c>
      <c r="H29" s="27"/>
      <c r="J29" s="27"/>
      <c r="N29" s="37"/>
      <c r="O29" s="37"/>
      <c r="P29" s="2">
        <v>9.2214999999999989</v>
      </c>
      <c r="Q29" s="2">
        <v>8.2965</v>
      </c>
      <c r="R29" s="2">
        <v>0.93300000000000005</v>
      </c>
      <c r="S29" s="2">
        <v>0.4985</v>
      </c>
      <c r="T29" s="2">
        <v>0.249</v>
      </c>
      <c r="U29">
        <v>35</v>
      </c>
      <c r="V29">
        <f t="shared" si="2"/>
        <v>322.75249999999994</v>
      </c>
      <c r="W29">
        <f t="shared" si="3"/>
        <v>290.3775</v>
      </c>
      <c r="X29">
        <f t="shared" si="4"/>
        <v>32.655000000000001</v>
      </c>
      <c r="Y29" s="9"/>
      <c r="Z29" s="9"/>
      <c r="AA29" s="9"/>
      <c r="AB29">
        <v>12.5</v>
      </c>
      <c r="AC29">
        <f t="shared" si="8"/>
        <v>115.26874999999998</v>
      </c>
      <c r="AD29">
        <f t="shared" si="8"/>
        <v>103.70625</v>
      </c>
      <c r="AE29">
        <f t="shared" si="8"/>
        <v>11.662500000000001</v>
      </c>
      <c r="AF29" s="9"/>
      <c r="AG29" s="9"/>
      <c r="AH29" s="9"/>
      <c r="AJ29" s="6"/>
    </row>
    <row r="30" spans="1:36" x14ac:dyDescent="0.25">
      <c r="A30" s="32"/>
      <c r="C30"/>
      <c r="D30" s="18">
        <v>239816</v>
      </c>
      <c r="E30" s="5">
        <v>95</v>
      </c>
      <c r="F30" s="16">
        <v>0.34787708955223878</v>
      </c>
      <c r="G30" s="27">
        <v>0.38380971044776108</v>
      </c>
      <c r="J30" s="27"/>
      <c r="N30" s="37"/>
      <c r="O30" s="37"/>
      <c r="P30" s="2">
        <v>8.9580000000000002</v>
      </c>
      <c r="Q30" s="2">
        <v>7.39</v>
      </c>
      <c r="R30" s="2">
        <v>0.95499999999999996</v>
      </c>
      <c r="S30" s="2">
        <v>0.66149999999999998</v>
      </c>
      <c r="T30" s="2">
        <v>0.2485</v>
      </c>
      <c r="U30">
        <v>22.5</v>
      </c>
      <c r="V30">
        <f t="shared" si="2"/>
        <v>201.55500000000001</v>
      </c>
      <c r="W30">
        <f t="shared" si="3"/>
        <v>166.27500000000001</v>
      </c>
      <c r="X30">
        <f t="shared" si="4"/>
        <v>21.487500000000001</v>
      </c>
      <c r="Y30" s="9"/>
      <c r="Z30" s="9"/>
      <c r="AA30" s="9"/>
      <c r="AF30" s="9"/>
      <c r="AG30" s="9"/>
      <c r="AH30" s="9"/>
      <c r="AJ30" s="6"/>
    </row>
    <row r="31" spans="1:36" x14ac:dyDescent="0.25">
      <c r="A31" s="32">
        <v>39615</v>
      </c>
      <c r="B31" s="28">
        <v>140217</v>
      </c>
      <c r="C31" s="14" t="s">
        <v>69</v>
      </c>
      <c r="D31" s="18">
        <v>239825</v>
      </c>
      <c r="E31" s="5">
        <v>1</v>
      </c>
      <c r="F31" s="16">
        <v>3.0976477611940303</v>
      </c>
      <c r="G31" s="27">
        <v>0.79377223880596948</v>
      </c>
      <c r="H31" s="16">
        <v>496.1270764925373</v>
      </c>
      <c r="I31" s="27">
        <v>135.23446600746257</v>
      </c>
      <c r="J31" s="27">
        <v>325.85802425373134</v>
      </c>
      <c r="K31" s="27">
        <v>80.30893824626861</v>
      </c>
      <c r="L31" s="28">
        <v>168</v>
      </c>
      <c r="M31" s="41"/>
      <c r="N31" s="6"/>
      <c r="O31" s="36"/>
      <c r="P31" s="2">
        <v>0.63400000000000001</v>
      </c>
      <c r="Q31" s="2">
        <v>1.9970000000000001</v>
      </c>
      <c r="R31" s="2">
        <v>0.32100000000000001</v>
      </c>
      <c r="S31" s="2">
        <v>0.64449999999999996</v>
      </c>
      <c r="T31" s="2">
        <v>8.3500000000000005E-2</v>
      </c>
      <c r="U31">
        <v>5.5</v>
      </c>
      <c r="V31">
        <f t="shared" si="2"/>
        <v>3.4870000000000001</v>
      </c>
      <c r="W31">
        <f t="shared" si="3"/>
        <v>10.983500000000001</v>
      </c>
      <c r="X31">
        <f t="shared" si="4"/>
        <v>1.7655000000000001</v>
      </c>
      <c r="Y31" s="9">
        <f>SUM(V31:V35)</f>
        <v>236.31475</v>
      </c>
      <c r="Z31" s="9">
        <f>SUM(W31:W35)</f>
        <v>221.93550000000002</v>
      </c>
      <c r="AA31" s="9">
        <f>SUM(X31:X35)</f>
        <v>48.930250000000001</v>
      </c>
      <c r="AB31">
        <v>5.5</v>
      </c>
      <c r="AC31">
        <f t="shared" ref="AC31:AE34" si="9">($AB31*P31)</f>
        <v>3.4870000000000001</v>
      </c>
      <c r="AD31">
        <f t="shared" si="9"/>
        <v>10.983500000000001</v>
      </c>
      <c r="AE31">
        <f t="shared" si="9"/>
        <v>1.7655000000000001</v>
      </c>
      <c r="AF31" s="9">
        <f>SUM(AC31:AC34)</f>
        <v>79.703500000000005</v>
      </c>
      <c r="AG31" s="9">
        <f>SUM(AD31:AD34)</f>
        <v>96.666749999999993</v>
      </c>
      <c r="AH31" s="9">
        <f>SUM(AE31:AE34)</f>
        <v>23.089000000000002</v>
      </c>
      <c r="AJ31" s="6"/>
    </row>
    <row r="32" spans="1:36" x14ac:dyDescent="0.25">
      <c r="C32"/>
      <c r="D32" s="18">
        <v>239824</v>
      </c>
      <c r="E32" s="5">
        <v>10</v>
      </c>
      <c r="F32" s="16">
        <v>7.2117111940298519</v>
      </c>
      <c r="G32" s="27">
        <v>1.8682688059701491</v>
      </c>
      <c r="I32" s="27"/>
      <c r="J32" s="27"/>
      <c r="N32" s="37"/>
      <c r="O32" s="37"/>
      <c r="P32" s="2">
        <v>1.1545000000000001</v>
      </c>
      <c r="Q32" s="2">
        <v>2.1635</v>
      </c>
      <c r="R32" s="2">
        <v>0.46550000000000002</v>
      </c>
      <c r="S32" s="2">
        <v>0.53049999999999997</v>
      </c>
      <c r="T32" s="2">
        <v>0.11550000000000001</v>
      </c>
      <c r="U32">
        <v>12</v>
      </c>
      <c r="V32">
        <f t="shared" si="2"/>
        <v>13.854000000000001</v>
      </c>
      <c r="W32">
        <f t="shared" si="3"/>
        <v>25.962</v>
      </c>
      <c r="X32">
        <f t="shared" si="4"/>
        <v>5.5860000000000003</v>
      </c>
      <c r="Y32" s="9"/>
      <c r="Z32" s="9"/>
      <c r="AA32" s="9"/>
      <c r="AB32">
        <v>12</v>
      </c>
      <c r="AC32">
        <f t="shared" si="9"/>
        <v>13.854000000000001</v>
      </c>
      <c r="AD32">
        <f t="shared" si="9"/>
        <v>25.962</v>
      </c>
      <c r="AE32">
        <f t="shared" si="9"/>
        <v>5.5860000000000003</v>
      </c>
      <c r="AF32" s="9"/>
      <c r="AG32" s="9"/>
      <c r="AH32" s="9"/>
      <c r="AJ32" s="6"/>
    </row>
    <row r="33" spans="1:36" x14ac:dyDescent="0.25">
      <c r="C33"/>
      <c r="D33" s="18">
        <v>239823</v>
      </c>
      <c r="E33" s="5">
        <v>25</v>
      </c>
      <c r="F33" s="16">
        <v>7.2117111940298502</v>
      </c>
      <c r="G33" s="27">
        <v>1.6736978059701479</v>
      </c>
      <c r="J33" s="27"/>
      <c r="N33" s="37"/>
      <c r="O33" s="37"/>
      <c r="P33" s="2">
        <v>1.7375</v>
      </c>
      <c r="Q33" s="2">
        <v>1.8195000000000001</v>
      </c>
      <c r="R33" s="2">
        <v>0.49</v>
      </c>
      <c r="S33" s="2">
        <v>0.70950000000000002</v>
      </c>
      <c r="T33" s="2">
        <v>0.13750000000000001</v>
      </c>
      <c r="U33">
        <v>20</v>
      </c>
      <c r="V33">
        <f t="shared" si="2"/>
        <v>34.75</v>
      </c>
      <c r="W33">
        <f t="shared" si="3"/>
        <v>36.39</v>
      </c>
      <c r="X33">
        <f t="shared" si="4"/>
        <v>9.8000000000000007</v>
      </c>
      <c r="Y33" s="9"/>
      <c r="Z33" s="9"/>
      <c r="AA33" s="9"/>
      <c r="AB33">
        <v>20</v>
      </c>
      <c r="AC33">
        <f t="shared" si="9"/>
        <v>34.75</v>
      </c>
      <c r="AD33">
        <f t="shared" si="9"/>
        <v>36.39</v>
      </c>
      <c r="AE33">
        <f t="shared" si="9"/>
        <v>9.8000000000000007</v>
      </c>
      <c r="AF33" s="9"/>
      <c r="AG33" s="9"/>
      <c r="AH33" s="9"/>
      <c r="AJ33" s="6"/>
    </row>
    <row r="34" spans="1:36" x14ac:dyDescent="0.25">
      <c r="C34"/>
      <c r="D34" s="18">
        <v>239822</v>
      </c>
      <c r="E34" s="5">
        <v>50</v>
      </c>
      <c r="F34" s="16">
        <v>6.2436962686567163</v>
      </c>
      <c r="G34" s="27">
        <v>1.6040007313432818</v>
      </c>
      <c r="J34" s="27"/>
      <c r="N34" s="37"/>
      <c r="O34" s="37"/>
      <c r="P34" s="2">
        <v>2.2090000000000001</v>
      </c>
      <c r="Q34" s="2">
        <v>1.8665</v>
      </c>
      <c r="R34" s="2">
        <v>0.47499999999999998</v>
      </c>
      <c r="S34" s="2">
        <v>0.72750000000000004</v>
      </c>
      <c r="T34" s="2">
        <v>0.14849999999999999</v>
      </c>
      <c r="U34">
        <v>35</v>
      </c>
      <c r="V34">
        <f t="shared" si="2"/>
        <v>77.314999999999998</v>
      </c>
      <c r="W34">
        <f t="shared" si="3"/>
        <v>65.327500000000001</v>
      </c>
      <c r="X34">
        <f t="shared" si="4"/>
        <v>16.625</v>
      </c>
      <c r="Y34" s="9"/>
      <c r="Z34" s="9"/>
      <c r="AA34" s="9"/>
      <c r="AB34">
        <v>12.5</v>
      </c>
      <c r="AC34">
        <f t="shared" si="9"/>
        <v>27.612500000000001</v>
      </c>
      <c r="AD34">
        <f t="shared" si="9"/>
        <v>23.331250000000001</v>
      </c>
      <c r="AE34">
        <f t="shared" si="9"/>
        <v>5.9375</v>
      </c>
      <c r="AF34" s="9"/>
      <c r="AG34" s="9"/>
      <c r="AH34" s="9"/>
      <c r="AJ34" s="6"/>
    </row>
    <row r="35" spans="1:36" x14ac:dyDescent="0.25">
      <c r="C35"/>
      <c r="D35" s="18">
        <v>239821</v>
      </c>
      <c r="E35" s="5">
        <v>95</v>
      </c>
      <c r="F35" s="16">
        <v>1.3238171641791043</v>
      </c>
      <c r="G35" s="27">
        <v>0.83713383582089518</v>
      </c>
      <c r="J35" s="27"/>
      <c r="N35" s="37"/>
      <c r="O35" s="37"/>
      <c r="P35" s="2">
        <v>4.7515000000000001</v>
      </c>
      <c r="Q35" s="2">
        <v>3.7010000000000001</v>
      </c>
      <c r="R35" s="2">
        <v>0.67349999999999999</v>
      </c>
      <c r="S35" s="2">
        <v>1.3079999999999998</v>
      </c>
      <c r="T35" s="2">
        <v>0.20749999999999999</v>
      </c>
      <c r="U35">
        <v>22.5</v>
      </c>
      <c r="V35">
        <f t="shared" si="2"/>
        <v>106.90875</v>
      </c>
      <c r="W35">
        <f t="shared" si="3"/>
        <v>83.272500000000008</v>
      </c>
      <c r="X35">
        <f t="shared" si="4"/>
        <v>15.15375</v>
      </c>
      <c r="Y35" s="9"/>
      <c r="Z35" s="9"/>
      <c r="AA35" s="9"/>
      <c r="AF35" s="9"/>
      <c r="AG35" s="9"/>
      <c r="AH35" s="9"/>
      <c r="AJ35" s="6"/>
    </row>
    <row r="36" spans="1:36" x14ac:dyDescent="0.25">
      <c r="A36" s="32">
        <v>39643</v>
      </c>
      <c r="B36" s="28">
        <v>132941</v>
      </c>
      <c r="C36" s="14" t="s">
        <v>21</v>
      </c>
      <c r="D36" s="18">
        <v>239830</v>
      </c>
      <c r="E36" s="5">
        <v>1</v>
      </c>
      <c r="F36" s="16">
        <v>2.73187723880597</v>
      </c>
      <c r="G36" s="27">
        <v>0.92883826119402946</v>
      </c>
      <c r="H36" s="16">
        <v>116.85727164179106</v>
      </c>
      <c r="I36" s="27">
        <v>63.235855858208929</v>
      </c>
      <c r="J36" s="27">
        <v>80.849124626865674</v>
      </c>
      <c r="K36" s="27">
        <v>37.487132373134315</v>
      </c>
      <c r="L36" s="28">
        <v>196</v>
      </c>
      <c r="M36" s="41"/>
      <c r="N36" s="6"/>
      <c r="O36" s="36"/>
      <c r="P36" s="2">
        <v>3.6795</v>
      </c>
      <c r="Q36" s="2">
        <v>3.0795000000000003</v>
      </c>
      <c r="R36" s="2">
        <v>0.65949999999999998</v>
      </c>
      <c r="S36" s="2">
        <v>1.6204999999999998</v>
      </c>
      <c r="T36" s="2">
        <v>0.217</v>
      </c>
      <c r="U36">
        <v>5.5</v>
      </c>
      <c r="V36">
        <f t="shared" si="2"/>
        <v>20.23725</v>
      </c>
      <c r="W36">
        <f t="shared" si="3"/>
        <v>16.937250000000002</v>
      </c>
      <c r="X36">
        <f t="shared" si="4"/>
        <v>3.6272500000000001</v>
      </c>
      <c r="Y36" s="9">
        <f>SUM(V36:V40)</f>
        <v>447.76125000000002</v>
      </c>
      <c r="Z36" s="9">
        <f>SUM(W36:W40)</f>
        <v>359.76125000000002</v>
      </c>
      <c r="AA36" s="9">
        <f>SUM(X36:X40)</f>
        <v>63.760249999999999</v>
      </c>
      <c r="AB36">
        <v>5.5</v>
      </c>
      <c r="AC36">
        <f t="shared" ref="AC36:AE39" si="10">($AB36*P36)</f>
        <v>20.23725</v>
      </c>
      <c r="AD36">
        <f t="shared" si="10"/>
        <v>16.937250000000002</v>
      </c>
      <c r="AE36">
        <f t="shared" si="10"/>
        <v>3.6272500000000001</v>
      </c>
      <c r="AF36" s="9">
        <f>SUM(AC36:AC39)</f>
        <v>203.83875</v>
      </c>
      <c r="AG36" s="9">
        <f>SUM(AD36:AD39)</f>
        <v>165.40625</v>
      </c>
      <c r="AH36" s="9">
        <f>SUM(AE36:AE39)</f>
        <v>31.472749999999998</v>
      </c>
      <c r="AJ36" s="6"/>
    </row>
    <row r="37" spans="1:36" x14ac:dyDescent="0.25">
      <c r="A37" s="32"/>
      <c r="C37"/>
      <c r="D37" s="18">
        <v>239829</v>
      </c>
      <c r="E37" s="5">
        <v>10</v>
      </c>
      <c r="F37" s="16">
        <v>1.5765458955223881</v>
      </c>
      <c r="G37" s="27">
        <v>0.7779231044776117</v>
      </c>
      <c r="J37" s="27"/>
      <c r="O37" s="36"/>
      <c r="P37" s="2">
        <v>4.0445000000000002</v>
      </c>
      <c r="Q37" s="2">
        <v>3.2719999999999998</v>
      </c>
      <c r="R37" s="2">
        <v>0.63149999999999995</v>
      </c>
      <c r="S37" s="2">
        <v>0.72150000000000003</v>
      </c>
      <c r="T37" s="2">
        <v>0.222</v>
      </c>
      <c r="U37">
        <v>12</v>
      </c>
      <c r="V37">
        <f t="shared" si="2"/>
        <v>48.534000000000006</v>
      </c>
      <c r="W37">
        <f t="shared" si="3"/>
        <v>39.263999999999996</v>
      </c>
      <c r="X37">
        <f t="shared" si="4"/>
        <v>7.5779999999999994</v>
      </c>
      <c r="Y37" s="9"/>
      <c r="Z37" s="9"/>
      <c r="AA37" s="9"/>
      <c r="AB37">
        <v>12</v>
      </c>
      <c r="AC37">
        <f t="shared" si="10"/>
        <v>48.534000000000006</v>
      </c>
      <c r="AD37">
        <f t="shared" si="10"/>
        <v>39.263999999999996</v>
      </c>
      <c r="AE37">
        <f t="shared" si="10"/>
        <v>7.5779999999999994</v>
      </c>
      <c r="AF37" s="9"/>
      <c r="AG37" s="9"/>
      <c r="AH37" s="9"/>
      <c r="AJ37" s="6"/>
    </row>
    <row r="38" spans="1:36" x14ac:dyDescent="0.25">
      <c r="A38" s="32"/>
      <c r="C38"/>
      <c r="D38" s="18">
        <v>239828</v>
      </c>
      <c r="E38" s="5">
        <v>25</v>
      </c>
      <c r="F38" s="16">
        <v>1.5404417910447761</v>
      </c>
      <c r="G38" s="27">
        <v>0.71726820895522359</v>
      </c>
      <c r="J38" s="27"/>
      <c r="O38" s="36"/>
      <c r="P38" s="2">
        <v>4.0214999999999996</v>
      </c>
      <c r="Q38" s="2">
        <v>3.319</v>
      </c>
      <c r="R38" s="2">
        <v>0.60899999999999999</v>
      </c>
      <c r="S38" s="2">
        <v>0.8095</v>
      </c>
      <c r="T38" s="2">
        <v>0.22849999999999998</v>
      </c>
      <c r="U38">
        <v>20</v>
      </c>
      <c r="V38">
        <f t="shared" si="2"/>
        <v>80.429999999999993</v>
      </c>
      <c r="W38">
        <f t="shared" si="3"/>
        <v>66.38</v>
      </c>
      <c r="X38">
        <f t="shared" si="4"/>
        <v>12.18</v>
      </c>
      <c r="Y38" s="9"/>
      <c r="Z38" s="9"/>
      <c r="AA38" s="9"/>
      <c r="AB38">
        <v>20</v>
      </c>
      <c r="AC38">
        <f t="shared" si="10"/>
        <v>80.429999999999993</v>
      </c>
      <c r="AD38">
        <f t="shared" si="10"/>
        <v>66.38</v>
      </c>
      <c r="AE38">
        <f t="shared" si="10"/>
        <v>12.18</v>
      </c>
      <c r="AF38" s="9"/>
      <c r="AG38" s="9"/>
      <c r="AH38" s="9"/>
      <c r="AJ38" s="6"/>
    </row>
    <row r="39" spans="1:36" x14ac:dyDescent="0.25">
      <c r="A39" s="32"/>
      <c r="C39"/>
      <c r="D39" s="18">
        <v>239827</v>
      </c>
      <c r="E39" s="5">
        <v>50</v>
      </c>
      <c r="F39" s="16">
        <v>1.2877130597014925</v>
      </c>
      <c r="G39" s="15">
        <v>0.69584644029850706</v>
      </c>
      <c r="J39" s="27"/>
      <c r="O39" s="36"/>
      <c r="P39" s="2">
        <v>4.3710000000000004</v>
      </c>
      <c r="Q39" s="2">
        <v>3.4260000000000002</v>
      </c>
      <c r="R39" s="2">
        <v>0.64700000000000002</v>
      </c>
      <c r="S39" s="2">
        <v>0.78600000000000003</v>
      </c>
      <c r="T39" s="2">
        <v>0.22550000000000001</v>
      </c>
      <c r="U39">
        <v>35</v>
      </c>
      <c r="V39">
        <f t="shared" si="2"/>
        <v>152.98500000000001</v>
      </c>
      <c r="W39">
        <f t="shared" si="3"/>
        <v>119.91000000000001</v>
      </c>
      <c r="X39">
        <f t="shared" si="4"/>
        <v>22.645</v>
      </c>
      <c r="Y39" s="9"/>
      <c r="Z39" s="9"/>
      <c r="AA39" s="9"/>
      <c r="AB39">
        <v>12.5</v>
      </c>
      <c r="AC39">
        <f t="shared" si="10"/>
        <v>54.637500000000003</v>
      </c>
      <c r="AD39">
        <f t="shared" si="10"/>
        <v>42.825000000000003</v>
      </c>
      <c r="AE39">
        <f t="shared" si="10"/>
        <v>8.0875000000000004</v>
      </c>
      <c r="AF39" s="9"/>
      <c r="AG39" s="9"/>
      <c r="AH39" s="9"/>
      <c r="AJ39" s="6"/>
    </row>
    <row r="40" spans="1:36" x14ac:dyDescent="0.25">
      <c r="A40" s="32"/>
      <c r="C40"/>
      <c r="D40" s="18">
        <v>239826</v>
      </c>
      <c r="E40" s="5">
        <v>95</v>
      </c>
      <c r="F40" s="16">
        <v>0.31264902985074622</v>
      </c>
      <c r="G40" s="27">
        <v>0.44854127014925366</v>
      </c>
      <c r="J40" s="27"/>
      <c r="O40" s="36"/>
      <c r="P40" s="2">
        <v>6.47</v>
      </c>
      <c r="Q40" s="2">
        <v>5.2119999999999997</v>
      </c>
      <c r="R40" s="2">
        <v>0.78800000000000003</v>
      </c>
      <c r="S40" s="2">
        <v>0.73649999999999993</v>
      </c>
      <c r="T40" s="2">
        <v>0.22900000000000001</v>
      </c>
      <c r="U40">
        <v>22.5</v>
      </c>
      <c r="V40">
        <f t="shared" si="2"/>
        <v>145.57499999999999</v>
      </c>
      <c r="W40">
        <f t="shared" si="3"/>
        <v>117.27</v>
      </c>
      <c r="X40">
        <f t="shared" si="4"/>
        <v>17.73</v>
      </c>
      <c r="Y40" s="9"/>
      <c r="Z40" s="9"/>
      <c r="AA40" s="9"/>
      <c r="AF40" s="9"/>
      <c r="AG40" s="9"/>
      <c r="AH40" s="9"/>
      <c r="AJ40" s="6"/>
    </row>
    <row r="41" spans="1:36" x14ac:dyDescent="0.25">
      <c r="A41" s="32">
        <v>39673</v>
      </c>
      <c r="B41" s="28">
        <v>130551</v>
      </c>
      <c r="C41" s="7" t="s">
        <v>21</v>
      </c>
      <c r="D41" s="18">
        <v>238835</v>
      </c>
      <c r="E41" s="5">
        <v>1</v>
      </c>
      <c r="F41" s="16">
        <v>8.9541380597014921</v>
      </c>
      <c r="G41" s="27">
        <v>1.8769809402985069</v>
      </c>
      <c r="H41" s="16">
        <v>304.88342406716419</v>
      </c>
      <c r="I41" s="15">
        <v>101.75296193283572</v>
      </c>
      <c r="J41" s="27">
        <v>261.86817761194033</v>
      </c>
      <c r="K41" s="15">
        <v>70.621037888059604</v>
      </c>
      <c r="L41" s="28">
        <v>226</v>
      </c>
      <c r="M41" s="41"/>
      <c r="N41" s="6"/>
      <c r="O41" s="36"/>
      <c r="P41" s="2">
        <v>1.2395</v>
      </c>
      <c r="Q41" s="2">
        <v>1.677</v>
      </c>
      <c r="R41" s="2">
        <v>0.45500000000000002</v>
      </c>
      <c r="S41" s="2">
        <v>0.81099999999999994</v>
      </c>
      <c r="T41" s="2">
        <v>0.1115</v>
      </c>
      <c r="U41">
        <v>5.5</v>
      </c>
      <c r="V41">
        <f t="shared" si="2"/>
        <v>6.8172500000000005</v>
      </c>
      <c r="W41">
        <f t="shared" si="3"/>
        <v>9.2234999999999996</v>
      </c>
      <c r="X41">
        <f t="shared" si="4"/>
        <v>2.5024999999999999</v>
      </c>
      <c r="Y41" s="9">
        <f>SUM(V41:V45)</f>
        <v>435.23599999999999</v>
      </c>
      <c r="Z41" s="9">
        <f>SUM(W41:W45)</f>
        <v>452.48824999999999</v>
      </c>
      <c r="AA41" s="9">
        <f>SUM(X41:X45)</f>
        <v>65.29325</v>
      </c>
      <c r="AB41">
        <v>5.5</v>
      </c>
      <c r="AC41">
        <f t="shared" ref="AC41:AE44" si="11">($AB41*P41)</f>
        <v>6.8172500000000005</v>
      </c>
      <c r="AD41">
        <f t="shared" si="11"/>
        <v>9.2234999999999996</v>
      </c>
      <c r="AE41">
        <f t="shared" si="11"/>
        <v>2.5024999999999999</v>
      </c>
      <c r="AF41" s="9">
        <f>SUM(AC41:AC44)</f>
        <v>135.6935</v>
      </c>
      <c r="AG41" s="9">
        <f>SUM(AD41:AD44)</f>
        <v>163.53200000000001</v>
      </c>
      <c r="AH41" s="9">
        <f>SUM(AE41:AE44)</f>
        <v>28.786999999999999</v>
      </c>
      <c r="AJ41" s="6"/>
    </row>
    <row r="42" spans="1:36" x14ac:dyDescent="0.25">
      <c r="C42"/>
      <c r="D42" s="18">
        <v>239834</v>
      </c>
      <c r="E42" s="5">
        <v>10</v>
      </c>
      <c r="F42" s="16">
        <v>7.1149097014925387</v>
      </c>
      <c r="G42" s="27">
        <v>1.9002132985074602</v>
      </c>
      <c r="H42" s="27"/>
      <c r="O42" s="36"/>
      <c r="P42" s="2">
        <v>1.86</v>
      </c>
      <c r="Q42" s="2">
        <v>2.3879999999999999</v>
      </c>
      <c r="R42" s="2">
        <v>0.53099999999999992</v>
      </c>
      <c r="S42" s="2">
        <v>0.64</v>
      </c>
      <c r="T42" s="2">
        <v>0.13150000000000001</v>
      </c>
      <c r="U42">
        <v>12</v>
      </c>
      <c r="V42">
        <f t="shared" si="2"/>
        <v>22.32</v>
      </c>
      <c r="W42">
        <f t="shared" si="3"/>
        <v>28.655999999999999</v>
      </c>
      <c r="X42">
        <f t="shared" si="4"/>
        <v>6.371999999999999</v>
      </c>
      <c r="Y42" s="9"/>
      <c r="Z42" s="9"/>
      <c r="AA42" s="9"/>
      <c r="AB42">
        <v>12</v>
      </c>
      <c r="AC42">
        <f t="shared" si="11"/>
        <v>22.32</v>
      </c>
      <c r="AD42">
        <f t="shared" si="11"/>
        <v>28.655999999999999</v>
      </c>
      <c r="AE42">
        <f t="shared" si="11"/>
        <v>6.371999999999999</v>
      </c>
      <c r="AF42" s="9"/>
      <c r="AG42" s="9"/>
      <c r="AH42" s="9"/>
      <c r="AJ42" s="6"/>
    </row>
    <row r="43" spans="1:36" x14ac:dyDescent="0.25">
      <c r="C43"/>
      <c r="D43" s="18">
        <v>240833</v>
      </c>
      <c r="E43" s="5">
        <v>25</v>
      </c>
      <c r="F43" s="16">
        <v>5.3240820895522392</v>
      </c>
      <c r="G43" s="27">
        <v>1.4210459104477586</v>
      </c>
      <c r="J43" s="27"/>
      <c r="O43" s="36"/>
      <c r="P43" s="2">
        <v>2.59</v>
      </c>
      <c r="Q43" s="2">
        <v>3.1595</v>
      </c>
      <c r="R43" s="2">
        <v>0.56499999999999995</v>
      </c>
      <c r="S43" s="2">
        <v>0.93599999999999994</v>
      </c>
      <c r="T43" s="2">
        <v>0.158</v>
      </c>
      <c r="U43">
        <v>20</v>
      </c>
      <c r="V43">
        <f t="shared" si="2"/>
        <v>51.8</v>
      </c>
      <c r="W43">
        <f t="shared" si="3"/>
        <v>63.19</v>
      </c>
      <c r="X43">
        <f t="shared" si="4"/>
        <v>11.299999999999999</v>
      </c>
      <c r="Y43" s="9"/>
      <c r="Z43" s="9"/>
      <c r="AA43" s="9"/>
      <c r="AB43">
        <v>20</v>
      </c>
      <c r="AC43">
        <f t="shared" si="11"/>
        <v>51.8</v>
      </c>
      <c r="AD43">
        <f t="shared" si="11"/>
        <v>63.19</v>
      </c>
      <c r="AE43">
        <f t="shared" si="11"/>
        <v>11.299999999999999</v>
      </c>
      <c r="AF43" s="9"/>
      <c r="AG43" s="9"/>
      <c r="AH43" s="9"/>
      <c r="AJ43" s="6"/>
    </row>
    <row r="44" spans="1:36" x14ac:dyDescent="0.25">
      <c r="C44"/>
      <c r="D44" s="18">
        <v>241832</v>
      </c>
      <c r="E44" s="5">
        <v>50</v>
      </c>
      <c r="F44" s="16">
        <v>1.6607888059701492</v>
      </c>
      <c r="G44" s="27">
        <v>0.72593319402985046</v>
      </c>
      <c r="J44" s="27"/>
      <c r="O44" s="36"/>
      <c r="P44" s="2">
        <v>4.3804999999999996</v>
      </c>
      <c r="Q44" s="2">
        <v>4.9969999999999999</v>
      </c>
      <c r="R44" s="2">
        <v>0.68900000000000006</v>
      </c>
      <c r="S44" s="2">
        <v>1.3185</v>
      </c>
      <c r="T44" s="2">
        <v>0.1845</v>
      </c>
      <c r="U44">
        <v>35</v>
      </c>
      <c r="V44">
        <f t="shared" si="2"/>
        <v>153.3175</v>
      </c>
      <c r="W44">
        <f t="shared" si="3"/>
        <v>174.89499999999998</v>
      </c>
      <c r="X44">
        <f t="shared" si="4"/>
        <v>24.115000000000002</v>
      </c>
      <c r="Y44" s="9"/>
      <c r="Z44" s="9"/>
      <c r="AA44" s="9"/>
      <c r="AB44">
        <v>12.5</v>
      </c>
      <c r="AC44">
        <f t="shared" si="11"/>
        <v>54.756249999999994</v>
      </c>
      <c r="AD44">
        <f t="shared" si="11"/>
        <v>62.462499999999999</v>
      </c>
      <c r="AE44">
        <f t="shared" si="11"/>
        <v>8.6125000000000007</v>
      </c>
      <c r="AF44" s="9"/>
      <c r="AG44" s="9"/>
      <c r="AH44" s="9"/>
      <c r="AJ44" s="6"/>
    </row>
    <row r="45" spans="1:36" x14ac:dyDescent="0.25">
      <c r="C45"/>
      <c r="D45" s="18">
        <v>242831</v>
      </c>
      <c r="E45" s="5">
        <v>95</v>
      </c>
      <c r="F45" s="16">
        <v>0.25099992537313437</v>
      </c>
      <c r="G45" s="27">
        <v>0.65770787462686542</v>
      </c>
      <c r="I45" s="34"/>
      <c r="J45" s="27"/>
      <c r="O45" s="36"/>
      <c r="P45" s="2">
        <v>8.9324999999999992</v>
      </c>
      <c r="Q45" s="2">
        <v>7.8454999999999995</v>
      </c>
      <c r="R45" s="2">
        <v>0.9335</v>
      </c>
      <c r="S45" s="2">
        <v>0.39449999999999996</v>
      </c>
      <c r="T45" s="2">
        <v>0.14649999999999999</v>
      </c>
      <c r="U45">
        <v>22.5</v>
      </c>
      <c r="V45">
        <f t="shared" si="2"/>
        <v>200.98124999999999</v>
      </c>
      <c r="W45">
        <f t="shared" si="3"/>
        <v>176.52374999999998</v>
      </c>
      <c r="X45">
        <f t="shared" si="4"/>
        <v>21.00375</v>
      </c>
      <c r="Y45" s="9"/>
      <c r="Z45" s="9"/>
      <c r="AA45" s="9"/>
      <c r="AF45" s="9"/>
      <c r="AG45" s="9"/>
      <c r="AH45" s="9"/>
      <c r="AJ45" s="6"/>
    </row>
    <row r="46" spans="1:36" x14ac:dyDescent="0.25">
      <c r="A46" s="32">
        <v>39707</v>
      </c>
      <c r="B46" s="28">
        <v>133827</v>
      </c>
      <c r="C46" s="7" t="s">
        <v>21</v>
      </c>
      <c r="D46" s="18">
        <v>239840</v>
      </c>
      <c r="E46" s="5">
        <v>1</v>
      </c>
      <c r="F46" s="16">
        <v>1.3839906716417911</v>
      </c>
      <c r="G46" s="27">
        <v>0.56731582835820848</v>
      </c>
      <c r="H46" s="16">
        <v>95.51340839552239</v>
      </c>
      <c r="I46" s="15">
        <v>53.882487604477575</v>
      </c>
      <c r="J46" s="27">
        <v>59.770344962686565</v>
      </c>
      <c r="K46" s="15">
        <v>26.853149787313416</v>
      </c>
      <c r="L46" s="28">
        <v>260</v>
      </c>
      <c r="M46" s="41"/>
      <c r="N46" s="6"/>
      <c r="O46" s="36"/>
      <c r="P46" s="2">
        <v>4.2549999999999999</v>
      </c>
      <c r="Q46" s="2">
        <v>4.1325000000000003</v>
      </c>
      <c r="R46" s="2">
        <v>0.73499999999999999</v>
      </c>
      <c r="S46" s="2">
        <v>1.4889999999999999</v>
      </c>
      <c r="T46" s="2">
        <v>0.26600000000000001</v>
      </c>
      <c r="U46">
        <v>5.5</v>
      </c>
      <c r="V46">
        <f t="shared" si="2"/>
        <v>23.4025</v>
      </c>
      <c r="W46">
        <f t="shared" si="3"/>
        <v>22.728750000000002</v>
      </c>
      <c r="X46">
        <f t="shared" si="4"/>
        <v>4.0424999999999995</v>
      </c>
      <c r="Y46" s="9">
        <f>SUM(V46:V50)</f>
        <v>499.392</v>
      </c>
      <c r="Z46" s="9">
        <f>SUM(W46:W50)</f>
        <v>469.96549999999996</v>
      </c>
      <c r="AA46" s="9">
        <f>SUM(X46:X50)</f>
        <v>70.856249999999989</v>
      </c>
      <c r="AB46">
        <v>5.5</v>
      </c>
      <c r="AC46">
        <f t="shared" ref="AC46:AE49" si="12">($AB46*P46)</f>
        <v>23.4025</v>
      </c>
      <c r="AD46">
        <f t="shared" si="12"/>
        <v>22.728750000000002</v>
      </c>
      <c r="AE46">
        <f t="shared" si="12"/>
        <v>4.0424999999999995</v>
      </c>
      <c r="AF46" s="9">
        <f>SUM(AC46:AC49)</f>
        <v>224.28450000000001</v>
      </c>
      <c r="AG46" s="9">
        <f>SUM(AD46:AD49)</f>
        <v>217.92049999999998</v>
      </c>
      <c r="AH46" s="9">
        <f>SUM(AE46:AE49)</f>
        <v>35.384999999999998</v>
      </c>
      <c r="AJ46" s="6"/>
    </row>
    <row r="47" spans="1:36" x14ac:dyDescent="0.25">
      <c r="A47" s="32"/>
      <c r="C47"/>
      <c r="D47" s="18">
        <v>239839</v>
      </c>
      <c r="E47" s="5">
        <v>10</v>
      </c>
      <c r="F47" s="16">
        <v>1.2877130597014925</v>
      </c>
      <c r="G47" s="27">
        <v>0.53458144029850707</v>
      </c>
      <c r="H47" s="19"/>
      <c r="P47" s="2">
        <v>4.3185000000000002</v>
      </c>
      <c r="Q47" s="2">
        <v>4.2014999999999993</v>
      </c>
      <c r="R47" s="2">
        <v>0.6825</v>
      </c>
      <c r="S47" s="2">
        <v>1.2080000000000002</v>
      </c>
      <c r="T47" s="2">
        <v>0.2555</v>
      </c>
      <c r="U47">
        <v>12</v>
      </c>
      <c r="V47">
        <f t="shared" si="2"/>
        <v>51.822000000000003</v>
      </c>
      <c r="W47">
        <f t="shared" si="3"/>
        <v>50.417999999999992</v>
      </c>
      <c r="X47">
        <f t="shared" si="4"/>
        <v>8.19</v>
      </c>
      <c r="Y47" s="9"/>
      <c r="Z47" s="9"/>
      <c r="AA47" s="9"/>
      <c r="AB47">
        <v>12</v>
      </c>
      <c r="AC47">
        <f t="shared" si="12"/>
        <v>51.822000000000003</v>
      </c>
      <c r="AD47">
        <f t="shared" si="12"/>
        <v>50.417999999999992</v>
      </c>
      <c r="AE47">
        <f t="shared" si="12"/>
        <v>8.19</v>
      </c>
      <c r="AF47" s="9"/>
      <c r="AG47" s="9"/>
      <c r="AH47" s="9"/>
      <c r="AJ47" s="6"/>
    </row>
    <row r="48" spans="1:36" x14ac:dyDescent="0.25">
      <c r="A48" s="32"/>
      <c r="C48"/>
      <c r="D48" s="18">
        <v>239838</v>
      </c>
      <c r="E48" s="5">
        <v>25</v>
      </c>
      <c r="F48" s="16">
        <v>1.1432966417910448</v>
      </c>
      <c r="G48" s="27">
        <v>0.54998585820895485</v>
      </c>
      <c r="O48" s="36"/>
      <c r="P48" s="2">
        <v>4.4954999999999998</v>
      </c>
      <c r="Q48" s="2">
        <v>4.3889999999999993</v>
      </c>
      <c r="R48" s="2">
        <v>0.6895</v>
      </c>
      <c r="S48" s="2">
        <v>1.2555000000000001</v>
      </c>
      <c r="T48" s="2">
        <v>0.253</v>
      </c>
      <c r="U48">
        <v>20</v>
      </c>
      <c r="V48">
        <f t="shared" si="2"/>
        <v>89.91</v>
      </c>
      <c r="W48">
        <f t="shared" si="3"/>
        <v>87.779999999999987</v>
      </c>
      <c r="X48">
        <f t="shared" si="4"/>
        <v>13.79</v>
      </c>
      <c r="Y48" s="9"/>
      <c r="Z48" s="9"/>
      <c r="AA48" s="9"/>
      <c r="AB48">
        <v>20</v>
      </c>
      <c r="AC48">
        <f t="shared" si="12"/>
        <v>89.91</v>
      </c>
      <c r="AD48">
        <f t="shared" si="12"/>
        <v>87.779999999999987</v>
      </c>
      <c r="AE48">
        <f t="shared" si="12"/>
        <v>13.79</v>
      </c>
      <c r="AF48" s="9"/>
      <c r="AG48" s="9"/>
      <c r="AH48" s="9"/>
      <c r="AJ48" s="6"/>
    </row>
    <row r="49" spans="1:36" x14ac:dyDescent="0.25">
      <c r="A49" s="32"/>
      <c r="C49"/>
      <c r="D49" s="18">
        <v>239837</v>
      </c>
      <c r="E49" s="5">
        <v>50</v>
      </c>
      <c r="F49" s="16">
        <v>1.1071925373134328</v>
      </c>
      <c r="G49" s="27">
        <v>0.50545746268656699</v>
      </c>
      <c r="J49" s="27"/>
      <c r="O49" s="36"/>
      <c r="P49" s="2">
        <v>4.7320000000000002</v>
      </c>
      <c r="Q49" s="2">
        <v>4.5594999999999999</v>
      </c>
      <c r="R49" s="2">
        <v>0.749</v>
      </c>
      <c r="S49" s="2">
        <v>1.3820000000000001</v>
      </c>
      <c r="T49" s="2">
        <v>0.25950000000000001</v>
      </c>
      <c r="U49">
        <v>35</v>
      </c>
      <c r="V49">
        <f t="shared" si="2"/>
        <v>165.62</v>
      </c>
      <c r="W49">
        <f t="shared" si="3"/>
        <v>159.58249999999998</v>
      </c>
      <c r="X49">
        <f t="shared" si="4"/>
        <v>26.215</v>
      </c>
      <c r="Y49" s="9"/>
      <c r="Z49" s="9"/>
      <c r="AA49" s="9"/>
      <c r="AB49">
        <v>12.5</v>
      </c>
      <c r="AC49">
        <f t="shared" si="12"/>
        <v>59.150000000000006</v>
      </c>
      <c r="AD49">
        <f t="shared" si="12"/>
        <v>56.993749999999999</v>
      </c>
      <c r="AE49">
        <f t="shared" si="12"/>
        <v>9.3625000000000007</v>
      </c>
      <c r="AF49" s="9"/>
      <c r="AG49" s="9"/>
      <c r="AH49" s="9"/>
      <c r="AJ49" s="6"/>
    </row>
    <row r="50" spans="1:36" x14ac:dyDescent="0.25">
      <c r="A50" s="32"/>
      <c r="C50"/>
      <c r="D50" s="18">
        <v>239836</v>
      </c>
      <c r="E50" s="5">
        <v>95</v>
      </c>
      <c r="F50" s="16">
        <v>0.48138805970149257</v>
      </c>
      <c r="G50" s="27">
        <v>0.69584644029850706</v>
      </c>
      <c r="I50" s="34"/>
      <c r="J50" s="33"/>
      <c r="O50" s="36"/>
      <c r="P50" s="2">
        <v>7.4950000000000001</v>
      </c>
      <c r="Q50" s="2">
        <v>6.6425000000000001</v>
      </c>
      <c r="R50" s="2">
        <v>0.82750000000000001</v>
      </c>
      <c r="S50" s="2">
        <v>0.94950000000000001</v>
      </c>
      <c r="T50" s="2">
        <v>0.2485</v>
      </c>
      <c r="U50">
        <v>22.5</v>
      </c>
      <c r="V50">
        <f t="shared" si="2"/>
        <v>168.63749999999999</v>
      </c>
      <c r="W50">
        <f t="shared" si="3"/>
        <v>149.45625000000001</v>
      </c>
      <c r="X50">
        <f t="shared" si="4"/>
        <v>18.618749999999999</v>
      </c>
      <c r="Y50" s="9"/>
      <c r="Z50" s="9"/>
      <c r="AA50" s="9"/>
      <c r="AF50" s="9"/>
      <c r="AG50" s="9"/>
      <c r="AH50" s="9"/>
      <c r="AJ50" s="6"/>
    </row>
    <row r="51" spans="1:36" x14ac:dyDescent="0.25">
      <c r="A51" s="32" t="s">
        <v>71</v>
      </c>
      <c r="B51" s="28">
        <v>132631</v>
      </c>
      <c r="C51" s="7" t="s">
        <v>21</v>
      </c>
      <c r="D51" s="18">
        <v>239845</v>
      </c>
      <c r="E51" s="5">
        <v>1</v>
      </c>
      <c r="F51" s="16">
        <v>1.2155048507462687</v>
      </c>
      <c r="G51" s="27">
        <v>0.47777764925373106</v>
      </c>
      <c r="H51" s="16">
        <v>71.74930119402984</v>
      </c>
      <c r="I51" s="15">
        <v>39.179707255970129</v>
      </c>
      <c r="J51" s="27">
        <v>48.168518731343283</v>
      </c>
      <c r="K51" s="15">
        <v>24.391187968656702</v>
      </c>
      <c r="L51" s="28">
        <v>288</v>
      </c>
      <c r="M51" s="41"/>
      <c r="N51" s="6"/>
      <c r="O51" s="36"/>
      <c r="P51" s="2">
        <v>7.9684999999999997</v>
      </c>
      <c r="Q51" s="2">
        <v>8.3354999999999997</v>
      </c>
      <c r="R51" s="2">
        <v>0.91249999999999998</v>
      </c>
      <c r="S51" s="2">
        <v>2.08</v>
      </c>
      <c r="T51" s="2">
        <v>0.377</v>
      </c>
      <c r="U51">
        <v>5.5</v>
      </c>
      <c r="V51">
        <f t="shared" si="2"/>
        <v>43.826749999999997</v>
      </c>
      <c r="W51">
        <f t="shared" si="3"/>
        <v>45.84525</v>
      </c>
      <c r="X51">
        <f t="shared" si="4"/>
        <v>5.0187499999999998</v>
      </c>
      <c r="Y51" s="9">
        <f>SUM(V51:V55)</f>
        <v>774.21474999999998</v>
      </c>
      <c r="Z51" s="9">
        <f>SUM(W51:W55)</f>
        <v>793.5752500000001</v>
      </c>
      <c r="AA51" s="9">
        <f>SUM(X51:X55)</f>
        <v>82.497749999999996</v>
      </c>
      <c r="AB51">
        <v>5.5</v>
      </c>
      <c r="AC51">
        <f t="shared" ref="AC51:AE54" si="13">($AB51*P51)</f>
        <v>43.826749999999997</v>
      </c>
      <c r="AD51">
        <f t="shared" si="13"/>
        <v>45.84525</v>
      </c>
      <c r="AE51">
        <f t="shared" si="13"/>
        <v>5.0187499999999998</v>
      </c>
      <c r="AF51" s="9">
        <f>SUM(AC51:AC54)</f>
        <v>392.06349999999998</v>
      </c>
      <c r="AG51" s="9">
        <f>SUM(AD51:AD54)</f>
        <v>412.85275000000001</v>
      </c>
      <c r="AH51" s="9">
        <f>SUM(AE51:AE54)</f>
        <v>42.762749999999997</v>
      </c>
      <c r="AJ51" s="6"/>
    </row>
    <row r="52" spans="1:36" x14ac:dyDescent="0.25">
      <c r="A52" s="32"/>
      <c r="C52"/>
      <c r="D52" s="18">
        <v>239844</v>
      </c>
      <c r="E52" s="5">
        <v>10</v>
      </c>
      <c r="F52" s="16">
        <v>1.0744558208955226</v>
      </c>
      <c r="G52" s="27">
        <v>0.5659387791044771</v>
      </c>
      <c r="H52" s="27"/>
      <c r="J52" s="27"/>
      <c r="O52" s="36"/>
      <c r="P52" s="2">
        <v>7.6515000000000004</v>
      </c>
      <c r="Q52" s="2">
        <v>8.1374999999999993</v>
      </c>
      <c r="R52" s="2">
        <v>0.82450000000000001</v>
      </c>
      <c r="S52" s="2">
        <v>0.60899999999999999</v>
      </c>
      <c r="T52" s="2">
        <v>0.371</v>
      </c>
      <c r="U52">
        <v>12</v>
      </c>
      <c r="V52">
        <f t="shared" si="2"/>
        <v>91.818000000000012</v>
      </c>
      <c r="W52">
        <f t="shared" si="3"/>
        <v>97.649999999999991</v>
      </c>
      <c r="X52">
        <f t="shared" si="4"/>
        <v>9.8940000000000001</v>
      </c>
      <c r="Y52" s="9"/>
      <c r="Z52" s="9"/>
      <c r="AA52" s="9"/>
      <c r="AB52">
        <v>12</v>
      </c>
      <c r="AC52">
        <f t="shared" si="13"/>
        <v>91.818000000000012</v>
      </c>
      <c r="AD52">
        <f t="shared" si="13"/>
        <v>97.649999999999991</v>
      </c>
      <c r="AE52">
        <f t="shared" si="13"/>
        <v>9.8940000000000001</v>
      </c>
      <c r="AF52" s="9"/>
      <c r="AG52" s="9"/>
      <c r="AH52" s="9"/>
      <c r="AJ52" s="6"/>
    </row>
    <row r="53" spans="1:36" x14ac:dyDescent="0.25">
      <c r="C53"/>
      <c r="D53" s="18">
        <v>239843</v>
      </c>
      <c r="E53" s="5">
        <v>25</v>
      </c>
      <c r="F53" s="16">
        <v>0.98638567164179103</v>
      </c>
      <c r="G53" s="27">
        <v>0.49469002835820874</v>
      </c>
      <c r="J53" s="27"/>
      <c r="O53" s="36"/>
      <c r="P53" s="2">
        <v>7.7275</v>
      </c>
      <c r="Q53" s="2">
        <v>8.1959999999999997</v>
      </c>
      <c r="R53" s="2">
        <v>0.85250000000000004</v>
      </c>
      <c r="S53" s="2">
        <v>0.68799999999999994</v>
      </c>
      <c r="T53" s="2">
        <v>0.379</v>
      </c>
      <c r="U53">
        <v>20</v>
      </c>
      <c r="V53">
        <f t="shared" si="2"/>
        <v>154.55000000000001</v>
      </c>
      <c r="W53">
        <f t="shared" si="3"/>
        <v>163.92</v>
      </c>
      <c r="X53">
        <f t="shared" si="4"/>
        <v>17.05</v>
      </c>
      <c r="Y53" s="9"/>
      <c r="Z53" s="9"/>
      <c r="AA53" s="9"/>
      <c r="AB53">
        <v>20</v>
      </c>
      <c r="AC53">
        <f t="shared" si="13"/>
        <v>154.55000000000001</v>
      </c>
      <c r="AD53">
        <f t="shared" si="13"/>
        <v>163.92</v>
      </c>
      <c r="AE53">
        <f t="shared" si="13"/>
        <v>17.05</v>
      </c>
      <c r="AF53" s="9"/>
      <c r="AG53" s="9"/>
      <c r="AH53" s="9"/>
      <c r="AJ53" s="6"/>
    </row>
    <row r="54" spans="1:36" x14ac:dyDescent="0.25">
      <c r="C54"/>
      <c r="D54" s="18">
        <v>239842</v>
      </c>
      <c r="E54" s="5">
        <v>50</v>
      </c>
      <c r="F54" s="16">
        <v>0.70896470149253732</v>
      </c>
      <c r="G54" s="27">
        <v>0.40626759850746241</v>
      </c>
      <c r="I54" s="34"/>
      <c r="J54" s="33"/>
      <c r="O54" s="36"/>
      <c r="P54" s="2">
        <v>8.1494999999999997</v>
      </c>
      <c r="Q54" s="2">
        <v>8.4350000000000005</v>
      </c>
      <c r="R54" s="2">
        <v>0.86399999999999999</v>
      </c>
      <c r="S54" s="2">
        <v>0.65500000000000003</v>
      </c>
      <c r="T54" s="2">
        <v>0.36499999999999999</v>
      </c>
      <c r="U54">
        <v>35</v>
      </c>
      <c r="V54">
        <f t="shared" si="2"/>
        <v>285.23250000000002</v>
      </c>
      <c r="W54">
        <f t="shared" si="3"/>
        <v>295.22500000000002</v>
      </c>
      <c r="X54">
        <f t="shared" si="4"/>
        <v>30.24</v>
      </c>
      <c r="Y54" s="9"/>
      <c r="Z54" s="9"/>
      <c r="AA54" s="9"/>
      <c r="AB54">
        <v>12.5</v>
      </c>
      <c r="AC54">
        <f t="shared" si="13"/>
        <v>101.86874999999999</v>
      </c>
      <c r="AD54">
        <f t="shared" si="13"/>
        <v>105.4375</v>
      </c>
      <c r="AE54">
        <f t="shared" si="13"/>
        <v>10.8</v>
      </c>
      <c r="AF54" s="9"/>
      <c r="AG54" s="9"/>
      <c r="AH54" s="9"/>
      <c r="AJ54" s="6"/>
    </row>
    <row r="55" spans="1:36" x14ac:dyDescent="0.25">
      <c r="C55"/>
      <c r="D55" s="18">
        <v>239841</v>
      </c>
      <c r="E55" s="5">
        <v>95</v>
      </c>
      <c r="F55" s="16">
        <v>0.33907007462686561</v>
      </c>
      <c r="G55" s="27">
        <v>0.25099992537313415</v>
      </c>
      <c r="J55" s="27"/>
      <c r="O55" s="36"/>
      <c r="P55" s="2">
        <v>8.8350000000000009</v>
      </c>
      <c r="Q55" s="2">
        <v>8.4860000000000007</v>
      </c>
      <c r="R55" s="2">
        <v>0.90200000000000002</v>
      </c>
      <c r="S55" s="2">
        <v>0.63349999999999995</v>
      </c>
      <c r="T55" s="2">
        <v>0.26500000000000001</v>
      </c>
      <c r="U55">
        <v>22.5</v>
      </c>
      <c r="V55">
        <f t="shared" si="2"/>
        <v>198.78750000000002</v>
      </c>
      <c r="W55">
        <f t="shared" si="3"/>
        <v>190.935</v>
      </c>
      <c r="X55">
        <f t="shared" si="4"/>
        <v>20.295000000000002</v>
      </c>
      <c r="Y55" s="9"/>
      <c r="Z55" s="9"/>
      <c r="AA55" s="9"/>
      <c r="AF55" s="9"/>
      <c r="AG55" s="9"/>
      <c r="AH55" s="9"/>
      <c r="AJ55" s="6"/>
    </row>
    <row r="56" spans="1:36" x14ac:dyDescent="0.25">
      <c r="A56" s="32">
        <v>39770</v>
      </c>
      <c r="B56" s="28">
        <v>143016</v>
      </c>
      <c r="C56" s="7" t="s">
        <v>21</v>
      </c>
      <c r="D56" s="18">
        <v>239850</v>
      </c>
      <c r="E56" s="5">
        <v>1</v>
      </c>
      <c r="F56" s="16">
        <v>0.58566649253731351</v>
      </c>
      <c r="G56" s="27">
        <v>0.57087070746268631</v>
      </c>
      <c r="H56" s="16">
        <v>27.999702201492532</v>
      </c>
      <c r="I56" s="15">
        <v>33.237762398507449</v>
      </c>
      <c r="J56" s="27">
        <v>16.209310970149254</v>
      </c>
      <c r="K56" s="15">
        <v>17.280111879850736</v>
      </c>
      <c r="L56" s="28">
        <v>323</v>
      </c>
      <c r="M56" s="41" t="s">
        <v>76</v>
      </c>
      <c r="N56" s="6"/>
      <c r="O56" s="36"/>
      <c r="P56" s="2">
        <v>9.7895000000000003</v>
      </c>
      <c r="Q56" s="2">
        <v>10.523</v>
      </c>
      <c r="R56" s="2">
        <v>1.0309999999999999</v>
      </c>
      <c r="S56" s="2">
        <v>0.48050000000000004</v>
      </c>
      <c r="T56" s="2">
        <v>0.29949999999999999</v>
      </c>
      <c r="U56">
        <v>5.5</v>
      </c>
      <c r="V56">
        <f t="shared" si="2"/>
        <v>53.84225</v>
      </c>
      <c r="W56">
        <f t="shared" si="3"/>
        <v>57.8765</v>
      </c>
      <c r="X56">
        <f t="shared" si="4"/>
        <v>5.6704999999999997</v>
      </c>
      <c r="Y56" s="9">
        <f>SUM(V56:V60)</f>
        <v>916.51400000000001</v>
      </c>
      <c r="Z56" s="9">
        <f>SUM(W56:W60)</f>
        <v>889.80899999999997</v>
      </c>
      <c r="AA56" s="9">
        <f>SUM(X56:X60)</f>
        <v>94.579499999999996</v>
      </c>
      <c r="AB56">
        <v>5.5</v>
      </c>
      <c r="AC56">
        <f t="shared" ref="AC56:AE59" si="14">($AB56*P56)</f>
        <v>53.84225</v>
      </c>
      <c r="AD56">
        <f t="shared" si="14"/>
        <v>57.8765</v>
      </c>
      <c r="AE56">
        <f t="shared" si="14"/>
        <v>5.6704999999999997</v>
      </c>
      <c r="AF56" s="9">
        <f>SUM(AC56:AC59)</f>
        <v>485.13274999999999</v>
      </c>
      <c r="AG56" s="9">
        <f>SUM(AD56:AD59)</f>
        <v>487.81274999999994</v>
      </c>
      <c r="AH56" s="9">
        <f>SUM(AE56:AE59)</f>
        <v>50.231999999999999</v>
      </c>
      <c r="AJ56" s="6"/>
    </row>
    <row r="57" spans="1:36" x14ac:dyDescent="0.25">
      <c r="C57"/>
      <c r="D57" s="18">
        <v>239849</v>
      </c>
      <c r="E57" s="5">
        <v>10</v>
      </c>
      <c r="F57" s="16">
        <v>0.31264902985074622</v>
      </c>
      <c r="G57" s="27">
        <v>0.30692447014925361</v>
      </c>
      <c r="O57" s="36"/>
      <c r="P57" s="2">
        <v>9.7940000000000005</v>
      </c>
      <c r="Q57" s="2">
        <v>10.1</v>
      </c>
      <c r="R57" s="2">
        <v>1.0044999999999999</v>
      </c>
      <c r="S57" s="2">
        <v>0.44500000000000001</v>
      </c>
      <c r="T57" s="2">
        <v>0.28499999999999998</v>
      </c>
      <c r="U57">
        <v>12</v>
      </c>
      <c r="V57">
        <f t="shared" si="2"/>
        <v>117.52800000000001</v>
      </c>
      <c r="W57">
        <f t="shared" si="3"/>
        <v>121.19999999999999</v>
      </c>
      <c r="X57">
        <f t="shared" si="4"/>
        <v>12.053999999999998</v>
      </c>
      <c r="Y57" s="9"/>
      <c r="Z57" s="9"/>
      <c r="AA57" s="9"/>
      <c r="AB57">
        <v>12</v>
      </c>
      <c r="AC57">
        <f t="shared" si="14"/>
        <v>117.52800000000001</v>
      </c>
      <c r="AD57">
        <f t="shared" si="14"/>
        <v>121.19999999999999</v>
      </c>
      <c r="AE57">
        <f t="shared" si="14"/>
        <v>12.053999999999998</v>
      </c>
      <c r="AF57" s="9"/>
      <c r="AG57" s="9"/>
      <c r="AH57" s="9"/>
      <c r="AJ57" s="6"/>
    </row>
    <row r="58" spans="1:36" x14ac:dyDescent="0.25">
      <c r="C58"/>
      <c r="D58" s="18">
        <v>239848</v>
      </c>
      <c r="E58" s="5">
        <v>25</v>
      </c>
      <c r="F58" s="16">
        <v>0.27742097014925376</v>
      </c>
      <c r="G58" s="27">
        <v>0.31264902985074611</v>
      </c>
      <c r="O58" s="36"/>
      <c r="P58" s="2">
        <v>9.6524999999999999</v>
      </c>
      <c r="Q58" s="2">
        <v>9.609</v>
      </c>
      <c r="R58" s="2">
        <v>1.0009999999999999</v>
      </c>
      <c r="S58" s="2">
        <v>0.45150000000000001</v>
      </c>
      <c r="T58" s="2">
        <v>0.24149999999999999</v>
      </c>
      <c r="U58">
        <v>20</v>
      </c>
      <c r="V58">
        <f t="shared" si="2"/>
        <v>193.05</v>
      </c>
      <c r="W58">
        <f t="shared" si="3"/>
        <v>192.18</v>
      </c>
      <c r="X58">
        <f t="shared" si="4"/>
        <v>20.019999999999996</v>
      </c>
      <c r="Y58" s="9"/>
      <c r="Z58" s="9"/>
      <c r="AA58" s="9"/>
      <c r="AB58">
        <v>20</v>
      </c>
      <c r="AC58">
        <f t="shared" si="14"/>
        <v>193.05</v>
      </c>
      <c r="AD58">
        <f t="shared" si="14"/>
        <v>192.18</v>
      </c>
      <c r="AE58">
        <f t="shared" si="14"/>
        <v>20.019999999999996</v>
      </c>
      <c r="AF58" s="9"/>
      <c r="AG58" s="9"/>
      <c r="AH58" s="9"/>
      <c r="AJ58" s="6"/>
    </row>
    <row r="59" spans="1:36" x14ac:dyDescent="0.25">
      <c r="C59"/>
      <c r="D59" s="18">
        <v>239847</v>
      </c>
      <c r="E59" s="5">
        <v>50</v>
      </c>
      <c r="F59" s="16">
        <v>0.29503499999999999</v>
      </c>
      <c r="G59" s="27">
        <v>0.33633989999999986</v>
      </c>
      <c r="J59" s="27"/>
      <c r="O59" s="36"/>
      <c r="P59" s="2">
        <v>9.657</v>
      </c>
      <c r="Q59" s="2">
        <v>9.3245000000000005</v>
      </c>
      <c r="R59" s="2">
        <v>0.999</v>
      </c>
      <c r="S59" s="2">
        <v>0.40500000000000003</v>
      </c>
      <c r="T59" s="2">
        <v>0.20200000000000001</v>
      </c>
      <c r="U59">
        <v>35</v>
      </c>
      <c r="V59">
        <f t="shared" si="2"/>
        <v>337.995</v>
      </c>
      <c r="W59">
        <f t="shared" si="3"/>
        <v>326.35750000000002</v>
      </c>
      <c r="X59">
        <f t="shared" si="4"/>
        <v>34.965000000000003</v>
      </c>
      <c r="Y59" s="9"/>
      <c r="Z59" s="9"/>
      <c r="AA59" s="9"/>
      <c r="AB59">
        <v>12.5</v>
      </c>
      <c r="AC59">
        <f t="shared" si="14"/>
        <v>120.71250000000001</v>
      </c>
      <c r="AD59">
        <f t="shared" si="14"/>
        <v>116.55625000000001</v>
      </c>
      <c r="AE59">
        <f t="shared" si="14"/>
        <v>12.487500000000001</v>
      </c>
      <c r="AF59" s="9"/>
      <c r="AG59" s="9"/>
      <c r="AH59" s="9"/>
      <c r="AJ59" s="6"/>
    </row>
    <row r="60" spans="1:36" x14ac:dyDescent="0.25">
      <c r="C60"/>
      <c r="D60" s="18">
        <v>239846</v>
      </c>
      <c r="E60" s="5">
        <v>95</v>
      </c>
      <c r="F60" s="16">
        <v>0.22898238805970147</v>
      </c>
      <c r="G60" s="27">
        <v>0.37288901194029839</v>
      </c>
      <c r="J60" s="27"/>
      <c r="O60" s="36"/>
      <c r="P60" s="2">
        <v>9.5154999999999994</v>
      </c>
      <c r="Q60" s="2">
        <v>8.5419999999999998</v>
      </c>
      <c r="R60" s="2">
        <v>0.97199999999999998</v>
      </c>
      <c r="S60" s="2">
        <v>0.48050000000000004</v>
      </c>
      <c r="T60" s="2">
        <v>0.124</v>
      </c>
      <c r="U60">
        <v>22.5</v>
      </c>
      <c r="V60">
        <f t="shared" si="2"/>
        <v>214.09875</v>
      </c>
      <c r="W60">
        <f t="shared" si="3"/>
        <v>192.19499999999999</v>
      </c>
      <c r="X60">
        <f t="shared" si="4"/>
        <v>21.87</v>
      </c>
      <c r="Y60" s="9"/>
      <c r="Z60" s="9"/>
      <c r="AA60" s="9"/>
      <c r="AF60" s="9"/>
      <c r="AG60" s="9"/>
      <c r="AH60" s="9"/>
      <c r="AJ60" s="6"/>
    </row>
    <row r="61" spans="1:36" x14ac:dyDescent="0.25">
      <c r="A61" s="4">
        <v>39797</v>
      </c>
      <c r="B61" s="28">
        <v>141649</v>
      </c>
      <c r="C61" t="s">
        <v>21</v>
      </c>
      <c r="D61" s="18">
        <v>239855</v>
      </c>
      <c r="E61" s="5">
        <v>1</v>
      </c>
      <c r="F61" s="16">
        <v>0.19882840298507465</v>
      </c>
      <c r="G61" s="27">
        <v>0.20739520701492523</v>
      </c>
      <c r="H61" s="16">
        <v>16.574146074626867</v>
      </c>
      <c r="I61" s="15">
        <v>30.644803820373127</v>
      </c>
      <c r="J61" s="27">
        <v>9.1135821380597015</v>
      </c>
      <c r="K61" s="15">
        <v>11.594776506940297</v>
      </c>
      <c r="L61" s="28">
        <v>350</v>
      </c>
      <c r="M61" s="39" t="s">
        <v>76</v>
      </c>
      <c r="N61" s="6"/>
      <c r="O61" s="36"/>
      <c r="P61" s="2">
        <v>10.513999999999999</v>
      </c>
      <c r="Q61" s="2">
        <v>10.899000000000001</v>
      </c>
      <c r="R61" s="2">
        <v>0.98799999999999999</v>
      </c>
      <c r="S61" s="2">
        <v>0.46050000000000002</v>
      </c>
      <c r="T61" s="2">
        <v>0.1915</v>
      </c>
      <c r="U61">
        <v>5.5</v>
      </c>
      <c r="V61">
        <f t="shared" si="2"/>
        <v>57.826999999999998</v>
      </c>
      <c r="W61">
        <f t="shared" si="3"/>
        <v>59.944500000000005</v>
      </c>
      <c r="X61">
        <f t="shared" si="4"/>
        <v>5.4340000000000002</v>
      </c>
      <c r="Y61" s="9">
        <f>SUM(V61:V65)</f>
        <v>1012.7462499999999</v>
      </c>
      <c r="Z61" s="9">
        <f>SUM(W61:W65)</f>
        <v>1023.26475</v>
      </c>
      <c r="AA61" s="9">
        <f>SUM(X61:X65)</f>
        <v>95.403499999999994</v>
      </c>
      <c r="AB61">
        <v>5.5</v>
      </c>
      <c r="AC61">
        <f t="shared" ref="AC61:AE64" si="15">($AB61*P61)</f>
        <v>57.826999999999998</v>
      </c>
      <c r="AD61">
        <f t="shared" si="15"/>
        <v>59.944500000000005</v>
      </c>
      <c r="AE61">
        <f t="shared" si="15"/>
        <v>5.4340000000000002</v>
      </c>
      <c r="AF61" s="9">
        <f>SUM(AC61:AC64)</f>
        <v>531.37</v>
      </c>
      <c r="AG61" s="9">
        <f>SUM(AD61:AD64)</f>
        <v>549.38099999999997</v>
      </c>
      <c r="AH61" s="9">
        <f>SUM(AE61:AE64)</f>
        <v>49.852249999999998</v>
      </c>
      <c r="AJ61" s="6"/>
    </row>
    <row r="62" spans="1:36" x14ac:dyDescent="0.25">
      <c r="C62"/>
      <c r="D62" s="18">
        <v>239854</v>
      </c>
      <c r="E62" s="5">
        <v>10</v>
      </c>
      <c r="F62" s="16">
        <v>0.18532770895522388</v>
      </c>
      <c r="G62" s="27">
        <v>0.22418516104477604</v>
      </c>
      <c r="O62" s="36"/>
      <c r="P62" s="2">
        <v>10.533999999999999</v>
      </c>
      <c r="Q62" s="2">
        <v>10.946999999999999</v>
      </c>
      <c r="R62" s="2">
        <v>0.996</v>
      </c>
      <c r="S62" s="2">
        <v>0.34199999999999997</v>
      </c>
      <c r="T62" s="2">
        <v>0.182</v>
      </c>
      <c r="U62">
        <v>12</v>
      </c>
      <c r="V62">
        <f t="shared" si="2"/>
        <v>126.40799999999999</v>
      </c>
      <c r="W62">
        <f t="shared" si="3"/>
        <v>131.36399999999998</v>
      </c>
      <c r="X62">
        <f t="shared" si="4"/>
        <v>11.952</v>
      </c>
      <c r="Y62" s="9"/>
      <c r="Z62" s="9"/>
      <c r="AA62" s="9"/>
      <c r="AB62">
        <v>12</v>
      </c>
      <c r="AC62">
        <f t="shared" si="15"/>
        <v>126.40799999999999</v>
      </c>
      <c r="AD62">
        <f t="shared" si="15"/>
        <v>131.36399999999998</v>
      </c>
      <c r="AE62">
        <f t="shared" si="15"/>
        <v>11.952</v>
      </c>
      <c r="AF62" s="9"/>
      <c r="AG62" s="9"/>
      <c r="AH62" s="9"/>
      <c r="AJ62" s="6"/>
    </row>
    <row r="63" spans="1:36" x14ac:dyDescent="0.25">
      <c r="C63"/>
      <c r="D63" s="18">
        <v>239853</v>
      </c>
      <c r="E63" s="5">
        <v>25</v>
      </c>
      <c r="F63" s="16">
        <v>0.18164570149253731</v>
      </c>
      <c r="G63" s="27">
        <v>0.23937957850746264</v>
      </c>
      <c r="O63" s="36"/>
      <c r="P63" s="2">
        <v>10.6755</v>
      </c>
      <c r="Q63" s="2">
        <v>11.073</v>
      </c>
      <c r="R63" s="2">
        <v>0.99549999999999994</v>
      </c>
      <c r="S63" s="2">
        <v>0.29049999999999998</v>
      </c>
      <c r="T63" s="2">
        <v>0.1845</v>
      </c>
      <c r="U63">
        <v>20</v>
      </c>
      <c r="V63">
        <f t="shared" si="2"/>
        <v>213.51</v>
      </c>
      <c r="W63">
        <f t="shared" si="3"/>
        <v>221.46</v>
      </c>
      <c r="X63">
        <f t="shared" si="4"/>
        <v>19.91</v>
      </c>
      <c r="Y63" s="9"/>
      <c r="Z63" s="9"/>
      <c r="AA63" s="9"/>
      <c r="AB63">
        <v>20</v>
      </c>
      <c r="AC63">
        <f t="shared" si="15"/>
        <v>213.51</v>
      </c>
      <c r="AD63">
        <f t="shared" si="15"/>
        <v>221.46</v>
      </c>
      <c r="AE63">
        <f t="shared" si="15"/>
        <v>19.91</v>
      </c>
      <c r="AF63" s="9"/>
      <c r="AG63" s="9"/>
      <c r="AH63" s="9"/>
      <c r="AJ63" s="6"/>
    </row>
    <row r="64" spans="1:36" x14ac:dyDescent="0.25">
      <c r="C64"/>
      <c r="D64" s="18">
        <v>239852</v>
      </c>
      <c r="E64" s="5">
        <v>50</v>
      </c>
      <c r="F64" s="16">
        <v>0.17305435074626865</v>
      </c>
      <c r="G64" s="27">
        <v>0.2381031492537313</v>
      </c>
      <c r="O64" s="36"/>
      <c r="P64" s="2">
        <v>10.69</v>
      </c>
      <c r="Q64" s="2">
        <v>10.928999999999998</v>
      </c>
      <c r="R64" s="2">
        <v>1.0044999999999999</v>
      </c>
      <c r="S64" s="2">
        <v>0.25700000000000001</v>
      </c>
      <c r="T64" s="2">
        <v>0.17349999999999999</v>
      </c>
      <c r="U64">
        <v>35</v>
      </c>
      <c r="V64">
        <f t="shared" si="2"/>
        <v>374.15</v>
      </c>
      <c r="W64">
        <f t="shared" si="3"/>
        <v>382.51499999999993</v>
      </c>
      <c r="X64">
        <f t="shared" si="4"/>
        <v>35.157499999999999</v>
      </c>
      <c r="Y64" s="9"/>
      <c r="Z64" s="9"/>
      <c r="AA64" s="9"/>
      <c r="AB64">
        <v>12.5</v>
      </c>
      <c r="AC64">
        <f t="shared" si="15"/>
        <v>133.625</v>
      </c>
      <c r="AD64">
        <f t="shared" si="15"/>
        <v>136.61249999999998</v>
      </c>
      <c r="AE64">
        <f t="shared" si="15"/>
        <v>12.556249999999999</v>
      </c>
      <c r="AF64" s="9"/>
      <c r="AG64" s="9"/>
      <c r="AH64" s="9"/>
      <c r="AJ64" s="6"/>
    </row>
    <row r="65" spans="3:36" x14ac:dyDescent="0.25">
      <c r="C65"/>
      <c r="D65" s="18">
        <v>239851</v>
      </c>
      <c r="E65" s="5">
        <v>95</v>
      </c>
      <c r="F65" s="16">
        <v>0.15852626865671643</v>
      </c>
      <c r="G65" s="27">
        <v>0.60856473134328348</v>
      </c>
      <c r="O65" s="36"/>
      <c r="P65" s="2">
        <v>10.704499999999999</v>
      </c>
      <c r="Q65" s="2">
        <v>10.1325</v>
      </c>
      <c r="R65" s="2">
        <v>1.02</v>
      </c>
      <c r="S65" s="2">
        <v>0.20749999999999999</v>
      </c>
      <c r="T65" s="2">
        <v>0.1225</v>
      </c>
      <c r="U65">
        <v>22.5</v>
      </c>
      <c r="V65">
        <f t="shared" si="2"/>
        <v>240.85124999999999</v>
      </c>
      <c r="W65">
        <f t="shared" si="3"/>
        <v>227.98125000000002</v>
      </c>
      <c r="X65">
        <f t="shared" si="4"/>
        <v>22.95</v>
      </c>
      <c r="Y65" s="9"/>
      <c r="Z65" s="9"/>
      <c r="AA65" s="9"/>
      <c r="AF65" s="9"/>
      <c r="AG65" s="9"/>
      <c r="AH65" s="9"/>
      <c r="AJ65" s="6"/>
    </row>
    <row r="66" spans="3:36" x14ac:dyDescent="0.25">
      <c r="C66"/>
      <c r="E66" s="5">
        <v>1</v>
      </c>
      <c r="G66" s="16"/>
      <c r="H66" s="19"/>
      <c r="O66" s="36"/>
      <c r="Y66" s="9"/>
      <c r="Z66" s="9"/>
      <c r="AA66" s="9"/>
      <c r="AF66" s="9"/>
      <c r="AG66" s="9"/>
      <c r="AH66" s="9"/>
    </row>
    <row r="67" spans="3:36" x14ac:dyDescent="0.25">
      <c r="C67"/>
      <c r="E67" s="5">
        <v>10</v>
      </c>
      <c r="G67" s="16"/>
      <c r="O67" s="36"/>
      <c r="Y67" s="9"/>
      <c r="Z67" s="9"/>
      <c r="AA67" s="9"/>
      <c r="AF67" s="9"/>
      <c r="AG67" s="9"/>
      <c r="AH67" s="9"/>
    </row>
    <row r="68" spans="3:36" x14ac:dyDescent="0.25">
      <c r="C68"/>
      <c r="E68" s="5">
        <v>25</v>
      </c>
      <c r="G68" s="16"/>
      <c r="O68" s="36"/>
      <c r="Y68" s="9"/>
      <c r="Z68" s="9"/>
      <c r="AA68" s="9"/>
      <c r="AF68" s="9"/>
      <c r="AG68" s="9"/>
      <c r="AH68" s="9"/>
    </row>
    <row r="69" spans="3:36" x14ac:dyDescent="0.25">
      <c r="C69"/>
      <c r="E69" s="5">
        <v>50</v>
      </c>
      <c r="G69" s="16"/>
      <c r="O69" s="36"/>
      <c r="Y69" s="9"/>
      <c r="Z69" s="9"/>
      <c r="AA69" s="9"/>
      <c r="AF69" s="9"/>
      <c r="AG69" s="9"/>
      <c r="AH69" s="9"/>
    </row>
    <row r="70" spans="3:36" x14ac:dyDescent="0.25">
      <c r="C70"/>
      <c r="E70" s="5">
        <v>95</v>
      </c>
      <c r="G70" s="16"/>
      <c r="O70" s="36"/>
      <c r="Y70" s="9"/>
      <c r="Z70" s="9"/>
      <c r="AA70" s="9"/>
      <c r="AF70" s="9"/>
      <c r="AG70" s="9"/>
      <c r="AH70" s="9"/>
    </row>
    <row r="71" spans="3:36" x14ac:dyDescent="0.25">
      <c r="C71" s="7"/>
      <c r="D71" s="17"/>
      <c r="E71" s="5">
        <v>1</v>
      </c>
      <c r="G71" s="16"/>
      <c r="I71" s="34"/>
      <c r="O71" s="36"/>
      <c r="Y71" s="9"/>
      <c r="Z71" s="9"/>
      <c r="AA71" s="9"/>
      <c r="AF71" s="9"/>
      <c r="AG71" s="9"/>
      <c r="AH71" s="9"/>
    </row>
    <row r="72" spans="3:36" x14ac:dyDescent="0.25">
      <c r="C72"/>
      <c r="D72" s="17"/>
      <c r="E72" s="5">
        <v>10</v>
      </c>
      <c r="G72" s="16"/>
      <c r="I72" s="34"/>
      <c r="Y72" s="9"/>
      <c r="Z72" s="9"/>
      <c r="AA72" s="9"/>
      <c r="AF72" s="9"/>
      <c r="AG72" s="9"/>
      <c r="AH72" s="9"/>
    </row>
    <row r="73" spans="3:36" x14ac:dyDescent="0.25">
      <c r="C73"/>
      <c r="E73" s="5">
        <v>25</v>
      </c>
      <c r="G73" s="16"/>
      <c r="Y73" s="9"/>
      <c r="Z73" s="9"/>
      <c r="AA73" s="9"/>
      <c r="AF73" s="9"/>
      <c r="AG73" s="9"/>
      <c r="AH73" s="9"/>
    </row>
    <row r="74" spans="3:36" x14ac:dyDescent="0.25">
      <c r="C74"/>
      <c r="E74" s="5">
        <v>50</v>
      </c>
      <c r="G74" s="16"/>
      <c r="I74" s="34"/>
      <c r="J74" s="19"/>
      <c r="Y74" s="9"/>
      <c r="Z74" s="9"/>
      <c r="AA74" s="9"/>
      <c r="AF74" s="9"/>
      <c r="AG74" s="9"/>
      <c r="AH74" s="9"/>
    </row>
    <row r="75" spans="3:36" x14ac:dyDescent="0.25">
      <c r="C75"/>
      <c r="E75" s="5">
        <v>95</v>
      </c>
      <c r="G75" s="16"/>
      <c r="Y75" s="9"/>
      <c r="Z75" s="9"/>
      <c r="AA75" s="9"/>
      <c r="AF75" s="9"/>
      <c r="AG75" s="9"/>
      <c r="AH75" s="9"/>
    </row>
    <row r="76" spans="3:36" x14ac:dyDescent="0.25">
      <c r="C76" s="7"/>
      <c r="E76" s="5">
        <v>1</v>
      </c>
      <c r="G76" s="16"/>
      <c r="K76" s="34"/>
      <c r="O76" s="36"/>
      <c r="Y76" s="9"/>
      <c r="Z76" s="9"/>
      <c r="AA76" s="9"/>
      <c r="AF76" s="9"/>
      <c r="AG76" s="9"/>
      <c r="AH76" s="9"/>
    </row>
    <row r="77" spans="3:36" x14ac:dyDescent="0.25">
      <c r="C77"/>
      <c r="E77" s="5">
        <v>10</v>
      </c>
      <c r="G77" s="16"/>
      <c r="I77" s="34"/>
      <c r="K77" s="34"/>
      <c r="Y77" s="9"/>
      <c r="Z77" s="9"/>
      <c r="AA77" s="9"/>
      <c r="AF77" s="9"/>
      <c r="AG77" s="9"/>
      <c r="AH77" s="9"/>
    </row>
    <row r="78" spans="3:36" x14ac:dyDescent="0.25">
      <c r="C78"/>
      <c r="E78" s="5">
        <v>25</v>
      </c>
      <c r="G78" s="16"/>
      <c r="Y78" s="9"/>
      <c r="Z78" s="9"/>
      <c r="AA78" s="9"/>
      <c r="AF78" s="9"/>
      <c r="AG78" s="9"/>
      <c r="AH78" s="9"/>
    </row>
    <row r="79" spans="3:36" x14ac:dyDescent="0.25">
      <c r="C79"/>
      <c r="E79" s="5">
        <v>50</v>
      </c>
      <c r="G79" s="16"/>
      <c r="Y79" s="9"/>
      <c r="Z79" s="9"/>
      <c r="AA79" s="9"/>
      <c r="AF79" s="9"/>
      <c r="AG79" s="9"/>
      <c r="AH79" s="9"/>
    </row>
    <row r="80" spans="3:36" x14ac:dyDescent="0.25">
      <c r="C80"/>
      <c r="E80" s="5">
        <v>95</v>
      </c>
      <c r="G80" s="16"/>
      <c r="Y80" s="9"/>
      <c r="Z80" s="9"/>
      <c r="AA80" s="9"/>
      <c r="AF80" s="9"/>
      <c r="AG80" s="9"/>
      <c r="AH80" s="9"/>
    </row>
    <row r="81" spans="3:34" x14ac:dyDescent="0.25">
      <c r="C81" s="7"/>
      <c r="E81" s="5">
        <v>1</v>
      </c>
      <c r="G81" s="16"/>
      <c r="Y81" s="9"/>
      <c r="Z81" s="9"/>
      <c r="AA81" s="9"/>
      <c r="AF81" s="9"/>
      <c r="AG81" s="9"/>
      <c r="AH81" s="9"/>
    </row>
    <row r="82" spans="3:34" x14ac:dyDescent="0.25">
      <c r="C82"/>
      <c r="E82" s="5">
        <v>10</v>
      </c>
      <c r="G82" s="16"/>
      <c r="J82" s="19"/>
      <c r="Y82" s="9"/>
      <c r="Z82" s="9"/>
      <c r="AA82" s="9"/>
      <c r="AF82" s="9"/>
      <c r="AG82" s="9"/>
      <c r="AH82" s="9"/>
    </row>
    <row r="83" spans="3:34" x14ac:dyDescent="0.25">
      <c r="C83"/>
      <c r="E83" s="5">
        <v>25</v>
      </c>
      <c r="G83" s="16"/>
      <c r="J83" s="19"/>
      <c r="Y83" s="9"/>
      <c r="Z83" s="9"/>
      <c r="AA83" s="9"/>
      <c r="AF83" s="9"/>
      <c r="AG83" s="9"/>
      <c r="AH83" s="9"/>
    </row>
    <row r="84" spans="3:34" x14ac:dyDescent="0.25">
      <c r="C84"/>
      <c r="E84" s="5">
        <v>50</v>
      </c>
      <c r="G84" s="16"/>
      <c r="I84" s="34"/>
      <c r="J84" s="19"/>
      <c r="Y84" s="9"/>
      <c r="Z84" s="9"/>
      <c r="AA84" s="9"/>
      <c r="AF84" s="9"/>
      <c r="AG84" s="9"/>
      <c r="AH84" s="9"/>
    </row>
    <row r="85" spans="3:34" x14ac:dyDescent="0.25">
      <c r="C85"/>
      <c r="E85" s="5">
        <v>95</v>
      </c>
      <c r="G85" s="16"/>
      <c r="I85" s="34"/>
      <c r="Y85" s="9"/>
      <c r="Z85" s="9"/>
      <c r="AA85" s="9"/>
      <c r="AF85" s="9"/>
      <c r="AG85" s="9"/>
      <c r="AH85" s="9"/>
    </row>
    <row r="86" spans="3:34" x14ac:dyDescent="0.25">
      <c r="C86" s="7"/>
      <c r="E86" s="5">
        <v>1</v>
      </c>
      <c r="G86" s="16"/>
      <c r="Y86" s="9"/>
      <c r="Z86" s="9"/>
      <c r="AA86" s="9"/>
      <c r="AF86" s="9"/>
      <c r="AG86" s="9"/>
      <c r="AH86" s="9"/>
    </row>
    <row r="87" spans="3:34" x14ac:dyDescent="0.25">
      <c r="C87"/>
      <c r="E87" s="5">
        <v>10</v>
      </c>
      <c r="G87" s="16"/>
      <c r="Y87" s="9"/>
      <c r="Z87" s="9"/>
      <c r="AA87" s="9"/>
      <c r="AF87" s="9"/>
      <c r="AG87" s="9"/>
      <c r="AH87" s="9"/>
    </row>
    <row r="88" spans="3:34" x14ac:dyDescent="0.25">
      <c r="C88"/>
      <c r="E88" s="5">
        <v>25</v>
      </c>
      <c r="G88" s="16"/>
      <c r="Y88" s="9"/>
      <c r="Z88" s="9"/>
      <c r="AA88" s="9"/>
      <c r="AF88" s="9"/>
      <c r="AG88" s="9"/>
      <c r="AH88" s="9"/>
    </row>
    <row r="89" spans="3:34" x14ac:dyDescent="0.25">
      <c r="C89"/>
      <c r="E89" s="5">
        <v>50</v>
      </c>
      <c r="G89" s="16"/>
      <c r="I89" s="34"/>
      <c r="Y89" s="9"/>
      <c r="Z89" s="9"/>
      <c r="AA89" s="9"/>
      <c r="AF89" s="9"/>
      <c r="AG89" s="9"/>
      <c r="AH89" s="9"/>
    </row>
    <row r="90" spans="3:34" x14ac:dyDescent="0.25">
      <c r="C90"/>
      <c r="E90" s="5">
        <v>95</v>
      </c>
      <c r="G90" s="16"/>
      <c r="Y90" s="9"/>
      <c r="Z90" s="9"/>
      <c r="AA90" s="9"/>
      <c r="AF90" s="9"/>
      <c r="AG90" s="9"/>
      <c r="AH90" s="9"/>
    </row>
    <row r="91" spans="3:34" x14ac:dyDescent="0.25">
      <c r="C91" s="7"/>
      <c r="E91" s="5">
        <v>1</v>
      </c>
      <c r="G91" s="16"/>
      <c r="Y91" s="9"/>
      <c r="Z91" s="9"/>
      <c r="AA91" s="9"/>
    </row>
    <row r="92" spans="3:34" x14ac:dyDescent="0.25">
      <c r="C92"/>
      <c r="E92" s="5">
        <v>10</v>
      </c>
      <c r="G92" s="16"/>
      <c r="J92" s="19"/>
      <c r="Y92" s="9"/>
      <c r="Z92" s="9"/>
      <c r="AA92" s="9"/>
    </row>
    <row r="93" spans="3:34" x14ac:dyDescent="0.25">
      <c r="C93"/>
      <c r="E93" s="5">
        <v>25</v>
      </c>
      <c r="G93" s="16"/>
      <c r="Y93" s="9"/>
      <c r="Z93" s="9"/>
      <c r="AA93" s="9"/>
    </row>
    <row r="94" spans="3:34" x14ac:dyDescent="0.25">
      <c r="C94"/>
      <c r="E94" s="5">
        <v>50</v>
      </c>
      <c r="G94" s="16"/>
      <c r="Y94" s="9"/>
      <c r="Z94" s="9"/>
      <c r="AA94" s="9"/>
    </row>
    <row r="95" spans="3:34" x14ac:dyDescent="0.25">
      <c r="C95"/>
      <c r="E95" s="5">
        <v>95</v>
      </c>
      <c r="G95" s="16"/>
      <c r="I95" s="34"/>
    </row>
    <row r="96" spans="3:34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  <c r="G99" s="16"/>
    </row>
    <row r="100" spans="3:10" x14ac:dyDescent="0.25">
      <c r="C100"/>
      <c r="E100" s="5">
        <v>95</v>
      </c>
      <c r="G100" s="16"/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527"/>
  <sheetViews>
    <sheetView zoomScale="75" workbookViewId="0">
      <pane ySplit="5" topLeftCell="A6" activePane="bottomLeft" state="frozen"/>
      <selection pane="bottomLeft" activeCell="C13" sqref="C13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1.10937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6" x14ac:dyDescent="0.25">
      <c r="A1" s="8" t="s">
        <v>66</v>
      </c>
      <c r="U1" s="9" t="s">
        <v>23</v>
      </c>
      <c r="W1" s="9"/>
      <c r="Y1" s="9"/>
      <c r="Z1" s="9"/>
      <c r="AA1" s="9"/>
      <c r="AB1" s="9" t="s">
        <v>23</v>
      </c>
      <c r="AC1" s="9"/>
      <c r="AD1" s="9"/>
      <c r="AF1" s="9"/>
      <c r="AG1" s="9"/>
      <c r="AH1" s="9"/>
    </row>
    <row r="2" spans="1:36" x14ac:dyDescent="0.25">
      <c r="A2" s="4" t="s">
        <v>49</v>
      </c>
      <c r="M2" s="40" t="s">
        <v>36</v>
      </c>
      <c r="U2" s="9" t="s">
        <v>24</v>
      </c>
      <c r="W2" s="9" t="s">
        <v>25</v>
      </c>
      <c r="Y2" s="9"/>
      <c r="Z2" s="9"/>
      <c r="AA2" s="9"/>
      <c r="AB2" s="9" t="s">
        <v>24</v>
      </c>
      <c r="AC2" s="9"/>
      <c r="AD2" s="9" t="s">
        <v>25</v>
      </c>
      <c r="AF2" s="9"/>
      <c r="AG2" s="9"/>
      <c r="AH2" s="9"/>
    </row>
    <row r="3" spans="1:36" x14ac:dyDescent="0.25">
      <c r="A3" s="4" t="s">
        <v>67</v>
      </c>
      <c r="M3" s="40" t="s">
        <v>46</v>
      </c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  <c r="U3" s="9" t="s">
        <v>27</v>
      </c>
      <c r="V3" s="9"/>
      <c r="W3" s="9" t="s">
        <v>28</v>
      </c>
      <c r="X3" s="9"/>
      <c r="Y3" s="9"/>
      <c r="Z3" s="9" t="s">
        <v>25</v>
      </c>
      <c r="AA3" s="9"/>
      <c r="AB3" s="9" t="s">
        <v>27</v>
      </c>
      <c r="AC3" s="9"/>
      <c r="AD3" s="9" t="s">
        <v>28</v>
      </c>
      <c r="AF3" s="9"/>
      <c r="AG3" s="9" t="s">
        <v>29</v>
      </c>
      <c r="AH3" s="9"/>
      <c r="AJ3" s="17" t="s">
        <v>54</v>
      </c>
    </row>
    <row r="4" spans="1:36" x14ac:dyDescent="0.25">
      <c r="A4" s="4" t="s">
        <v>68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9" t="s">
        <v>28</v>
      </c>
      <c r="V4" s="9"/>
      <c r="W4" s="9" t="s">
        <v>31</v>
      </c>
      <c r="X4" s="9"/>
      <c r="Y4" s="9"/>
      <c r="Z4" s="9" t="s">
        <v>32</v>
      </c>
      <c r="AA4" s="9"/>
      <c r="AB4" s="9" t="s">
        <v>28</v>
      </c>
      <c r="AC4" s="9"/>
      <c r="AD4" s="9" t="s">
        <v>31</v>
      </c>
      <c r="AF4" s="9"/>
      <c r="AG4" s="9" t="s">
        <v>32</v>
      </c>
      <c r="AH4" s="9"/>
      <c r="AJ4" s="17" t="s">
        <v>55</v>
      </c>
    </row>
    <row r="5" spans="1:36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9"/>
      <c r="V5" s="9" t="s">
        <v>33</v>
      </c>
      <c r="W5" s="9" t="s">
        <v>34</v>
      </c>
      <c r="X5" s="9" t="s">
        <v>35</v>
      </c>
      <c r="Y5" s="9" t="s">
        <v>33</v>
      </c>
      <c r="Z5" s="9" t="s">
        <v>34</v>
      </c>
      <c r="AA5" s="9" t="s">
        <v>35</v>
      </c>
      <c r="AB5" s="9"/>
      <c r="AC5" s="9" t="s">
        <v>33</v>
      </c>
      <c r="AD5" s="9" t="s">
        <v>34</v>
      </c>
      <c r="AE5" s="9" t="s">
        <v>35</v>
      </c>
      <c r="AF5" s="9" t="s">
        <v>33</v>
      </c>
      <c r="AG5" s="9" t="s">
        <v>34</v>
      </c>
      <c r="AH5" s="9" t="s">
        <v>35</v>
      </c>
    </row>
    <row r="6" spans="1:36" s="6" customFormat="1" x14ac:dyDescent="0.25">
      <c r="A6" s="31"/>
      <c r="B6" s="30"/>
      <c r="C6" s="14"/>
      <c r="D6" s="18"/>
      <c r="E6" s="5">
        <v>1</v>
      </c>
      <c r="F6" s="16"/>
      <c r="G6" s="27"/>
      <c r="H6" s="16"/>
      <c r="I6" s="27"/>
      <c r="J6" s="27"/>
      <c r="K6" s="27"/>
      <c r="L6" s="30"/>
      <c r="M6" s="39"/>
      <c r="N6" s="2"/>
      <c r="O6" s="2"/>
      <c r="P6" s="15"/>
      <c r="Q6" s="15"/>
      <c r="R6" s="15"/>
      <c r="S6" s="15"/>
      <c r="T6" s="15"/>
      <c r="U6"/>
      <c r="V6">
        <f t="shared" ref="V6:X21" si="0">($U6*P6)</f>
        <v>0</v>
      </c>
      <c r="W6">
        <f t="shared" si="0"/>
        <v>0</v>
      </c>
      <c r="X6">
        <f t="shared" si="0"/>
        <v>0</v>
      </c>
      <c r="Y6" s="9">
        <f>SUM(V6:V10)</f>
        <v>0</v>
      </c>
      <c r="Z6" s="9">
        <f>SUM(W6:W10)</f>
        <v>0</v>
      </c>
      <c r="AA6" s="9">
        <f>SUM(X6:X10)</f>
        <v>0</v>
      </c>
      <c r="AB6">
        <v>5.5</v>
      </c>
      <c r="AC6">
        <f t="shared" ref="AC6:AE9" si="1">($AB6*P6)</f>
        <v>0</v>
      </c>
      <c r="AD6">
        <f t="shared" si="1"/>
        <v>0</v>
      </c>
      <c r="AE6">
        <f t="shared" si="1"/>
        <v>0</v>
      </c>
      <c r="AF6" s="9">
        <f>SUM(AC6:AC9)</f>
        <v>0</v>
      </c>
      <c r="AG6" s="9">
        <f>SUM(AD6:AD9)</f>
        <v>0</v>
      </c>
      <c r="AH6" s="9">
        <f>SUM(AE6:AE9)</f>
        <v>0</v>
      </c>
    </row>
    <row r="7" spans="1:36" s="6" customFormat="1" x14ac:dyDescent="0.25">
      <c r="A7" s="18"/>
      <c r="B7" s="30"/>
      <c r="D7" s="18"/>
      <c r="E7" s="5">
        <v>10</v>
      </c>
      <c r="F7" s="16"/>
      <c r="G7" s="15"/>
      <c r="H7" s="16"/>
      <c r="I7" s="27"/>
      <c r="K7" s="27"/>
      <c r="L7" s="30"/>
      <c r="M7" s="41"/>
      <c r="P7" s="15"/>
      <c r="Q7" s="15"/>
      <c r="R7" s="15"/>
      <c r="S7" s="15"/>
      <c r="T7" s="15"/>
      <c r="U7"/>
      <c r="V7">
        <f t="shared" si="0"/>
        <v>0</v>
      </c>
      <c r="W7">
        <f t="shared" si="0"/>
        <v>0</v>
      </c>
      <c r="X7">
        <f t="shared" si="0"/>
        <v>0</v>
      </c>
      <c r="Y7" s="9"/>
      <c r="Z7" s="9"/>
      <c r="AA7" s="9"/>
      <c r="AB7">
        <v>12</v>
      </c>
      <c r="AC7">
        <f t="shared" si="1"/>
        <v>0</v>
      </c>
      <c r="AD7">
        <f t="shared" si="1"/>
        <v>0</v>
      </c>
      <c r="AE7">
        <f t="shared" si="1"/>
        <v>0</v>
      </c>
      <c r="AF7" s="9"/>
      <c r="AG7" s="9"/>
      <c r="AH7" s="9"/>
    </row>
    <row r="8" spans="1:36" s="6" customFormat="1" x14ac:dyDescent="0.25">
      <c r="A8" s="18"/>
      <c r="B8" s="30"/>
      <c r="D8" s="18"/>
      <c r="E8" s="5">
        <v>25</v>
      </c>
      <c r="F8" s="16"/>
      <c r="G8" s="15"/>
      <c r="K8" s="27"/>
      <c r="L8" s="30"/>
      <c r="M8" s="41"/>
      <c r="P8" s="15"/>
      <c r="Q8" s="15"/>
      <c r="R8" s="15"/>
      <c r="S8" s="15"/>
      <c r="T8" s="15"/>
      <c r="U8"/>
      <c r="V8">
        <f t="shared" si="0"/>
        <v>0</v>
      </c>
      <c r="W8">
        <f t="shared" si="0"/>
        <v>0</v>
      </c>
      <c r="X8">
        <f t="shared" si="0"/>
        <v>0</v>
      </c>
      <c r="Y8" s="9"/>
      <c r="Z8" s="9"/>
      <c r="AA8" s="9"/>
      <c r="AB8">
        <v>20</v>
      </c>
      <c r="AC8">
        <f t="shared" si="1"/>
        <v>0</v>
      </c>
      <c r="AD8">
        <f t="shared" si="1"/>
        <v>0</v>
      </c>
      <c r="AE8">
        <f t="shared" si="1"/>
        <v>0</v>
      </c>
      <c r="AF8" s="9"/>
      <c r="AG8" s="9"/>
      <c r="AH8" s="9"/>
    </row>
    <row r="9" spans="1:36" s="6" customFormat="1" x14ac:dyDescent="0.25">
      <c r="A9" s="18"/>
      <c r="B9" s="30"/>
      <c r="D9" s="18"/>
      <c r="E9" s="5">
        <v>50</v>
      </c>
      <c r="F9" s="16"/>
      <c r="G9" s="15"/>
      <c r="H9" s="2"/>
      <c r="K9" s="27"/>
      <c r="L9" s="30"/>
      <c r="M9" s="41"/>
      <c r="O9" s="36"/>
      <c r="P9" s="15"/>
      <c r="Q9" s="15"/>
      <c r="R9" s="15"/>
      <c r="S9" s="15"/>
      <c r="T9" s="15"/>
      <c r="U9"/>
      <c r="V9">
        <f t="shared" si="0"/>
        <v>0</v>
      </c>
      <c r="W9">
        <f t="shared" si="0"/>
        <v>0</v>
      </c>
      <c r="X9">
        <f t="shared" si="0"/>
        <v>0</v>
      </c>
      <c r="Y9" s="9"/>
      <c r="Z9" s="9"/>
      <c r="AA9" s="9"/>
      <c r="AB9">
        <v>12.5</v>
      </c>
      <c r="AC9">
        <f t="shared" si="1"/>
        <v>0</v>
      </c>
      <c r="AD9">
        <f t="shared" si="1"/>
        <v>0</v>
      </c>
      <c r="AE9">
        <f t="shared" si="1"/>
        <v>0</v>
      </c>
      <c r="AF9" s="9"/>
      <c r="AG9" s="9"/>
      <c r="AH9" s="9"/>
    </row>
    <row r="10" spans="1:36" s="6" customFormat="1" x14ac:dyDescent="0.25">
      <c r="A10" s="18"/>
      <c r="B10" s="30"/>
      <c r="D10" s="18"/>
      <c r="E10" s="5">
        <v>95</v>
      </c>
      <c r="F10" s="16"/>
      <c r="G10" s="15"/>
      <c r="H10" s="2"/>
      <c r="K10" s="27"/>
      <c r="L10" s="30"/>
      <c r="M10" s="41"/>
      <c r="O10" s="36"/>
      <c r="P10" s="15"/>
      <c r="Q10" s="15"/>
      <c r="R10" s="15"/>
      <c r="S10" s="15"/>
      <c r="T10" s="15"/>
      <c r="U10"/>
      <c r="V10">
        <f t="shared" si="0"/>
        <v>0</v>
      </c>
      <c r="W10">
        <f t="shared" si="0"/>
        <v>0</v>
      </c>
      <c r="X10">
        <f t="shared" si="0"/>
        <v>0</v>
      </c>
      <c r="Y10" s="9"/>
      <c r="Z10" s="9"/>
      <c r="AA10" s="9"/>
      <c r="AB10"/>
      <c r="AC10"/>
      <c r="AD10"/>
      <c r="AE10"/>
      <c r="AF10" s="9"/>
      <c r="AG10" s="9"/>
      <c r="AH10" s="9"/>
    </row>
    <row r="11" spans="1:36" x14ac:dyDescent="0.25">
      <c r="A11" s="31"/>
      <c r="B11" s="2"/>
      <c r="C11" s="14"/>
      <c r="D11" s="18"/>
      <c r="E11" s="5">
        <v>1</v>
      </c>
      <c r="G11" s="27"/>
      <c r="I11" s="27"/>
      <c r="J11" s="27"/>
      <c r="K11" s="27"/>
      <c r="L11" s="30"/>
      <c r="N11" s="2"/>
      <c r="O11" s="2"/>
      <c r="P11" s="15"/>
      <c r="Q11" s="15"/>
      <c r="R11" s="15"/>
      <c r="S11" s="15"/>
      <c r="T11" s="15"/>
      <c r="V11">
        <f t="shared" si="0"/>
        <v>0</v>
      </c>
      <c r="W11">
        <f t="shared" si="0"/>
        <v>0</v>
      </c>
      <c r="X11">
        <f t="shared" si="0"/>
        <v>0</v>
      </c>
      <c r="Y11" s="9">
        <f>SUM(V11:V15)</f>
        <v>0</v>
      </c>
      <c r="Z11" s="9">
        <f>SUM(W11:W15)</f>
        <v>0</v>
      </c>
      <c r="AA11" s="9">
        <f>SUM(X11:X15)</f>
        <v>0</v>
      </c>
      <c r="AB11">
        <v>5.5</v>
      </c>
      <c r="AC11">
        <f t="shared" ref="AC11:AE14" si="2">($AB11*P11)</f>
        <v>0</v>
      </c>
      <c r="AD11">
        <f t="shared" si="2"/>
        <v>0</v>
      </c>
      <c r="AE11">
        <f t="shared" si="2"/>
        <v>0</v>
      </c>
      <c r="AF11" s="9">
        <f>SUM(AC11:AC14)</f>
        <v>0</v>
      </c>
      <c r="AG11" s="9">
        <f>SUM(AD11:AD14)</f>
        <v>0</v>
      </c>
      <c r="AH11" s="9">
        <f>SUM(AE11:AE14)</f>
        <v>0</v>
      </c>
      <c r="AJ11" s="6"/>
    </row>
    <row r="12" spans="1:36" x14ac:dyDescent="0.25">
      <c r="A12" s="32"/>
      <c r="C12" s="13"/>
      <c r="D12" s="18"/>
      <c r="E12" s="5">
        <v>10</v>
      </c>
      <c r="G12" s="27"/>
      <c r="I12" s="27"/>
      <c r="J12" s="27"/>
      <c r="K12" s="27"/>
      <c r="P12" s="15"/>
      <c r="Q12" s="15"/>
      <c r="R12" s="15"/>
      <c r="S12" s="15"/>
      <c r="T12" s="15"/>
      <c r="V12">
        <f t="shared" si="0"/>
        <v>0</v>
      </c>
      <c r="W12">
        <f t="shared" si="0"/>
        <v>0</v>
      </c>
      <c r="X12">
        <f t="shared" si="0"/>
        <v>0</v>
      </c>
      <c r="Y12" s="9"/>
      <c r="Z12" s="9"/>
      <c r="AA12" s="9"/>
      <c r="AB12">
        <v>12</v>
      </c>
      <c r="AC12">
        <f t="shared" si="2"/>
        <v>0</v>
      </c>
      <c r="AD12">
        <f t="shared" si="2"/>
        <v>0</v>
      </c>
      <c r="AE12">
        <f t="shared" si="2"/>
        <v>0</v>
      </c>
      <c r="AF12" s="9"/>
      <c r="AG12" s="9"/>
      <c r="AH12" s="9"/>
      <c r="AJ12" s="6"/>
    </row>
    <row r="13" spans="1:36" x14ac:dyDescent="0.25">
      <c r="A13" s="32"/>
      <c r="C13" s="13"/>
      <c r="D13" s="18"/>
      <c r="E13" s="5">
        <v>25</v>
      </c>
      <c r="G13" s="27"/>
      <c r="I13" s="27"/>
      <c r="J13" s="27"/>
      <c r="K13" s="27"/>
      <c r="P13" s="15"/>
      <c r="Q13" s="15"/>
      <c r="R13" s="15"/>
      <c r="S13" s="15"/>
      <c r="T13" s="15"/>
      <c r="V13">
        <f t="shared" si="0"/>
        <v>0</v>
      </c>
      <c r="W13">
        <f t="shared" si="0"/>
        <v>0</v>
      </c>
      <c r="X13">
        <f t="shared" si="0"/>
        <v>0</v>
      </c>
      <c r="Y13" s="9"/>
      <c r="Z13" s="9"/>
      <c r="AA13" s="9"/>
      <c r="AB13">
        <v>20</v>
      </c>
      <c r="AC13">
        <f t="shared" si="2"/>
        <v>0</v>
      </c>
      <c r="AD13">
        <f t="shared" si="2"/>
        <v>0</v>
      </c>
      <c r="AE13">
        <f t="shared" si="2"/>
        <v>0</v>
      </c>
      <c r="AF13" s="9"/>
      <c r="AG13" s="9"/>
      <c r="AH13" s="9"/>
      <c r="AJ13" s="6"/>
    </row>
    <row r="14" spans="1:36" x14ac:dyDescent="0.25">
      <c r="A14" s="32"/>
      <c r="C14" s="13"/>
      <c r="D14" s="18"/>
      <c r="E14" s="5">
        <v>50</v>
      </c>
      <c r="G14" s="27"/>
      <c r="H14" s="2"/>
      <c r="I14" s="27"/>
      <c r="J14" s="27"/>
      <c r="K14" s="27"/>
      <c r="O14" s="37"/>
      <c r="P14" s="15"/>
      <c r="Q14" s="15"/>
      <c r="R14" s="15"/>
      <c r="S14" s="15"/>
      <c r="T14" s="15"/>
      <c r="V14">
        <f t="shared" si="0"/>
        <v>0</v>
      </c>
      <c r="W14">
        <f t="shared" si="0"/>
        <v>0</v>
      </c>
      <c r="X14">
        <f t="shared" si="0"/>
        <v>0</v>
      </c>
      <c r="Y14" s="9"/>
      <c r="Z14" s="9"/>
      <c r="AA14" s="9"/>
      <c r="AB14">
        <v>12.5</v>
      </c>
      <c r="AC14">
        <f t="shared" si="2"/>
        <v>0</v>
      </c>
      <c r="AD14">
        <f t="shared" si="2"/>
        <v>0</v>
      </c>
      <c r="AE14">
        <f t="shared" si="2"/>
        <v>0</v>
      </c>
      <c r="AF14" s="9"/>
      <c r="AG14" s="9"/>
      <c r="AH14" s="9"/>
      <c r="AJ14" s="6"/>
    </row>
    <row r="15" spans="1:36" x14ac:dyDescent="0.25">
      <c r="A15" s="32"/>
      <c r="C15" s="13"/>
      <c r="D15" s="18"/>
      <c r="E15" s="5">
        <v>95</v>
      </c>
      <c r="G15" s="27"/>
      <c r="H15" s="2"/>
      <c r="I15" s="27"/>
      <c r="J15" s="27"/>
      <c r="K15" s="27"/>
      <c r="O15" s="37"/>
      <c r="P15" s="15"/>
      <c r="Q15" s="15"/>
      <c r="R15" s="15"/>
      <c r="S15" s="15"/>
      <c r="T15" s="15"/>
      <c r="V15">
        <f t="shared" si="0"/>
        <v>0</v>
      </c>
      <c r="W15">
        <f t="shared" si="0"/>
        <v>0</v>
      </c>
      <c r="X15">
        <f t="shared" si="0"/>
        <v>0</v>
      </c>
      <c r="Y15" s="9"/>
      <c r="Z15" s="9"/>
      <c r="AA15" s="9"/>
      <c r="AF15" s="9"/>
      <c r="AG15" s="9"/>
      <c r="AH15" s="9"/>
      <c r="AJ15" s="6"/>
    </row>
    <row r="16" spans="1:36" x14ac:dyDescent="0.25">
      <c r="A16" s="32"/>
      <c r="B16" s="2"/>
      <c r="C16" s="14"/>
      <c r="D16" s="18"/>
      <c r="E16" s="5">
        <v>1</v>
      </c>
      <c r="G16" s="27"/>
      <c r="I16" s="27"/>
      <c r="J16" s="27"/>
      <c r="K16" s="27"/>
      <c r="N16" s="2"/>
      <c r="O16" s="2"/>
      <c r="P16" s="15"/>
      <c r="Q16" s="15"/>
      <c r="R16" s="15"/>
      <c r="S16" s="15"/>
      <c r="T16" s="15"/>
      <c r="V16">
        <f t="shared" si="0"/>
        <v>0</v>
      </c>
      <c r="W16">
        <f t="shared" si="0"/>
        <v>0</v>
      </c>
      <c r="X16">
        <f t="shared" si="0"/>
        <v>0</v>
      </c>
      <c r="Y16" s="9">
        <f>SUM(V16:V20)</f>
        <v>0</v>
      </c>
      <c r="Z16" s="9">
        <f>SUM(W16:W20)</f>
        <v>0</v>
      </c>
      <c r="AA16" s="9">
        <f>SUM(X16:X20)</f>
        <v>0</v>
      </c>
      <c r="AB16">
        <v>5.5</v>
      </c>
      <c r="AC16">
        <f t="shared" ref="AC16:AE19" si="3">($AB16*P16)</f>
        <v>0</v>
      </c>
      <c r="AD16">
        <f t="shared" si="3"/>
        <v>0</v>
      </c>
      <c r="AE16">
        <f t="shared" si="3"/>
        <v>0</v>
      </c>
      <c r="AF16" s="9">
        <f>SUM(AC16:AC19)</f>
        <v>0</v>
      </c>
      <c r="AG16" s="9">
        <f>SUM(AD16:AD19)</f>
        <v>0</v>
      </c>
      <c r="AH16" s="9">
        <f>SUM(AE16:AE19)</f>
        <v>0</v>
      </c>
      <c r="AJ16" s="6"/>
    </row>
    <row r="17" spans="1:36" x14ac:dyDescent="0.25">
      <c r="A17" s="32"/>
      <c r="D17" s="18"/>
      <c r="E17" s="5">
        <v>10</v>
      </c>
      <c r="G17" s="27"/>
      <c r="H17" s="2"/>
      <c r="I17" s="27"/>
      <c r="J17" s="27"/>
      <c r="K17" s="27"/>
      <c r="O17" s="37"/>
      <c r="P17" s="15"/>
      <c r="Q17" s="15"/>
      <c r="R17" s="15"/>
      <c r="S17" s="15"/>
      <c r="T17" s="15"/>
      <c r="V17">
        <f t="shared" si="0"/>
        <v>0</v>
      </c>
      <c r="W17">
        <f t="shared" si="0"/>
        <v>0</v>
      </c>
      <c r="X17">
        <f t="shared" si="0"/>
        <v>0</v>
      </c>
      <c r="Y17" s="9"/>
      <c r="Z17" s="9"/>
      <c r="AA17" s="9"/>
      <c r="AB17">
        <v>12</v>
      </c>
      <c r="AC17">
        <f t="shared" si="3"/>
        <v>0</v>
      </c>
      <c r="AD17">
        <f t="shared" si="3"/>
        <v>0</v>
      </c>
      <c r="AE17">
        <f t="shared" si="3"/>
        <v>0</v>
      </c>
      <c r="AF17" s="9"/>
      <c r="AG17" s="9"/>
      <c r="AH17" s="9"/>
      <c r="AJ17" s="6"/>
    </row>
    <row r="18" spans="1:36" x14ac:dyDescent="0.25">
      <c r="A18" s="32"/>
      <c r="D18" s="18"/>
      <c r="E18" s="5">
        <v>25</v>
      </c>
      <c r="G18" s="27"/>
      <c r="H18" s="2"/>
      <c r="I18" s="27"/>
      <c r="J18" s="27"/>
      <c r="K18" s="27"/>
      <c r="O18" s="37"/>
      <c r="P18" s="15"/>
      <c r="Q18" s="15"/>
      <c r="R18" s="15"/>
      <c r="S18" s="15"/>
      <c r="T18" s="15"/>
      <c r="V18">
        <f t="shared" si="0"/>
        <v>0</v>
      </c>
      <c r="W18">
        <f t="shared" si="0"/>
        <v>0</v>
      </c>
      <c r="X18">
        <f t="shared" si="0"/>
        <v>0</v>
      </c>
      <c r="Y18" s="9"/>
      <c r="Z18" s="9"/>
      <c r="AA18" s="9"/>
      <c r="AB18">
        <v>20</v>
      </c>
      <c r="AC18">
        <f t="shared" si="3"/>
        <v>0</v>
      </c>
      <c r="AD18">
        <f t="shared" si="3"/>
        <v>0</v>
      </c>
      <c r="AE18">
        <f t="shared" si="3"/>
        <v>0</v>
      </c>
      <c r="AF18" s="9"/>
      <c r="AG18" s="9"/>
      <c r="AH18" s="9"/>
      <c r="AJ18" s="6"/>
    </row>
    <row r="19" spans="1:36" x14ac:dyDescent="0.25">
      <c r="A19" s="32"/>
      <c r="D19" s="18"/>
      <c r="E19" s="5">
        <v>50</v>
      </c>
      <c r="G19" s="27"/>
      <c r="H19" s="2"/>
      <c r="I19" s="27"/>
      <c r="J19" s="27"/>
      <c r="K19" s="27"/>
      <c r="O19" s="37"/>
      <c r="P19" s="15"/>
      <c r="Q19" s="15"/>
      <c r="R19" s="15"/>
      <c r="S19" s="15"/>
      <c r="T19" s="15"/>
      <c r="V19">
        <f t="shared" si="0"/>
        <v>0</v>
      </c>
      <c r="W19">
        <f t="shared" si="0"/>
        <v>0</v>
      </c>
      <c r="X19">
        <f t="shared" si="0"/>
        <v>0</v>
      </c>
      <c r="Y19" s="9"/>
      <c r="Z19" s="9"/>
      <c r="AA19" s="9"/>
      <c r="AB19">
        <v>12.5</v>
      </c>
      <c r="AC19">
        <f t="shared" si="3"/>
        <v>0</v>
      </c>
      <c r="AD19">
        <f t="shared" si="3"/>
        <v>0</v>
      </c>
      <c r="AE19">
        <f t="shared" si="3"/>
        <v>0</v>
      </c>
      <c r="AF19" s="9"/>
      <c r="AG19" s="9"/>
      <c r="AH19" s="9"/>
      <c r="AJ19" s="6"/>
    </row>
    <row r="20" spans="1:36" x14ac:dyDescent="0.25">
      <c r="A20" s="32"/>
      <c r="D20" s="18"/>
      <c r="E20" s="5">
        <v>95</v>
      </c>
      <c r="G20" s="27"/>
      <c r="O20" s="37"/>
      <c r="P20" s="15"/>
      <c r="Q20" s="15"/>
      <c r="R20" s="15"/>
      <c r="S20" s="15"/>
      <c r="T20" s="15"/>
      <c r="V20">
        <f t="shared" si="0"/>
        <v>0</v>
      </c>
      <c r="W20">
        <f t="shared" si="0"/>
        <v>0</v>
      </c>
      <c r="X20">
        <f t="shared" si="0"/>
        <v>0</v>
      </c>
      <c r="Y20" s="9"/>
      <c r="Z20" s="9"/>
      <c r="AA20" s="9"/>
      <c r="AF20" s="9"/>
      <c r="AG20" s="9"/>
      <c r="AH20" s="9"/>
      <c r="AJ20" s="6"/>
    </row>
    <row r="21" spans="1:36" x14ac:dyDescent="0.25">
      <c r="A21" s="32">
        <v>39196</v>
      </c>
      <c r="B21" s="2">
        <v>143700</v>
      </c>
      <c r="C21" s="14" t="s">
        <v>21</v>
      </c>
      <c r="D21" s="18">
        <v>308475</v>
      </c>
      <c r="E21" s="5">
        <v>1</v>
      </c>
      <c r="F21" s="16">
        <v>0.75299977611940294</v>
      </c>
      <c r="G21" s="27">
        <v>0.315026923880597</v>
      </c>
      <c r="I21" s="27"/>
      <c r="J21" s="27"/>
      <c r="L21" s="28">
        <v>115</v>
      </c>
      <c r="M21" s="41"/>
      <c r="N21" s="6"/>
      <c r="O21" s="36"/>
      <c r="P21" s="15"/>
      <c r="Q21" s="15"/>
      <c r="R21" s="15"/>
      <c r="S21" s="15"/>
      <c r="T21" s="15"/>
      <c r="U21">
        <v>5.5</v>
      </c>
      <c r="V21">
        <f t="shared" si="0"/>
        <v>0</v>
      </c>
      <c r="W21">
        <f t="shared" si="0"/>
        <v>0</v>
      </c>
      <c r="X21">
        <f t="shared" si="0"/>
        <v>0</v>
      </c>
      <c r="Y21" s="9">
        <f>SUM(V21:V24)</f>
        <v>0</v>
      </c>
      <c r="Z21" s="9">
        <f>SUM(W21:W24)</f>
        <v>0</v>
      </c>
      <c r="AA21" s="9">
        <f>SUM(X21:X24)</f>
        <v>0</v>
      </c>
      <c r="AB21">
        <v>5.5</v>
      </c>
      <c r="AC21">
        <f t="shared" ref="AC21:AE24" si="4">($AB21*P21)</f>
        <v>0</v>
      </c>
      <c r="AD21">
        <f t="shared" si="4"/>
        <v>0</v>
      </c>
      <c r="AE21">
        <f t="shared" si="4"/>
        <v>0</v>
      </c>
      <c r="AF21" s="9">
        <f>SUM(AC21:AC24)</f>
        <v>0</v>
      </c>
      <c r="AG21" s="9">
        <f>SUM(AD21:AD24)</f>
        <v>0</v>
      </c>
      <c r="AH21" s="9">
        <f>SUM(AE21:AE24)</f>
        <v>0</v>
      </c>
      <c r="AJ21" s="6"/>
    </row>
    <row r="22" spans="1:36" x14ac:dyDescent="0.25">
      <c r="A22" s="32"/>
      <c r="C22"/>
      <c r="D22" s="18">
        <v>308476</v>
      </c>
      <c r="E22" s="5">
        <v>10</v>
      </c>
      <c r="F22" s="16">
        <v>0.40512268656716416</v>
      </c>
      <c r="G22" s="27">
        <v>0.25575571343283582</v>
      </c>
      <c r="J22" s="27"/>
      <c r="O22" s="36"/>
      <c r="P22" s="15"/>
      <c r="Q22" s="15"/>
      <c r="R22" s="15"/>
      <c r="S22" s="15"/>
      <c r="T22" s="15"/>
      <c r="U22">
        <v>12</v>
      </c>
      <c r="V22">
        <f t="shared" ref="V22:X25" si="5">($U22*P22)</f>
        <v>0</v>
      </c>
      <c r="W22">
        <f t="shared" si="5"/>
        <v>0</v>
      </c>
      <c r="X22">
        <f t="shared" si="5"/>
        <v>0</v>
      </c>
      <c r="Y22" s="9"/>
      <c r="Z22" s="9"/>
      <c r="AA22" s="9"/>
      <c r="AB22">
        <v>12</v>
      </c>
      <c r="AC22">
        <f t="shared" si="4"/>
        <v>0</v>
      </c>
      <c r="AD22">
        <f t="shared" si="4"/>
        <v>0</v>
      </c>
      <c r="AE22">
        <f t="shared" si="4"/>
        <v>0</v>
      </c>
      <c r="AF22" s="9"/>
      <c r="AG22" s="9"/>
      <c r="AH22" s="9"/>
      <c r="AJ22" s="6"/>
    </row>
    <row r="23" spans="1:36" x14ac:dyDescent="0.25">
      <c r="A23" s="32"/>
      <c r="C23"/>
      <c r="D23" s="18">
        <v>308477</v>
      </c>
      <c r="E23" s="5">
        <v>25</v>
      </c>
      <c r="F23" s="16">
        <v>0.2686139552238806</v>
      </c>
      <c r="G23" s="27">
        <v>0.16213714477611929</v>
      </c>
      <c r="J23" s="27"/>
      <c r="O23" s="36"/>
      <c r="P23" s="15"/>
      <c r="Q23" s="15"/>
      <c r="R23" s="15"/>
      <c r="S23" s="15"/>
      <c r="T23" s="15"/>
      <c r="U23">
        <v>20</v>
      </c>
      <c r="V23">
        <f t="shared" si="5"/>
        <v>0</v>
      </c>
      <c r="W23">
        <f t="shared" si="5"/>
        <v>0</v>
      </c>
      <c r="X23">
        <f t="shared" si="5"/>
        <v>0</v>
      </c>
      <c r="Y23" s="9"/>
      <c r="Z23" s="9"/>
      <c r="AA23" s="9"/>
      <c r="AB23">
        <v>20</v>
      </c>
      <c r="AC23">
        <f t="shared" si="4"/>
        <v>0</v>
      </c>
      <c r="AD23">
        <f t="shared" si="4"/>
        <v>0</v>
      </c>
      <c r="AE23">
        <f t="shared" si="4"/>
        <v>0</v>
      </c>
      <c r="AF23" s="9"/>
      <c r="AG23" s="9"/>
      <c r="AH23" s="9"/>
      <c r="AJ23" s="6"/>
    </row>
    <row r="24" spans="1:36" x14ac:dyDescent="0.25">
      <c r="A24" s="32"/>
      <c r="C24"/>
      <c r="D24" s="18">
        <v>308478</v>
      </c>
      <c r="E24" s="5">
        <v>50</v>
      </c>
      <c r="F24" s="16">
        <v>0.21232909701492539</v>
      </c>
      <c r="G24" s="27">
        <v>0.21856396298507452</v>
      </c>
      <c r="J24" s="27"/>
      <c r="O24" s="36"/>
      <c r="P24" s="15"/>
      <c r="Q24" s="15"/>
      <c r="R24" s="15"/>
      <c r="S24" s="15"/>
      <c r="T24" s="15"/>
      <c r="U24">
        <v>12.5</v>
      </c>
      <c r="V24">
        <f t="shared" si="5"/>
        <v>0</v>
      </c>
      <c r="W24">
        <f t="shared" si="5"/>
        <v>0</v>
      </c>
      <c r="X24">
        <f t="shared" si="5"/>
        <v>0</v>
      </c>
      <c r="Y24" s="9"/>
      <c r="Z24" s="9"/>
      <c r="AA24" s="9"/>
      <c r="AB24">
        <v>12.5</v>
      </c>
      <c r="AC24">
        <f t="shared" si="4"/>
        <v>0</v>
      </c>
      <c r="AD24">
        <f t="shared" si="4"/>
        <v>0</v>
      </c>
      <c r="AE24">
        <f t="shared" si="4"/>
        <v>0</v>
      </c>
      <c r="AF24" s="9"/>
      <c r="AG24" s="9"/>
      <c r="AH24" s="9"/>
      <c r="AJ24" s="6"/>
    </row>
    <row r="25" spans="1:36" x14ac:dyDescent="0.25">
      <c r="A25" s="32">
        <v>39582</v>
      </c>
      <c r="B25" s="28">
        <v>125902</v>
      </c>
      <c r="C25" s="14" t="s">
        <v>21</v>
      </c>
      <c r="D25" s="18">
        <v>308491</v>
      </c>
      <c r="E25" s="5">
        <v>1</v>
      </c>
      <c r="F25" s="16">
        <v>0.90260261194029867</v>
      </c>
      <c r="G25" s="27">
        <v>0.40364388805970114</v>
      </c>
      <c r="I25" s="27"/>
      <c r="J25" s="27"/>
      <c r="L25" s="28">
        <v>135</v>
      </c>
      <c r="M25" s="41"/>
      <c r="N25" s="6"/>
      <c r="O25" s="36"/>
      <c r="P25" s="15"/>
      <c r="Q25" s="15"/>
      <c r="R25" s="15"/>
      <c r="S25" s="15"/>
      <c r="T25" s="15"/>
      <c r="U25">
        <v>5.5</v>
      </c>
      <c r="V25">
        <f t="shared" si="5"/>
        <v>0</v>
      </c>
      <c r="W25">
        <f t="shared" si="5"/>
        <v>0</v>
      </c>
      <c r="X25">
        <f t="shared" si="5"/>
        <v>0</v>
      </c>
      <c r="Y25" s="9">
        <f>SUM(V25:V28)</f>
        <v>0</v>
      </c>
      <c r="Z25" s="9">
        <f>SUM(W25:W28)</f>
        <v>0</v>
      </c>
      <c r="AA25" s="9">
        <f>SUM(X25:X28)</f>
        <v>0</v>
      </c>
      <c r="AB25">
        <v>5.5</v>
      </c>
      <c r="AC25">
        <f t="shared" ref="AC25:AC56" si="6">($AB25*P25)</f>
        <v>0</v>
      </c>
      <c r="AD25">
        <f t="shared" ref="AD25:AD56" si="7">($AB25*Q25)</f>
        <v>0</v>
      </c>
      <c r="AE25">
        <f t="shared" ref="AE25:AE56" si="8">($AB25*R25)</f>
        <v>0</v>
      </c>
      <c r="AF25" s="9">
        <f>SUM(AC25:AC28)</f>
        <v>0</v>
      </c>
      <c r="AG25" s="9">
        <f>SUM(AD25:AD28)</f>
        <v>0</v>
      </c>
      <c r="AH25" s="9">
        <f>SUM(AE25:AE28)</f>
        <v>0</v>
      </c>
      <c r="AJ25" s="6"/>
    </row>
    <row r="26" spans="1:36" x14ac:dyDescent="0.25">
      <c r="A26" s="32"/>
      <c r="D26" s="18">
        <v>308492</v>
      </c>
      <c r="E26" s="5">
        <v>10</v>
      </c>
      <c r="F26" s="16">
        <v>1.0109149253731344</v>
      </c>
      <c r="G26" s="27">
        <v>0.27920507462686533</v>
      </c>
      <c r="H26" s="27"/>
      <c r="J26" s="27"/>
      <c r="N26" s="37"/>
      <c r="O26" s="37"/>
      <c r="P26" s="15"/>
      <c r="Q26" s="15"/>
      <c r="R26" s="15"/>
      <c r="S26" s="15"/>
      <c r="T26" s="15"/>
      <c r="U26">
        <v>12</v>
      </c>
      <c r="V26">
        <f t="shared" ref="V26:V56" si="9">($U26*P26)</f>
        <v>0</v>
      </c>
      <c r="W26">
        <f t="shared" ref="W26:W56" si="10">($U26*Q26)</f>
        <v>0</v>
      </c>
      <c r="X26">
        <f t="shared" ref="X26:X56" si="11">($U26*R26)</f>
        <v>0</v>
      </c>
      <c r="Y26" s="9"/>
      <c r="Z26" s="9"/>
      <c r="AA26" s="9"/>
      <c r="AB26">
        <v>12</v>
      </c>
      <c r="AC26">
        <f t="shared" si="6"/>
        <v>0</v>
      </c>
      <c r="AD26">
        <f t="shared" si="7"/>
        <v>0</v>
      </c>
      <c r="AE26">
        <f t="shared" si="8"/>
        <v>0</v>
      </c>
      <c r="AF26" s="9"/>
      <c r="AG26" s="9"/>
      <c r="AH26" s="9"/>
      <c r="AJ26" s="6"/>
    </row>
    <row r="27" spans="1:36" x14ac:dyDescent="0.25">
      <c r="A27" s="32"/>
      <c r="C27"/>
      <c r="D27" s="18">
        <v>308493</v>
      </c>
      <c r="E27" s="5">
        <v>25</v>
      </c>
      <c r="F27" s="16">
        <v>0.38310514925373135</v>
      </c>
      <c r="G27" s="27">
        <v>0.24826975074626847</v>
      </c>
      <c r="J27" s="27"/>
      <c r="N27" s="37"/>
      <c r="O27" s="37"/>
      <c r="P27" s="15"/>
      <c r="Q27" s="15"/>
      <c r="R27" s="15"/>
      <c r="S27" s="15"/>
      <c r="T27" s="15"/>
      <c r="U27">
        <v>20</v>
      </c>
      <c r="V27">
        <f t="shared" si="9"/>
        <v>0</v>
      </c>
      <c r="W27">
        <f t="shared" si="10"/>
        <v>0</v>
      </c>
      <c r="X27">
        <f t="shared" si="11"/>
        <v>0</v>
      </c>
      <c r="Y27" s="9"/>
      <c r="Z27" s="9"/>
      <c r="AA27" s="9"/>
      <c r="AB27">
        <v>20</v>
      </c>
      <c r="AC27">
        <f t="shared" si="6"/>
        <v>0</v>
      </c>
      <c r="AD27">
        <f t="shared" si="7"/>
        <v>0</v>
      </c>
      <c r="AE27">
        <f t="shared" si="8"/>
        <v>0</v>
      </c>
      <c r="AF27" s="9"/>
      <c r="AG27" s="9"/>
      <c r="AH27" s="9"/>
      <c r="AJ27" s="6"/>
    </row>
    <row r="28" spans="1:36" x14ac:dyDescent="0.25">
      <c r="A28" s="32"/>
      <c r="C28"/>
      <c r="D28" s="18">
        <v>308494</v>
      </c>
      <c r="E28" s="5">
        <v>50</v>
      </c>
      <c r="F28" s="16">
        <v>0.24219291044776123</v>
      </c>
      <c r="G28" s="27">
        <v>0.20035958955223868</v>
      </c>
      <c r="H28" s="27"/>
      <c r="J28" s="27"/>
      <c r="N28" s="37"/>
      <c r="O28" s="37"/>
      <c r="P28" s="15"/>
      <c r="Q28" s="15"/>
      <c r="R28" s="15"/>
      <c r="S28" s="15"/>
      <c r="T28" s="15"/>
      <c r="U28">
        <v>12.5</v>
      </c>
      <c r="V28">
        <f t="shared" si="9"/>
        <v>0</v>
      </c>
      <c r="W28">
        <f t="shared" si="10"/>
        <v>0</v>
      </c>
      <c r="X28">
        <f t="shared" si="11"/>
        <v>0</v>
      </c>
      <c r="Y28" s="9"/>
      <c r="Z28" s="9"/>
      <c r="AA28" s="9"/>
      <c r="AB28">
        <v>12.5</v>
      </c>
      <c r="AC28">
        <f t="shared" si="6"/>
        <v>0</v>
      </c>
      <c r="AD28">
        <f t="shared" si="7"/>
        <v>0</v>
      </c>
      <c r="AE28">
        <f t="shared" si="8"/>
        <v>0</v>
      </c>
      <c r="AF28" s="9"/>
      <c r="AG28" s="9"/>
      <c r="AH28" s="9"/>
      <c r="AJ28" s="6"/>
    </row>
    <row r="29" spans="1:36" x14ac:dyDescent="0.25">
      <c r="A29" s="32">
        <v>39616</v>
      </c>
      <c r="B29" s="28">
        <v>110738</v>
      </c>
      <c r="C29" s="14" t="s">
        <v>69</v>
      </c>
      <c r="D29" s="18">
        <v>327281</v>
      </c>
      <c r="E29" s="5">
        <v>1</v>
      </c>
      <c r="F29" s="16">
        <v>6.0984940298507473</v>
      </c>
      <c r="G29" s="27">
        <v>1.4897749701492522</v>
      </c>
      <c r="J29" s="15"/>
      <c r="L29" s="28">
        <v>169</v>
      </c>
      <c r="M29" s="41"/>
      <c r="N29" s="6"/>
      <c r="O29" s="36"/>
      <c r="P29" s="15"/>
      <c r="Q29" s="15"/>
      <c r="R29" s="15"/>
      <c r="S29" s="15"/>
      <c r="T29" s="15"/>
      <c r="U29">
        <v>5.5</v>
      </c>
      <c r="V29">
        <f t="shared" si="9"/>
        <v>0</v>
      </c>
      <c r="W29">
        <f t="shared" si="10"/>
        <v>0</v>
      </c>
      <c r="X29">
        <f t="shared" si="11"/>
        <v>0</v>
      </c>
      <c r="Y29" s="9">
        <f>SUM(V29:V32)</f>
        <v>0</v>
      </c>
      <c r="Z29" s="9">
        <f>SUM(W29:W32)</f>
        <v>0</v>
      </c>
      <c r="AA29" s="9">
        <f>SUM(X29:X32)</f>
        <v>0</v>
      </c>
      <c r="AB29">
        <v>5.5</v>
      </c>
      <c r="AC29">
        <f t="shared" si="6"/>
        <v>0</v>
      </c>
      <c r="AD29">
        <f t="shared" si="7"/>
        <v>0</v>
      </c>
      <c r="AE29">
        <f t="shared" si="8"/>
        <v>0</v>
      </c>
      <c r="AF29" s="9">
        <f>SUM(AC29:AC32)</f>
        <v>0</v>
      </c>
      <c r="AG29" s="9">
        <f>SUM(AD29:AD32)</f>
        <v>0</v>
      </c>
      <c r="AH29" s="9">
        <f>SUM(AE29:AE32)</f>
        <v>0</v>
      </c>
      <c r="AJ29" s="6"/>
    </row>
    <row r="30" spans="1:36" x14ac:dyDescent="0.25">
      <c r="A30" s="32"/>
      <c r="C30"/>
      <c r="D30" s="18">
        <v>327282</v>
      </c>
      <c r="E30" s="5">
        <v>10</v>
      </c>
      <c r="F30" s="16">
        <v>9.7769507462686587</v>
      </c>
      <c r="G30" s="27">
        <v>2.027023253731342</v>
      </c>
      <c r="J30" s="27"/>
      <c r="N30" s="37"/>
      <c r="O30" s="37"/>
      <c r="P30" s="15"/>
      <c r="Q30" s="15"/>
      <c r="R30" s="15"/>
      <c r="S30" s="15"/>
      <c r="T30" s="15"/>
      <c r="U30">
        <v>12</v>
      </c>
      <c r="V30">
        <f t="shared" si="9"/>
        <v>0</v>
      </c>
      <c r="W30">
        <f t="shared" si="10"/>
        <v>0</v>
      </c>
      <c r="X30">
        <f t="shared" si="11"/>
        <v>0</v>
      </c>
      <c r="Y30" s="9"/>
      <c r="Z30" s="9"/>
      <c r="AA30" s="9"/>
      <c r="AB30">
        <v>12</v>
      </c>
      <c r="AC30">
        <f t="shared" si="6"/>
        <v>0</v>
      </c>
      <c r="AD30">
        <f t="shared" si="7"/>
        <v>0</v>
      </c>
      <c r="AE30">
        <f t="shared" si="8"/>
        <v>0</v>
      </c>
      <c r="AF30" s="9"/>
      <c r="AG30" s="9"/>
      <c r="AH30" s="9"/>
      <c r="AJ30" s="6"/>
    </row>
    <row r="31" spans="1:36" x14ac:dyDescent="0.25">
      <c r="A31" s="32"/>
      <c r="C31"/>
      <c r="D31" s="18">
        <v>327283</v>
      </c>
      <c r="E31" s="5">
        <v>25</v>
      </c>
      <c r="F31" s="16">
        <v>7.1633104477611944</v>
      </c>
      <c r="G31" s="27">
        <v>2.0463835522388063</v>
      </c>
      <c r="J31" s="27"/>
      <c r="N31" s="37"/>
      <c r="O31" s="37"/>
      <c r="P31" s="15"/>
      <c r="Q31" s="15"/>
      <c r="R31" s="15"/>
      <c r="S31" s="15"/>
      <c r="T31" s="15"/>
      <c r="U31">
        <v>20</v>
      </c>
      <c r="V31">
        <f t="shared" si="9"/>
        <v>0</v>
      </c>
      <c r="W31">
        <f t="shared" si="10"/>
        <v>0</v>
      </c>
      <c r="X31">
        <f t="shared" si="11"/>
        <v>0</v>
      </c>
      <c r="Y31" s="9"/>
      <c r="Z31" s="9"/>
      <c r="AA31" s="9"/>
      <c r="AB31">
        <v>20</v>
      </c>
      <c r="AC31">
        <f t="shared" si="6"/>
        <v>0</v>
      </c>
      <c r="AD31">
        <f t="shared" si="7"/>
        <v>0</v>
      </c>
      <c r="AE31">
        <f t="shared" si="8"/>
        <v>0</v>
      </c>
      <c r="AF31" s="9"/>
      <c r="AG31" s="9"/>
      <c r="AH31" s="9"/>
      <c r="AJ31" s="6"/>
    </row>
    <row r="32" spans="1:36" x14ac:dyDescent="0.25">
      <c r="A32" s="32"/>
      <c r="C32"/>
      <c r="D32" s="18">
        <v>327284</v>
      </c>
      <c r="E32" s="5">
        <v>50</v>
      </c>
      <c r="F32" s="16">
        <v>0.95074141791044775</v>
      </c>
      <c r="G32" s="27">
        <v>0.69416158208955159</v>
      </c>
      <c r="J32" s="27"/>
      <c r="N32" s="37"/>
      <c r="O32" s="37"/>
      <c r="P32" s="15"/>
      <c r="Q32" s="15"/>
      <c r="R32" s="15"/>
      <c r="S32" s="15"/>
      <c r="T32" s="15"/>
      <c r="U32">
        <v>12.5</v>
      </c>
      <c r="V32">
        <f t="shared" si="9"/>
        <v>0</v>
      </c>
      <c r="W32">
        <f t="shared" si="10"/>
        <v>0</v>
      </c>
      <c r="X32">
        <f t="shared" si="11"/>
        <v>0</v>
      </c>
      <c r="Y32" s="9"/>
      <c r="Z32" s="9"/>
      <c r="AA32" s="9"/>
      <c r="AB32">
        <v>12.5</v>
      </c>
      <c r="AC32">
        <f t="shared" si="6"/>
        <v>0</v>
      </c>
      <c r="AD32">
        <f t="shared" si="7"/>
        <v>0</v>
      </c>
      <c r="AE32">
        <f t="shared" si="8"/>
        <v>0</v>
      </c>
      <c r="AF32" s="9"/>
      <c r="AG32" s="9"/>
      <c r="AH32" s="9"/>
      <c r="AJ32" s="6"/>
    </row>
    <row r="33" spans="1:36" x14ac:dyDescent="0.25">
      <c r="A33" s="32">
        <v>39643</v>
      </c>
      <c r="B33" s="28">
        <v>115000</v>
      </c>
      <c r="C33" s="14" t="s">
        <v>21</v>
      </c>
      <c r="D33" s="18">
        <v>327313</v>
      </c>
      <c r="E33" s="5">
        <v>1</v>
      </c>
      <c r="F33" s="16">
        <v>5.7596888059701499</v>
      </c>
      <c r="G33" s="27">
        <v>1.5042951940298488</v>
      </c>
      <c r="J33" s="27"/>
      <c r="L33" s="28">
        <v>196</v>
      </c>
      <c r="M33" s="41"/>
      <c r="N33" s="6"/>
      <c r="O33" s="36"/>
      <c r="P33" s="2"/>
      <c r="Q33" s="2"/>
      <c r="R33" s="2"/>
      <c r="S33" s="2"/>
      <c r="T33" s="2"/>
      <c r="U33">
        <v>5.5</v>
      </c>
      <c r="V33">
        <f t="shared" si="9"/>
        <v>0</v>
      </c>
      <c r="W33">
        <f t="shared" si="10"/>
        <v>0</v>
      </c>
      <c r="X33">
        <f t="shared" si="11"/>
        <v>0</v>
      </c>
      <c r="Y33" s="9">
        <f>SUM(V33:V36)</f>
        <v>0</v>
      </c>
      <c r="Z33" s="9">
        <f>SUM(W33:W36)</f>
        <v>0</v>
      </c>
      <c r="AA33" s="9">
        <f>SUM(X33:X36)</f>
        <v>0</v>
      </c>
      <c r="AB33">
        <v>5.5</v>
      </c>
      <c r="AC33">
        <f t="shared" si="6"/>
        <v>0</v>
      </c>
      <c r="AD33">
        <f t="shared" si="7"/>
        <v>0</v>
      </c>
      <c r="AE33">
        <f t="shared" si="8"/>
        <v>0</v>
      </c>
      <c r="AF33" s="9">
        <f>SUM(AC33:AC36)</f>
        <v>0</v>
      </c>
      <c r="AG33" s="9">
        <f>SUM(AD33:AD36)</f>
        <v>0</v>
      </c>
      <c r="AH33" s="9">
        <f>SUM(AE33:AE36)</f>
        <v>0</v>
      </c>
      <c r="AJ33" s="6"/>
    </row>
    <row r="34" spans="1:36" x14ac:dyDescent="0.25">
      <c r="A34" s="32"/>
      <c r="C34"/>
      <c r="D34" s="18">
        <v>327314</v>
      </c>
      <c r="E34" s="5">
        <v>10</v>
      </c>
      <c r="F34" s="16">
        <v>3.0976477611940303</v>
      </c>
      <c r="G34" s="27">
        <v>1.2477712388059696</v>
      </c>
      <c r="J34" s="27"/>
      <c r="O34" s="36"/>
      <c r="P34" s="2"/>
      <c r="Q34" s="2"/>
      <c r="R34" s="2"/>
      <c r="S34" s="2"/>
      <c r="T34" s="2"/>
      <c r="U34">
        <v>12</v>
      </c>
      <c r="V34">
        <f t="shared" si="9"/>
        <v>0</v>
      </c>
      <c r="W34">
        <f t="shared" si="10"/>
        <v>0</v>
      </c>
      <c r="X34">
        <f t="shared" si="11"/>
        <v>0</v>
      </c>
      <c r="Y34" s="9"/>
      <c r="Z34" s="9"/>
      <c r="AA34" s="9"/>
      <c r="AB34">
        <v>12</v>
      </c>
      <c r="AC34">
        <f t="shared" si="6"/>
        <v>0</v>
      </c>
      <c r="AD34">
        <f t="shared" si="7"/>
        <v>0</v>
      </c>
      <c r="AE34">
        <f t="shared" si="8"/>
        <v>0</v>
      </c>
      <c r="AF34" s="9"/>
      <c r="AG34" s="9"/>
      <c r="AH34" s="9"/>
      <c r="AJ34" s="6"/>
    </row>
    <row r="35" spans="1:36" x14ac:dyDescent="0.25">
      <c r="A35" s="32"/>
      <c r="C35"/>
      <c r="D35" s="18">
        <v>327315</v>
      </c>
      <c r="E35" s="5">
        <v>25</v>
      </c>
      <c r="F35" s="16">
        <v>1.6487541044776117</v>
      </c>
      <c r="G35" s="27">
        <v>0.77022089552238782</v>
      </c>
      <c r="J35" s="27"/>
      <c r="O35" s="36"/>
      <c r="P35" s="2"/>
      <c r="Q35" s="2"/>
      <c r="R35" s="2"/>
      <c r="S35" s="2"/>
      <c r="T35" s="2"/>
      <c r="U35">
        <v>20</v>
      </c>
      <c r="V35">
        <f t="shared" si="9"/>
        <v>0</v>
      </c>
      <c r="W35">
        <f t="shared" si="10"/>
        <v>0</v>
      </c>
      <c r="X35">
        <f t="shared" si="11"/>
        <v>0</v>
      </c>
      <c r="Y35" s="9"/>
      <c r="Z35" s="9"/>
      <c r="AA35" s="9"/>
      <c r="AB35">
        <v>20</v>
      </c>
      <c r="AC35">
        <f t="shared" si="6"/>
        <v>0</v>
      </c>
      <c r="AD35">
        <f t="shared" si="7"/>
        <v>0</v>
      </c>
      <c r="AE35">
        <f t="shared" si="8"/>
        <v>0</v>
      </c>
      <c r="AF35" s="9"/>
      <c r="AG35" s="9"/>
      <c r="AH35" s="9"/>
      <c r="AJ35" s="6"/>
    </row>
    <row r="36" spans="1:36" x14ac:dyDescent="0.25">
      <c r="A36" s="32"/>
      <c r="C36"/>
      <c r="D36" s="18">
        <v>327316</v>
      </c>
      <c r="E36" s="5">
        <v>50</v>
      </c>
      <c r="F36" s="16">
        <v>0.73411679104477612</v>
      </c>
      <c r="G36" s="27">
        <v>0.62050920895522377</v>
      </c>
      <c r="J36" s="27"/>
      <c r="O36" s="36"/>
      <c r="P36" s="2"/>
      <c r="Q36" s="2"/>
      <c r="R36" s="2"/>
      <c r="S36" s="2"/>
      <c r="T36" s="2"/>
      <c r="U36">
        <v>12.5</v>
      </c>
      <c r="V36">
        <f t="shared" si="9"/>
        <v>0</v>
      </c>
      <c r="W36">
        <f t="shared" si="10"/>
        <v>0</v>
      </c>
      <c r="X36">
        <f t="shared" si="11"/>
        <v>0</v>
      </c>
      <c r="Y36" s="9"/>
      <c r="Z36" s="9"/>
      <c r="AA36" s="9"/>
      <c r="AB36">
        <v>12.5</v>
      </c>
      <c r="AC36">
        <f t="shared" si="6"/>
        <v>0</v>
      </c>
      <c r="AD36">
        <f t="shared" si="7"/>
        <v>0</v>
      </c>
      <c r="AE36">
        <f t="shared" si="8"/>
        <v>0</v>
      </c>
      <c r="AF36" s="9"/>
      <c r="AG36" s="9"/>
      <c r="AH36" s="9"/>
      <c r="AJ36" s="6"/>
    </row>
    <row r="37" spans="1:36" x14ac:dyDescent="0.25">
      <c r="A37" s="32">
        <v>39672</v>
      </c>
      <c r="B37" s="28">
        <v>104500</v>
      </c>
      <c r="C37" s="7" t="s">
        <v>21</v>
      </c>
      <c r="D37" s="18">
        <v>327345</v>
      </c>
      <c r="E37" s="5">
        <v>1</v>
      </c>
      <c r="F37" s="16">
        <v>8.9057373134328373</v>
      </c>
      <c r="G37" s="27">
        <v>2.314523686567163</v>
      </c>
      <c r="J37" s="27"/>
      <c r="L37" s="28">
        <v>225</v>
      </c>
      <c r="M37" s="41"/>
      <c r="N37" s="6"/>
      <c r="O37" s="36"/>
      <c r="P37" s="2"/>
      <c r="Q37" s="2"/>
      <c r="R37" s="2"/>
      <c r="S37" s="2"/>
      <c r="T37" s="2"/>
      <c r="U37">
        <v>5.5</v>
      </c>
      <c r="V37">
        <f t="shared" si="9"/>
        <v>0</v>
      </c>
      <c r="W37">
        <f t="shared" si="10"/>
        <v>0</v>
      </c>
      <c r="X37">
        <f t="shared" si="11"/>
        <v>0</v>
      </c>
      <c r="Y37" s="9">
        <f>SUM(V37:V40)</f>
        <v>0</v>
      </c>
      <c r="Z37" s="9">
        <f>SUM(W37:W40)</f>
        <v>0</v>
      </c>
      <c r="AA37" s="9">
        <f>SUM(X37:X40)</f>
        <v>0</v>
      </c>
      <c r="AB37">
        <v>5.5</v>
      </c>
      <c r="AC37">
        <f t="shared" si="6"/>
        <v>0</v>
      </c>
      <c r="AD37">
        <f t="shared" si="7"/>
        <v>0</v>
      </c>
      <c r="AE37">
        <f t="shared" si="8"/>
        <v>0</v>
      </c>
      <c r="AF37" s="9">
        <f>SUM(AC37:AC40)</f>
        <v>0</v>
      </c>
      <c r="AG37" s="9">
        <f>SUM(AD37:AD40)</f>
        <v>0</v>
      </c>
      <c r="AH37" s="9">
        <f>SUM(AE37:AE40)</f>
        <v>0</v>
      </c>
      <c r="AJ37" s="6"/>
    </row>
    <row r="38" spans="1:36" x14ac:dyDescent="0.25">
      <c r="A38" s="32"/>
      <c r="C38"/>
      <c r="D38" s="18">
        <v>327346</v>
      </c>
      <c r="E38" s="5">
        <v>10</v>
      </c>
      <c r="F38" s="16">
        <v>9.8253514925373153</v>
      </c>
      <c r="G38" s="27">
        <v>2.4326215074626849</v>
      </c>
      <c r="J38" s="27"/>
      <c r="O38" s="36"/>
      <c r="P38" s="2"/>
      <c r="Q38" s="2"/>
      <c r="R38" s="2"/>
      <c r="S38" s="2"/>
      <c r="T38" s="2"/>
      <c r="U38">
        <v>12</v>
      </c>
      <c r="V38">
        <f t="shared" si="9"/>
        <v>0</v>
      </c>
      <c r="W38">
        <f t="shared" si="10"/>
        <v>0</v>
      </c>
      <c r="X38">
        <f t="shared" si="11"/>
        <v>0</v>
      </c>
      <c r="Y38" s="9"/>
      <c r="Z38" s="9"/>
      <c r="AA38" s="9"/>
      <c r="AB38">
        <v>12</v>
      </c>
      <c r="AC38">
        <f t="shared" si="6"/>
        <v>0</v>
      </c>
      <c r="AD38">
        <f t="shared" si="7"/>
        <v>0</v>
      </c>
      <c r="AE38">
        <f t="shared" si="8"/>
        <v>0</v>
      </c>
      <c r="AF38" s="9"/>
      <c r="AG38" s="9"/>
      <c r="AH38" s="9"/>
      <c r="AJ38" s="6"/>
    </row>
    <row r="39" spans="1:36" x14ac:dyDescent="0.25">
      <c r="A39" s="32"/>
      <c r="C39"/>
      <c r="D39" s="18">
        <v>327347</v>
      </c>
      <c r="E39" s="5">
        <v>25</v>
      </c>
      <c r="F39" s="16">
        <v>0.98684552238805978</v>
      </c>
      <c r="G39" s="27">
        <v>0.67418397761193971</v>
      </c>
      <c r="J39" s="27"/>
      <c r="O39" s="36"/>
      <c r="P39" s="2"/>
      <c r="Q39" s="2"/>
      <c r="R39" s="2"/>
      <c r="S39" s="2"/>
      <c r="T39" s="2"/>
      <c r="U39">
        <v>20</v>
      </c>
      <c r="V39">
        <f t="shared" si="9"/>
        <v>0</v>
      </c>
      <c r="W39">
        <f t="shared" si="10"/>
        <v>0</v>
      </c>
      <c r="X39">
        <f t="shared" si="11"/>
        <v>0</v>
      </c>
      <c r="Y39" s="9"/>
      <c r="Z39" s="9"/>
      <c r="AA39" s="9"/>
      <c r="AB39">
        <v>20</v>
      </c>
      <c r="AC39">
        <f t="shared" si="6"/>
        <v>0</v>
      </c>
      <c r="AD39">
        <f t="shared" si="7"/>
        <v>0</v>
      </c>
      <c r="AE39">
        <f t="shared" si="8"/>
        <v>0</v>
      </c>
      <c r="AF39" s="9"/>
      <c r="AG39" s="9"/>
      <c r="AH39" s="9"/>
      <c r="AJ39" s="6"/>
    </row>
    <row r="40" spans="1:36" x14ac:dyDescent="0.25">
      <c r="A40" s="32"/>
      <c r="C40"/>
      <c r="D40" s="18">
        <v>327348</v>
      </c>
      <c r="E40" s="5">
        <v>50</v>
      </c>
      <c r="F40" s="16">
        <v>0.55359626865671641</v>
      </c>
      <c r="G40" s="27">
        <v>0.47849973134328333</v>
      </c>
      <c r="J40" s="27"/>
      <c r="O40" s="36"/>
      <c r="P40" s="2"/>
      <c r="Q40" s="2"/>
      <c r="R40" s="2"/>
      <c r="S40" s="2"/>
      <c r="T40" s="2"/>
      <c r="U40">
        <v>12.5</v>
      </c>
      <c r="V40">
        <f t="shared" si="9"/>
        <v>0</v>
      </c>
      <c r="W40">
        <f t="shared" si="10"/>
        <v>0</v>
      </c>
      <c r="X40">
        <f t="shared" si="11"/>
        <v>0</v>
      </c>
      <c r="Y40" s="9"/>
      <c r="Z40" s="9"/>
      <c r="AA40" s="9"/>
      <c r="AB40">
        <v>12.5</v>
      </c>
      <c r="AC40">
        <f t="shared" si="6"/>
        <v>0</v>
      </c>
      <c r="AD40">
        <f t="shared" si="7"/>
        <v>0</v>
      </c>
      <c r="AE40">
        <f t="shared" si="8"/>
        <v>0</v>
      </c>
      <c r="AF40" s="9"/>
      <c r="AG40" s="9"/>
      <c r="AH40" s="9"/>
      <c r="AJ40" s="6"/>
    </row>
    <row r="41" spans="1:36" x14ac:dyDescent="0.25">
      <c r="A41" s="32">
        <v>39707</v>
      </c>
      <c r="B41" s="28">
        <v>120000</v>
      </c>
      <c r="C41" s="7" t="s">
        <v>21</v>
      </c>
      <c r="D41" s="18">
        <v>327385</v>
      </c>
      <c r="E41" s="5">
        <v>1</v>
      </c>
      <c r="F41" s="16">
        <v>2.3347320895522388</v>
      </c>
      <c r="G41" s="27">
        <v>0.66479691044776112</v>
      </c>
      <c r="J41" s="27"/>
      <c r="L41" s="28">
        <v>260</v>
      </c>
      <c r="M41" s="41"/>
      <c r="N41" s="6"/>
      <c r="O41" s="36"/>
      <c r="P41" s="2"/>
      <c r="Q41" s="2"/>
      <c r="R41" s="2"/>
      <c r="S41" s="2"/>
      <c r="T41" s="2"/>
      <c r="U41">
        <v>5.5</v>
      </c>
      <c r="V41">
        <f t="shared" si="9"/>
        <v>0</v>
      </c>
      <c r="W41">
        <f t="shared" si="10"/>
        <v>0</v>
      </c>
      <c r="X41">
        <f t="shared" si="11"/>
        <v>0</v>
      </c>
      <c r="Y41" s="9">
        <f>SUM(V41:V44)</f>
        <v>0</v>
      </c>
      <c r="Z41" s="9">
        <f>SUM(W41:W44)</f>
        <v>0</v>
      </c>
      <c r="AA41" s="9">
        <f>SUM(X41:X44)</f>
        <v>0</v>
      </c>
      <c r="AB41">
        <v>5.5</v>
      </c>
      <c r="AC41">
        <f t="shared" si="6"/>
        <v>0</v>
      </c>
      <c r="AD41">
        <f t="shared" si="7"/>
        <v>0</v>
      </c>
      <c r="AE41">
        <f t="shared" si="8"/>
        <v>0</v>
      </c>
      <c r="AF41" s="9">
        <f>SUM(AC41:AC44)</f>
        <v>0</v>
      </c>
      <c r="AG41" s="9">
        <f>SUM(AD41:AD44)</f>
        <v>0</v>
      </c>
      <c r="AH41" s="9">
        <f>SUM(AE41:AE44)</f>
        <v>0</v>
      </c>
      <c r="AJ41" s="6"/>
    </row>
    <row r="42" spans="1:36" x14ac:dyDescent="0.25">
      <c r="C42"/>
      <c r="D42" s="18">
        <v>327386</v>
      </c>
      <c r="E42" s="5">
        <v>10</v>
      </c>
      <c r="F42" s="16">
        <v>3.0327447761194031</v>
      </c>
      <c r="G42" s="27">
        <v>0.91824772388059606</v>
      </c>
      <c r="H42" s="19"/>
      <c r="J42" s="27"/>
      <c r="P42" s="2"/>
      <c r="Q42" s="2"/>
      <c r="R42" s="2"/>
      <c r="S42" s="2"/>
      <c r="T42" s="2"/>
      <c r="U42">
        <v>12</v>
      </c>
      <c r="V42">
        <f t="shared" si="9"/>
        <v>0</v>
      </c>
      <c r="W42">
        <f t="shared" si="10"/>
        <v>0</v>
      </c>
      <c r="X42">
        <f t="shared" si="11"/>
        <v>0</v>
      </c>
      <c r="Y42" s="9"/>
      <c r="Z42" s="9"/>
      <c r="AA42" s="9"/>
      <c r="AB42">
        <v>12</v>
      </c>
      <c r="AC42">
        <f t="shared" si="6"/>
        <v>0</v>
      </c>
      <c r="AD42">
        <f t="shared" si="7"/>
        <v>0</v>
      </c>
      <c r="AE42">
        <f t="shared" si="8"/>
        <v>0</v>
      </c>
      <c r="AF42" s="9"/>
      <c r="AG42" s="9"/>
      <c r="AH42" s="9"/>
      <c r="AJ42" s="6"/>
    </row>
    <row r="43" spans="1:36" x14ac:dyDescent="0.25">
      <c r="C43"/>
      <c r="D43" s="18">
        <v>327387</v>
      </c>
      <c r="E43" s="5">
        <v>25</v>
      </c>
      <c r="F43" s="16">
        <v>1.1312619402985076</v>
      </c>
      <c r="G43" s="27">
        <v>0.48138805970149218</v>
      </c>
      <c r="J43" s="27"/>
      <c r="O43" s="36"/>
      <c r="P43" s="2"/>
      <c r="Q43" s="2"/>
      <c r="R43" s="2"/>
      <c r="S43" s="2"/>
      <c r="T43" s="2"/>
      <c r="U43">
        <v>20</v>
      </c>
      <c r="V43">
        <f t="shared" si="9"/>
        <v>0</v>
      </c>
      <c r="W43">
        <f t="shared" si="10"/>
        <v>0</v>
      </c>
      <c r="X43">
        <f t="shared" si="11"/>
        <v>0</v>
      </c>
      <c r="Y43" s="9"/>
      <c r="Z43" s="9"/>
      <c r="AA43" s="9"/>
      <c r="AB43">
        <v>20</v>
      </c>
      <c r="AC43">
        <f t="shared" si="6"/>
        <v>0</v>
      </c>
      <c r="AD43">
        <f t="shared" si="7"/>
        <v>0</v>
      </c>
      <c r="AE43">
        <f t="shared" si="8"/>
        <v>0</v>
      </c>
      <c r="AF43" s="9"/>
      <c r="AG43" s="9"/>
      <c r="AH43" s="9"/>
      <c r="AJ43" s="6"/>
    </row>
    <row r="44" spans="1:36" x14ac:dyDescent="0.25">
      <c r="C44"/>
      <c r="D44" s="18">
        <v>327388</v>
      </c>
      <c r="E44" s="5">
        <v>50</v>
      </c>
      <c r="F44" s="16">
        <v>0.66190858208955228</v>
      </c>
      <c r="G44" s="27">
        <v>0.43469341791044758</v>
      </c>
      <c r="J44" s="27"/>
      <c r="O44" s="36"/>
      <c r="P44" s="2"/>
      <c r="Q44" s="2"/>
      <c r="R44" s="2"/>
      <c r="S44" s="2"/>
      <c r="T44" s="2"/>
      <c r="U44">
        <v>12.5</v>
      </c>
      <c r="V44">
        <f t="shared" si="9"/>
        <v>0</v>
      </c>
      <c r="W44">
        <f t="shared" si="10"/>
        <v>0</v>
      </c>
      <c r="X44">
        <f t="shared" si="11"/>
        <v>0</v>
      </c>
      <c r="Y44" s="9"/>
      <c r="Z44" s="9"/>
      <c r="AA44" s="9"/>
      <c r="AB44">
        <v>12.5</v>
      </c>
      <c r="AC44">
        <f t="shared" si="6"/>
        <v>0</v>
      </c>
      <c r="AD44">
        <f t="shared" si="7"/>
        <v>0</v>
      </c>
      <c r="AE44">
        <f t="shared" si="8"/>
        <v>0</v>
      </c>
      <c r="AF44" s="9"/>
      <c r="AG44" s="9"/>
      <c r="AH44" s="9"/>
      <c r="AJ44" s="6"/>
    </row>
    <row r="45" spans="1:36" x14ac:dyDescent="0.25">
      <c r="A45" s="4">
        <v>39735</v>
      </c>
      <c r="B45" s="28">
        <v>114600</v>
      </c>
      <c r="C45" s="7" t="s">
        <v>21</v>
      </c>
      <c r="D45" s="18">
        <v>327417</v>
      </c>
      <c r="E45" s="5">
        <v>1</v>
      </c>
      <c r="F45" s="16">
        <v>1.2516089552238805</v>
      </c>
      <c r="G45" s="27">
        <v>0.65131804477611932</v>
      </c>
      <c r="J45" s="27"/>
      <c r="L45" s="28">
        <v>288</v>
      </c>
      <c r="M45" s="41"/>
      <c r="N45" s="6"/>
      <c r="O45" s="36"/>
      <c r="P45" s="2"/>
      <c r="Q45" s="2"/>
      <c r="R45" s="2"/>
      <c r="S45" s="2"/>
      <c r="T45" s="2"/>
      <c r="U45">
        <v>5.5</v>
      </c>
      <c r="V45">
        <f t="shared" si="9"/>
        <v>0</v>
      </c>
      <c r="W45">
        <f t="shared" si="10"/>
        <v>0</v>
      </c>
      <c r="X45">
        <f t="shared" si="11"/>
        <v>0</v>
      </c>
      <c r="Y45" s="9">
        <f>SUM(V45:V48)</f>
        <v>0</v>
      </c>
      <c r="Z45" s="9">
        <f>SUM(W45:W48)</f>
        <v>0</v>
      </c>
      <c r="AA45" s="9">
        <f>SUM(X45:X48)</f>
        <v>0</v>
      </c>
      <c r="AB45">
        <v>5.5</v>
      </c>
      <c r="AC45">
        <f t="shared" si="6"/>
        <v>0</v>
      </c>
      <c r="AD45">
        <f t="shared" si="7"/>
        <v>0</v>
      </c>
      <c r="AE45">
        <f t="shared" si="8"/>
        <v>0</v>
      </c>
      <c r="AF45" s="9">
        <f>SUM(AC45:AC48)</f>
        <v>0</v>
      </c>
      <c r="AG45" s="9">
        <f>SUM(AD45:AD48)</f>
        <v>0</v>
      </c>
      <c r="AH45" s="9">
        <f>SUM(AE45:AE48)</f>
        <v>0</v>
      </c>
      <c r="AJ45" s="6"/>
    </row>
    <row r="46" spans="1:36" x14ac:dyDescent="0.25">
      <c r="C46"/>
      <c r="D46" s="18">
        <v>327418</v>
      </c>
      <c r="E46" s="5">
        <v>10</v>
      </c>
      <c r="F46" s="16">
        <v>1.3719559701492539</v>
      </c>
      <c r="G46" s="27">
        <v>0.56322402985074616</v>
      </c>
      <c r="J46" s="27"/>
      <c r="O46" s="36"/>
      <c r="P46" s="2"/>
      <c r="Q46" s="2"/>
      <c r="R46" s="2"/>
      <c r="S46" s="2"/>
      <c r="T46" s="2"/>
      <c r="U46">
        <v>12</v>
      </c>
      <c r="V46">
        <f t="shared" si="9"/>
        <v>0</v>
      </c>
      <c r="W46">
        <f t="shared" si="10"/>
        <v>0</v>
      </c>
      <c r="X46">
        <f t="shared" si="11"/>
        <v>0</v>
      </c>
      <c r="Y46" s="9"/>
      <c r="Z46" s="9"/>
      <c r="AA46" s="9"/>
      <c r="AB46">
        <v>12</v>
      </c>
      <c r="AC46">
        <f t="shared" si="6"/>
        <v>0</v>
      </c>
      <c r="AD46">
        <f t="shared" si="7"/>
        <v>0</v>
      </c>
      <c r="AE46">
        <f t="shared" si="8"/>
        <v>0</v>
      </c>
      <c r="AF46" s="9"/>
      <c r="AG46" s="9"/>
      <c r="AH46" s="9"/>
      <c r="AJ46" s="6"/>
    </row>
    <row r="47" spans="1:36" x14ac:dyDescent="0.25">
      <c r="C47"/>
      <c r="D47" s="18">
        <v>327419</v>
      </c>
      <c r="E47" s="5">
        <v>25</v>
      </c>
      <c r="F47" s="16">
        <v>0.46967641791044779</v>
      </c>
      <c r="G47" s="27">
        <v>0.26000188208955205</v>
      </c>
      <c r="J47" s="27"/>
      <c r="O47" s="36"/>
      <c r="P47" s="2"/>
      <c r="Q47" s="2"/>
      <c r="R47" s="2"/>
      <c r="S47" s="2"/>
      <c r="T47" s="2"/>
      <c r="U47">
        <v>20</v>
      </c>
      <c r="V47">
        <f t="shared" si="9"/>
        <v>0</v>
      </c>
      <c r="W47">
        <f t="shared" si="10"/>
        <v>0</v>
      </c>
      <c r="X47">
        <f t="shared" si="11"/>
        <v>0</v>
      </c>
      <c r="Y47" s="9"/>
      <c r="Z47" s="9"/>
      <c r="AA47" s="9"/>
      <c r="AB47">
        <v>20</v>
      </c>
      <c r="AC47">
        <f t="shared" si="6"/>
        <v>0</v>
      </c>
      <c r="AD47">
        <f t="shared" si="7"/>
        <v>0</v>
      </c>
      <c r="AE47">
        <f t="shared" si="8"/>
        <v>0</v>
      </c>
      <c r="AF47" s="9"/>
      <c r="AG47" s="9"/>
      <c r="AH47" s="9"/>
      <c r="AJ47" s="6"/>
    </row>
    <row r="48" spans="1:36" x14ac:dyDescent="0.25">
      <c r="C48"/>
      <c r="D48" s="18">
        <v>327420</v>
      </c>
      <c r="E48" s="5">
        <v>50</v>
      </c>
      <c r="F48" s="16">
        <v>0.24659641791044776</v>
      </c>
      <c r="G48" s="27">
        <v>0.23726098208955215</v>
      </c>
      <c r="I48" s="34"/>
      <c r="J48" s="33"/>
      <c r="O48" s="36"/>
      <c r="P48" s="2"/>
      <c r="Q48" s="2"/>
      <c r="R48" s="2"/>
      <c r="S48" s="2"/>
      <c r="T48" s="2"/>
      <c r="U48">
        <v>12.5</v>
      </c>
      <c r="V48">
        <f t="shared" si="9"/>
        <v>0</v>
      </c>
      <c r="W48">
        <f t="shared" si="10"/>
        <v>0</v>
      </c>
      <c r="X48">
        <f t="shared" si="11"/>
        <v>0</v>
      </c>
      <c r="Y48" s="9"/>
      <c r="Z48" s="9"/>
      <c r="AA48" s="9"/>
      <c r="AB48">
        <v>12.5</v>
      </c>
      <c r="AC48">
        <f t="shared" si="6"/>
        <v>0</v>
      </c>
      <c r="AD48">
        <f t="shared" si="7"/>
        <v>0</v>
      </c>
      <c r="AE48">
        <f t="shared" si="8"/>
        <v>0</v>
      </c>
      <c r="AF48" s="9"/>
      <c r="AG48" s="9"/>
      <c r="AH48" s="9"/>
      <c r="AJ48" s="6"/>
    </row>
    <row r="49" spans="1:36" x14ac:dyDescent="0.25">
      <c r="A49" s="4">
        <v>39770</v>
      </c>
      <c r="B49" s="28">
        <v>145500</v>
      </c>
      <c r="C49" s="7" t="s">
        <v>21</v>
      </c>
      <c r="D49" s="18">
        <v>327441</v>
      </c>
      <c r="E49" s="5">
        <v>1</v>
      </c>
      <c r="F49" s="16">
        <v>0.3566841044776119</v>
      </c>
      <c r="G49" s="27">
        <v>0.32189639552238797</v>
      </c>
      <c r="I49" s="27"/>
      <c r="J49" s="15"/>
      <c r="L49" s="28">
        <v>323</v>
      </c>
      <c r="M49" s="41"/>
      <c r="N49" s="6"/>
      <c r="O49" s="36"/>
      <c r="P49" s="2"/>
      <c r="Q49" s="2"/>
      <c r="R49" s="2"/>
      <c r="S49" s="2"/>
      <c r="T49" s="2"/>
      <c r="U49">
        <v>5.5</v>
      </c>
      <c r="V49">
        <f t="shared" si="9"/>
        <v>0</v>
      </c>
      <c r="W49">
        <f t="shared" si="10"/>
        <v>0</v>
      </c>
      <c r="X49">
        <f t="shared" si="11"/>
        <v>0</v>
      </c>
      <c r="Y49" s="9">
        <f>SUM(V49:V52)</f>
        <v>0</v>
      </c>
      <c r="Z49" s="9">
        <f>SUM(W49:W52)</f>
        <v>0</v>
      </c>
      <c r="AA49" s="9">
        <f>SUM(X49:X52)</f>
        <v>0</v>
      </c>
      <c r="AB49">
        <v>5.5</v>
      </c>
      <c r="AC49">
        <f t="shared" si="6"/>
        <v>0</v>
      </c>
      <c r="AD49">
        <f t="shared" si="7"/>
        <v>0</v>
      </c>
      <c r="AE49">
        <f t="shared" si="8"/>
        <v>0</v>
      </c>
      <c r="AF49" s="9">
        <f>SUM(AC49:AC52)</f>
        <v>0</v>
      </c>
      <c r="AG49" s="9">
        <f>SUM(AD49:AD52)</f>
        <v>0</v>
      </c>
      <c r="AH49" s="9">
        <f>SUM(AE49:AE52)</f>
        <v>0</v>
      </c>
      <c r="AJ49" s="6"/>
    </row>
    <row r="50" spans="1:36" x14ac:dyDescent="0.25">
      <c r="C50"/>
      <c r="D50" s="18">
        <v>327442</v>
      </c>
      <c r="E50" s="5">
        <v>10</v>
      </c>
      <c r="F50" s="16">
        <v>0.30824552238805975</v>
      </c>
      <c r="G50" s="27">
        <v>0.32903007761194009</v>
      </c>
      <c r="J50" s="27"/>
      <c r="O50" s="36"/>
      <c r="P50" s="2"/>
      <c r="Q50" s="2"/>
      <c r="R50" s="2"/>
      <c r="S50" s="2"/>
      <c r="T50" s="2"/>
      <c r="U50">
        <v>12</v>
      </c>
      <c r="V50">
        <f t="shared" si="9"/>
        <v>0</v>
      </c>
      <c r="W50">
        <f t="shared" si="10"/>
        <v>0</v>
      </c>
      <c r="X50">
        <f t="shared" si="11"/>
        <v>0</v>
      </c>
      <c r="Y50" s="9"/>
      <c r="Z50" s="9"/>
      <c r="AA50" s="9"/>
      <c r="AB50">
        <v>12</v>
      </c>
      <c r="AC50">
        <f t="shared" si="6"/>
        <v>0</v>
      </c>
      <c r="AD50">
        <f t="shared" si="7"/>
        <v>0</v>
      </c>
      <c r="AE50">
        <f t="shared" si="8"/>
        <v>0</v>
      </c>
      <c r="AF50" s="9"/>
      <c r="AG50" s="9"/>
      <c r="AH50" s="9"/>
      <c r="AJ50" s="6"/>
    </row>
    <row r="51" spans="1:36" x14ac:dyDescent="0.25">
      <c r="C51"/>
      <c r="D51" s="18">
        <v>327443</v>
      </c>
      <c r="E51" s="5">
        <v>25</v>
      </c>
      <c r="F51" s="16">
        <v>0.29063149253731341</v>
      </c>
      <c r="G51" s="27">
        <v>0.29943850746268647</v>
      </c>
      <c r="J51" s="27"/>
      <c r="O51" s="36"/>
      <c r="P51" s="2"/>
      <c r="Q51" s="2"/>
      <c r="R51" s="2"/>
      <c r="S51" s="2"/>
      <c r="T51" s="2"/>
      <c r="U51">
        <v>20</v>
      </c>
      <c r="V51">
        <f t="shared" si="9"/>
        <v>0</v>
      </c>
      <c r="W51">
        <f t="shared" si="10"/>
        <v>0</v>
      </c>
      <c r="X51">
        <f t="shared" si="11"/>
        <v>0</v>
      </c>
      <c r="Y51" s="9"/>
      <c r="Z51" s="9"/>
      <c r="AA51" s="9"/>
      <c r="AB51">
        <v>20</v>
      </c>
      <c r="AC51">
        <f t="shared" si="6"/>
        <v>0</v>
      </c>
      <c r="AD51">
        <f t="shared" si="7"/>
        <v>0</v>
      </c>
      <c r="AE51">
        <f t="shared" si="8"/>
        <v>0</v>
      </c>
      <c r="AF51" s="9"/>
      <c r="AG51" s="9"/>
      <c r="AH51" s="9"/>
      <c r="AJ51" s="6"/>
    </row>
    <row r="52" spans="1:36" x14ac:dyDescent="0.25">
      <c r="C52"/>
      <c r="D52" s="18">
        <v>327444</v>
      </c>
      <c r="E52" s="5">
        <v>50</v>
      </c>
      <c r="F52" s="16">
        <v>0.27301746268656718</v>
      </c>
      <c r="G52" s="27">
        <v>0.40556303731343263</v>
      </c>
      <c r="J52" s="27"/>
      <c r="O52" s="36"/>
      <c r="P52" s="2"/>
      <c r="Q52" s="2"/>
      <c r="R52" s="2"/>
      <c r="S52" s="2"/>
      <c r="T52" s="2"/>
      <c r="U52">
        <v>12.5</v>
      </c>
      <c r="V52">
        <f t="shared" si="9"/>
        <v>0</v>
      </c>
      <c r="W52">
        <f t="shared" si="10"/>
        <v>0</v>
      </c>
      <c r="X52">
        <f t="shared" si="11"/>
        <v>0</v>
      </c>
      <c r="Y52" s="9"/>
      <c r="Z52" s="9"/>
      <c r="AA52" s="9"/>
      <c r="AB52">
        <v>12.5</v>
      </c>
      <c r="AC52">
        <f t="shared" si="6"/>
        <v>0</v>
      </c>
      <c r="AD52">
        <f t="shared" si="7"/>
        <v>0</v>
      </c>
      <c r="AE52">
        <f t="shared" si="8"/>
        <v>0</v>
      </c>
      <c r="AF52" s="9"/>
      <c r="AG52" s="9"/>
      <c r="AH52" s="9"/>
      <c r="AJ52" s="6"/>
    </row>
    <row r="53" spans="1:36" x14ac:dyDescent="0.25">
      <c r="A53" s="4">
        <v>39797</v>
      </c>
      <c r="B53" s="28">
        <v>155000</v>
      </c>
      <c r="C53" t="s">
        <v>21</v>
      </c>
      <c r="D53" s="18">
        <v>327449</v>
      </c>
      <c r="E53" s="5">
        <v>1</v>
      </c>
      <c r="F53" s="16">
        <v>0.22017537313432836</v>
      </c>
      <c r="G53" s="15">
        <v>0.2636820268656716</v>
      </c>
      <c r="L53" s="28">
        <v>350</v>
      </c>
      <c r="N53" s="6"/>
      <c r="O53" s="36"/>
      <c r="P53" s="2"/>
      <c r="Q53" s="2"/>
      <c r="R53" s="2"/>
      <c r="S53" s="2"/>
      <c r="T53" s="2"/>
      <c r="U53">
        <v>5.5</v>
      </c>
      <c r="V53">
        <f t="shared" si="9"/>
        <v>0</v>
      </c>
      <c r="W53">
        <f t="shared" si="10"/>
        <v>0</v>
      </c>
      <c r="X53">
        <f t="shared" si="11"/>
        <v>0</v>
      </c>
      <c r="Y53" s="9">
        <f>SUM(V53:V56)</f>
        <v>0</v>
      </c>
      <c r="Z53" s="9">
        <f>SUM(W53:W56)</f>
        <v>0</v>
      </c>
      <c r="AA53" s="9">
        <f>SUM(X53:X56)</f>
        <v>0</v>
      </c>
      <c r="AB53">
        <v>5.5</v>
      </c>
      <c r="AC53">
        <f t="shared" si="6"/>
        <v>0</v>
      </c>
      <c r="AD53">
        <f t="shared" si="7"/>
        <v>0</v>
      </c>
      <c r="AE53">
        <f t="shared" si="8"/>
        <v>0</v>
      </c>
      <c r="AF53" s="9">
        <f>SUM(AC53:AC56)</f>
        <v>0</v>
      </c>
      <c r="AG53" s="9">
        <f>SUM(AD53:AD56)</f>
        <v>0</v>
      </c>
      <c r="AH53" s="9">
        <f>SUM(AE53:AE56)</f>
        <v>0</v>
      </c>
      <c r="AJ53" s="6"/>
    </row>
    <row r="54" spans="1:36" x14ac:dyDescent="0.25">
      <c r="C54"/>
      <c r="D54" s="18">
        <v>327450</v>
      </c>
      <c r="E54" s="5">
        <v>10</v>
      </c>
      <c r="F54" s="16">
        <v>0.21136835820895525</v>
      </c>
      <c r="G54" s="15">
        <v>0.26658834179104479</v>
      </c>
      <c r="O54" s="36"/>
      <c r="P54" s="2"/>
      <c r="Q54" s="2"/>
      <c r="R54" s="2"/>
      <c r="S54" s="2"/>
      <c r="T54" s="2"/>
      <c r="U54">
        <v>12</v>
      </c>
      <c r="V54">
        <f t="shared" si="9"/>
        <v>0</v>
      </c>
      <c r="W54">
        <f t="shared" si="10"/>
        <v>0</v>
      </c>
      <c r="X54">
        <f t="shared" si="11"/>
        <v>0</v>
      </c>
      <c r="Y54" s="9"/>
      <c r="Z54" s="9"/>
      <c r="AA54" s="9"/>
      <c r="AB54">
        <v>12</v>
      </c>
      <c r="AC54">
        <f t="shared" si="6"/>
        <v>0</v>
      </c>
      <c r="AD54">
        <f t="shared" si="7"/>
        <v>0</v>
      </c>
      <c r="AE54">
        <f t="shared" si="8"/>
        <v>0</v>
      </c>
      <c r="AF54" s="9"/>
      <c r="AG54" s="9"/>
      <c r="AH54" s="9"/>
      <c r="AJ54" s="6"/>
    </row>
    <row r="55" spans="1:36" x14ac:dyDescent="0.25">
      <c r="C55"/>
      <c r="D55" s="18">
        <v>327451</v>
      </c>
      <c r="E55" s="5">
        <v>25</v>
      </c>
      <c r="F55" s="16">
        <v>0.18935082089552238</v>
      </c>
      <c r="G55" s="15">
        <v>0.27680447910447753</v>
      </c>
      <c r="O55" s="36"/>
      <c r="P55" s="2"/>
      <c r="Q55" s="2"/>
      <c r="R55" s="2"/>
      <c r="S55" s="2"/>
      <c r="T55" s="2"/>
      <c r="U55">
        <v>20</v>
      </c>
      <c r="V55">
        <f t="shared" si="9"/>
        <v>0</v>
      </c>
      <c r="W55">
        <f t="shared" si="10"/>
        <v>0</v>
      </c>
      <c r="X55">
        <f t="shared" si="11"/>
        <v>0</v>
      </c>
      <c r="Y55" s="9"/>
      <c r="Z55" s="9"/>
      <c r="AA55" s="9"/>
      <c r="AB55">
        <v>20</v>
      </c>
      <c r="AC55">
        <f t="shared" si="6"/>
        <v>0</v>
      </c>
      <c r="AD55">
        <f t="shared" si="7"/>
        <v>0</v>
      </c>
      <c r="AE55">
        <f t="shared" si="8"/>
        <v>0</v>
      </c>
      <c r="AF55" s="9"/>
      <c r="AG55" s="9"/>
      <c r="AH55" s="9"/>
      <c r="AJ55" s="6"/>
    </row>
    <row r="56" spans="1:36" x14ac:dyDescent="0.25">
      <c r="C56"/>
      <c r="D56" s="18">
        <v>327452</v>
      </c>
      <c r="E56" s="5">
        <v>50</v>
      </c>
      <c r="F56" s="16">
        <v>0.19375432835820897</v>
      </c>
      <c r="G56" s="15">
        <v>0.36681217164179097</v>
      </c>
      <c r="O56" s="36"/>
      <c r="P56" s="2"/>
      <c r="Q56" s="2"/>
      <c r="R56" s="2"/>
      <c r="S56" s="2"/>
      <c r="T56" s="2"/>
      <c r="U56">
        <v>12.5</v>
      </c>
      <c r="V56">
        <f t="shared" si="9"/>
        <v>0</v>
      </c>
      <c r="W56">
        <f t="shared" si="10"/>
        <v>0</v>
      </c>
      <c r="X56">
        <f t="shared" si="11"/>
        <v>0</v>
      </c>
      <c r="Y56" s="9"/>
      <c r="Z56" s="9"/>
      <c r="AA56" s="9"/>
      <c r="AB56">
        <v>12.5</v>
      </c>
      <c r="AC56">
        <f t="shared" si="6"/>
        <v>0</v>
      </c>
      <c r="AD56">
        <f t="shared" si="7"/>
        <v>0</v>
      </c>
      <c r="AE56">
        <f t="shared" si="8"/>
        <v>0</v>
      </c>
      <c r="AF56" s="9"/>
      <c r="AG56" s="9"/>
      <c r="AH56" s="9"/>
      <c r="AJ56" s="6"/>
    </row>
    <row r="57" spans="1:36" x14ac:dyDescent="0.25">
      <c r="C57"/>
      <c r="E57" s="5">
        <v>1</v>
      </c>
      <c r="G57" s="16"/>
      <c r="O57" s="36"/>
      <c r="P57" s="2"/>
      <c r="Q57" s="2"/>
      <c r="R57" s="2"/>
      <c r="S57" s="2"/>
      <c r="T57" s="2"/>
      <c r="Y57" s="9"/>
      <c r="Z57" s="9"/>
      <c r="AA57" s="9"/>
      <c r="AF57" s="9"/>
      <c r="AG57" s="9"/>
      <c r="AH57" s="9"/>
      <c r="AJ57" s="6"/>
    </row>
    <row r="58" spans="1:36" x14ac:dyDescent="0.25">
      <c r="C58"/>
      <c r="E58" s="5">
        <v>10</v>
      </c>
      <c r="G58" s="16"/>
      <c r="H58" s="19"/>
      <c r="O58" s="36"/>
      <c r="Y58" s="9"/>
      <c r="Z58" s="9"/>
      <c r="AA58" s="9"/>
      <c r="AF58" s="9"/>
      <c r="AG58" s="9"/>
      <c r="AH58" s="9"/>
    </row>
    <row r="59" spans="1:36" x14ac:dyDescent="0.25">
      <c r="C59"/>
      <c r="E59" s="5">
        <v>25</v>
      </c>
      <c r="G59" s="16"/>
      <c r="O59" s="36"/>
      <c r="Y59" s="9"/>
      <c r="Z59" s="9"/>
      <c r="AA59" s="9"/>
      <c r="AF59" s="9"/>
      <c r="AG59" s="9"/>
      <c r="AH59" s="9"/>
    </row>
    <row r="60" spans="1:36" x14ac:dyDescent="0.25">
      <c r="C60"/>
      <c r="E60" s="5">
        <v>50</v>
      </c>
      <c r="G60" s="16"/>
      <c r="O60" s="36"/>
      <c r="Y60" s="9"/>
      <c r="Z60" s="9"/>
      <c r="AA60" s="9"/>
      <c r="AF60" s="9"/>
      <c r="AG60" s="9"/>
      <c r="AH60" s="9"/>
    </row>
    <row r="61" spans="1:36" x14ac:dyDescent="0.25">
      <c r="C61"/>
      <c r="E61" s="5">
        <v>95</v>
      </c>
      <c r="G61" s="16"/>
      <c r="O61" s="36"/>
      <c r="Y61" s="9"/>
      <c r="Z61" s="9"/>
      <c r="AA61" s="9"/>
      <c r="AF61" s="9"/>
      <c r="AG61" s="9"/>
      <c r="AH61" s="9"/>
    </row>
    <row r="62" spans="1:36" x14ac:dyDescent="0.25">
      <c r="C62" s="7"/>
      <c r="D62" s="17"/>
      <c r="E62" s="5">
        <v>1</v>
      </c>
      <c r="G62" s="16"/>
      <c r="O62" s="36"/>
      <c r="Y62" s="9"/>
      <c r="Z62" s="9"/>
      <c r="AA62" s="9"/>
      <c r="AF62" s="9"/>
      <c r="AG62" s="9"/>
      <c r="AH62" s="9"/>
    </row>
    <row r="63" spans="1:36" x14ac:dyDescent="0.25">
      <c r="C63"/>
      <c r="D63" s="17"/>
      <c r="E63" s="5">
        <v>10</v>
      </c>
      <c r="G63" s="16"/>
      <c r="I63" s="34"/>
      <c r="O63" s="36"/>
      <c r="Y63" s="9"/>
      <c r="Z63" s="9"/>
      <c r="AA63" s="9"/>
      <c r="AF63" s="9"/>
      <c r="AG63" s="9"/>
      <c r="AH63" s="9"/>
    </row>
    <row r="64" spans="1:36" x14ac:dyDescent="0.25">
      <c r="C64"/>
      <c r="E64" s="5">
        <v>25</v>
      </c>
      <c r="G64" s="16"/>
      <c r="I64" s="34"/>
      <c r="Y64" s="9"/>
      <c r="Z64" s="9"/>
      <c r="AA64" s="9"/>
      <c r="AF64" s="9"/>
      <c r="AG64" s="9"/>
      <c r="AH64" s="9"/>
    </row>
    <row r="65" spans="3:34" x14ac:dyDescent="0.25">
      <c r="C65"/>
      <c r="E65" s="5">
        <v>50</v>
      </c>
      <c r="G65" s="16"/>
      <c r="Y65" s="9"/>
      <c r="Z65" s="9"/>
      <c r="AA65" s="9"/>
      <c r="AF65" s="9"/>
      <c r="AG65" s="9"/>
      <c r="AH65" s="9"/>
    </row>
    <row r="66" spans="3:34" x14ac:dyDescent="0.25">
      <c r="C66"/>
      <c r="E66" s="5">
        <v>95</v>
      </c>
      <c r="G66" s="16"/>
      <c r="I66" s="34"/>
      <c r="J66" s="19"/>
      <c r="Y66" s="9"/>
      <c r="Z66" s="9"/>
      <c r="AA66" s="9"/>
      <c r="AF66" s="9"/>
      <c r="AG66" s="9"/>
      <c r="AH66" s="9"/>
    </row>
    <row r="67" spans="3:34" x14ac:dyDescent="0.25">
      <c r="C67" s="7"/>
      <c r="E67" s="5">
        <v>1</v>
      </c>
      <c r="G67" s="16"/>
      <c r="Y67" s="9"/>
      <c r="Z67" s="9"/>
      <c r="AA67" s="9"/>
      <c r="AF67" s="9"/>
      <c r="AG67" s="9"/>
      <c r="AH67" s="9"/>
    </row>
    <row r="68" spans="3:34" x14ac:dyDescent="0.25">
      <c r="C68"/>
      <c r="E68" s="5">
        <v>10</v>
      </c>
      <c r="G68" s="16"/>
      <c r="K68" s="34"/>
      <c r="O68" s="36"/>
      <c r="Y68" s="9"/>
      <c r="Z68" s="9"/>
      <c r="AA68" s="9"/>
      <c r="AF68" s="9"/>
      <c r="AG68" s="9"/>
      <c r="AH68" s="9"/>
    </row>
    <row r="69" spans="3:34" x14ac:dyDescent="0.25">
      <c r="C69"/>
      <c r="E69" s="5">
        <v>25</v>
      </c>
      <c r="G69" s="16"/>
      <c r="I69" s="34"/>
      <c r="K69" s="34"/>
      <c r="Y69" s="9"/>
      <c r="Z69" s="9"/>
      <c r="AA69" s="9"/>
      <c r="AF69" s="9"/>
      <c r="AG69" s="9"/>
      <c r="AH69" s="9"/>
    </row>
    <row r="70" spans="3:34" x14ac:dyDescent="0.25">
      <c r="C70"/>
      <c r="E70" s="5">
        <v>50</v>
      </c>
      <c r="G70" s="16"/>
      <c r="Y70" s="9"/>
      <c r="Z70" s="9"/>
      <c r="AA70" s="9"/>
      <c r="AF70" s="9"/>
      <c r="AG70" s="9"/>
      <c r="AH70" s="9"/>
    </row>
    <row r="71" spans="3:34" x14ac:dyDescent="0.25">
      <c r="C71"/>
      <c r="E71" s="5">
        <v>95</v>
      </c>
      <c r="G71" s="16"/>
      <c r="Y71" s="9"/>
      <c r="Z71" s="9"/>
      <c r="AA71" s="9"/>
      <c r="AF71" s="9"/>
      <c r="AG71" s="9"/>
      <c r="AH71" s="9"/>
    </row>
    <row r="72" spans="3:34" x14ac:dyDescent="0.25">
      <c r="C72" s="7"/>
      <c r="E72" s="5">
        <v>1</v>
      </c>
      <c r="G72" s="16"/>
      <c r="Y72" s="9"/>
      <c r="Z72" s="9"/>
      <c r="AA72" s="9"/>
      <c r="AF72" s="9"/>
      <c r="AG72" s="9"/>
      <c r="AH72" s="9"/>
    </row>
    <row r="73" spans="3:34" x14ac:dyDescent="0.25">
      <c r="C73"/>
      <c r="E73" s="5">
        <v>10</v>
      </c>
      <c r="G73" s="16"/>
      <c r="Y73" s="9"/>
      <c r="Z73" s="9"/>
      <c r="AA73" s="9"/>
      <c r="AF73" s="9"/>
      <c r="AG73" s="9"/>
      <c r="AH73" s="9"/>
    </row>
    <row r="74" spans="3:34" x14ac:dyDescent="0.25">
      <c r="C74"/>
      <c r="E74" s="5">
        <v>25</v>
      </c>
      <c r="G74" s="16"/>
      <c r="J74" s="19"/>
      <c r="Y74" s="9"/>
      <c r="Z74" s="9"/>
      <c r="AA74" s="9"/>
      <c r="AF74" s="9"/>
      <c r="AG74" s="9"/>
      <c r="AH74" s="9"/>
    </row>
    <row r="75" spans="3:34" x14ac:dyDescent="0.25">
      <c r="C75"/>
      <c r="E75" s="5">
        <v>50</v>
      </c>
      <c r="G75" s="16"/>
      <c r="J75" s="19"/>
      <c r="Y75" s="9"/>
      <c r="Z75" s="9"/>
      <c r="AA75" s="9"/>
      <c r="AF75" s="9"/>
      <c r="AG75" s="9"/>
      <c r="AH75" s="9"/>
    </row>
    <row r="76" spans="3:34" x14ac:dyDescent="0.25">
      <c r="C76"/>
      <c r="E76" s="5">
        <v>95</v>
      </c>
      <c r="G76" s="16"/>
      <c r="I76" s="34"/>
      <c r="J76" s="19"/>
      <c r="Y76" s="9"/>
      <c r="Z76" s="9"/>
      <c r="AA76" s="9"/>
      <c r="AF76" s="9"/>
      <c r="AG76" s="9"/>
      <c r="AH76" s="9"/>
    </row>
    <row r="77" spans="3:34" x14ac:dyDescent="0.25">
      <c r="C77" s="7"/>
      <c r="E77" s="5">
        <v>1</v>
      </c>
      <c r="G77" s="16"/>
      <c r="I77" s="34"/>
      <c r="Y77" s="9"/>
      <c r="Z77" s="9"/>
      <c r="AA77" s="9"/>
      <c r="AF77" s="9"/>
      <c r="AG77" s="9"/>
      <c r="AH77" s="9"/>
    </row>
    <row r="78" spans="3:34" x14ac:dyDescent="0.25">
      <c r="C78"/>
      <c r="E78" s="5">
        <v>10</v>
      </c>
      <c r="G78" s="16"/>
      <c r="Y78" s="9"/>
      <c r="Z78" s="9"/>
      <c r="AA78" s="9"/>
      <c r="AF78" s="9"/>
      <c r="AG78" s="9"/>
      <c r="AH78" s="9"/>
    </row>
    <row r="79" spans="3:34" x14ac:dyDescent="0.25">
      <c r="C79"/>
      <c r="E79" s="5">
        <v>25</v>
      </c>
      <c r="G79" s="16"/>
      <c r="Y79" s="9"/>
      <c r="Z79" s="9"/>
      <c r="AA79" s="9"/>
      <c r="AF79" s="9"/>
      <c r="AG79" s="9"/>
      <c r="AH79" s="9"/>
    </row>
    <row r="80" spans="3:34" x14ac:dyDescent="0.25">
      <c r="C80"/>
      <c r="E80" s="5">
        <v>50</v>
      </c>
      <c r="G80" s="16"/>
      <c r="Y80" s="9"/>
      <c r="Z80" s="9"/>
      <c r="AA80" s="9"/>
      <c r="AF80" s="9"/>
      <c r="AG80" s="9"/>
      <c r="AH80" s="9"/>
    </row>
    <row r="81" spans="3:34" x14ac:dyDescent="0.25">
      <c r="C81"/>
      <c r="E81" s="5">
        <v>95</v>
      </c>
      <c r="G81" s="16"/>
      <c r="I81" s="34"/>
      <c r="Y81" s="9"/>
      <c r="Z81" s="9"/>
      <c r="AA81" s="9"/>
      <c r="AF81" s="9"/>
      <c r="AG81" s="9"/>
      <c r="AH81" s="9"/>
    </row>
    <row r="82" spans="3:34" x14ac:dyDescent="0.25">
      <c r="C82" s="7"/>
      <c r="E82" s="5">
        <v>1</v>
      </c>
      <c r="G82" s="16"/>
      <c r="Y82" s="9"/>
      <c r="Z82" s="9"/>
      <c r="AA82" s="9"/>
      <c r="AF82" s="9"/>
      <c r="AG82" s="9"/>
      <c r="AH82" s="9"/>
    </row>
    <row r="83" spans="3:34" x14ac:dyDescent="0.25">
      <c r="C83"/>
      <c r="E83" s="5">
        <v>10</v>
      </c>
      <c r="G83" s="16"/>
      <c r="Y83" s="9"/>
      <c r="Z83" s="9"/>
      <c r="AA83" s="9"/>
    </row>
    <row r="84" spans="3:34" x14ac:dyDescent="0.25">
      <c r="C84"/>
      <c r="E84" s="5">
        <v>25</v>
      </c>
      <c r="G84" s="16"/>
      <c r="J84" s="19"/>
      <c r="Y84" s="9"/>
      <c r="Z84" s="9"/>
      <c r="AA84" s="9"/>
    </row>
    <row r="85" spans="3:34" x14ac:dyDescent="0.25">
      <c r="C85"/>
      <c r="E85" s="5">
        <v>50</v>
      </c>
      <c r="G85" s="16"/>
      <c r="Y85" s="9"/>
      <c r="Z85" s="9"/>
      <c r="AA85" s="9"/>
    </row>
    <row r="86" spans="3:34" x14ac:dyDescent="0.25">
      <c r="C86"/>
      <c r="E86" s="5">
        <v>95</v>
      </c>
      <c r="G86" s="16"/>
      <c r="Y86" s="9"/>
      <c r="Z86" s="9"/>
      <c r="AA86" s="9"/>
    </row>
    <row r="87" spans="3:34" x14ac:dyDescent="0.25">
      <c r="C87" s="7"/>
      <c r="E87" s="5">
        <v>1</v>
      </c>
      <c r="G87" s="16"/>
      <c r="I87" s="34"/>
    </row>
    <row r="88" spans="3:34" x14ac:dyDescent="0.25">
      <c r="C88"/>
      <c r="E88" s="5">
        <v>10</v>
      </c>
      <c r="G88" s="16"/>
    </row>
    <row r="89" spans="3:34" x14ac:dyDescent="0.25">
      <c r="C89"/>
      <c r="E89" s="5">
        <v>25</v>
      </c>
      <c r="G89" s="16"/>
    </row>
    <row r="90" spans="3:34" x14ac:dyDescent="0.25">
      <c r="C90"/>
      <c r="E90" s="5">
        <v>50</v>
      </c>
      <c r="G90" s="16"/>
      <c r="J90" s="19"/>
    </row>
    <row r="91" spans="3:34" x14ac:dyDescent="0.25">
      <c r="C91"/>
      <c r="E91" s="5">
        <v>95</v>
      </c>
      <c r="G91" s="16"/>
    </row>
    <row r="92" spans="3:34" x14ac:dyDescent="0.25">
      <c r="C92" s="7"/>
      <c r="E92" s="5">
        <v>1</v>
      </c>
    </row>
    <row r="93" spans="3:34" x14ac:dyDescent="0.25">
      <c r="C93"/>
      <c r="E93" s="5">
        <v>10</v>
      </c>
    </row>
    <row r="94" spans="3:34" x14ac:dyDescent="0.25">
      <c r="C94"/>
      <c r="E94" s="5">
        <v>25</v>
      </c>
    </row>
    <row r="95" spans="3:34" x14ac:dyDescent="0.25">
      <c r="C95"/>
      <c r="E95" s="5">
        <v>50</v>
      </c>
    </row>
    <row r="96" spans="3:34" x14ac:dyDescent="0.25">
      <c r="C96"/>
      <c r="E96" s="5">
        <v>95</v>
      </c>
    </row>
    <row r="97" spans="3:5" x14ac:dyDescent="0.25">
      <c r="C97" s="7"/>
      <c r="E97" s="5">
        <v>1</v>
      </c>
    </row>
    <row r="98" spans="3:5" x14ac:dyDescent="0.25">
      <c r="C98" s="7"/>
      <c r="E98" s="5">
        <v>10</v>
      </c>
    </row>
    <row r="99" spans="3:5" x14ac:dyDescent="0.25">
      <c r="C99"/>
      <c r="E99" s="5">
        <v>25</v>
      </c>
    </row>
    <row r="100" spans="3:5" x14ac:dyDescent="0.25">
      <c r="C100"/>
      <c r="E100" s="5">
        <v>50</v>
      </c>
    </row>
    <row r="101" spans="3:5" x14ac:dyDescent="0.25">
      <c r="C101"/>
      <c r="E101" s="5">
        <v>95</v>
      </c>
    </row>
    <row r="102" spans="3:5" x14ac:dyDescent="0.25">
      <c r="C102"/>
      <c r="E102" s="5">
        <v>1</v>
      </c>
    </row>
    <row r="103" spans="3:5" x14ac:dyDescent="0.25">
      <c r="C103" s="7"/>
      <c r="E103" s="5">
        <v>10</v>
      </c>
    </row>
    <row r="104" spans="3:5" x14ac:dyDescent="0.25">
      <c r="C104"/>
      <c r="E104" s="5">
        <v>25</v>
      </c>
    </row>
    <row r="105" spans="3:5" x14ac:dyDescent="0.25">
      <c r="C105"/>
      <c r="E105" s="5">
        <v>50</v>
      </c>
    </row>
    <row r="106" spans="3:5" x14ac:dyDescent="0.25">
      <c r="C106"/>
      <c r="E106" s="5">
        <v>95</v>
      </c>
    </row>
    <row r="107" spans="3:5" x14ac:dyDescent="0.25">
      <c r="C107"/>
    </row>
    <row r="108" spans="3:5" x14ac:dyDescent="0.25">
      <c r="C108"/>
    </row>
    <row r="109" spans="3:5" x14ac:dyDescent="0.25">
      <c r="C109"/>
    </row>
    <row r="110" spans="3:5" x14ac:dyDescent="0.25">
      <c r="C110"/>
    </row>
    <row r="111" spans="3:5" x14ac:dyDescent="0.25">
      <c r="C111"/>
    </row>
    <row r="112" spans="3:5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5527" spans="2:2" x14ac:dyDescent="0.25">
      <c r="B65527" s="28" t="s">
        <v>48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75" workbookViewId="0">
      <selection activeCell="H1" sqref="H1"/>
    </sheetView>
  </sheetViews>
  <sheetFormatPr defaultColWidth="9.109375" defaultRowHeight="15" x14ac:dyDescent="0.25"/>
  <cols>
    <col min="1" max="1" width="14.88671875" style="42" customWidth="1"/>
    <col min="2" max="2" width="14.109375" style="43" customWidth="1"/>
    <col min="3" max="3" width="14.5546875" style="44" bestFit="1" customWidth="1"/>
    <col min="4" max="4" width="11.109375" style="45" customWidth="1"/>
    <col min="5" max="5" width="18" style="44" customWidth="1"/>
    <col min="6" max="6" width="14.109375" style="42" customWidth="1"/>
    <col min="7" max="7" width="17" style="44" customWidth="1"/>
    <col min="8" max="8" width="17.44140625" style="46" customWidth="1"/>
    <col min="9" max="16384" width="9.109375" style="42"/>
  </cols>
  <sheetData>
    <row r="1" spans="1:8" x14ac:dyDescent="0.25">
      <c r="A1" s="42" t="s">
        <v>14</v>
      </c>
      <c r="G1" s="44" t="s">
        <v>89</v>
      </c>
      <c r="H1" s="46" t="s">
        <v>90</v>
      </c>
    </row>
    <row r="2" spans="1:8" s="46" customFormat="1" x14ac:dyDescent="0.25">
      <c r="A2" s="46" t="s">
        <v>15</v>
      </c>
      <c r="B2" s="47" t="s">
        <v>9</v>
      </c>
      <c r="C2" s="44" t="s">
        <v>10</v>
      </c>
      <c r="D2" s="45" t="s">
        <v>22</v>
      </c>
      <c r="E2" s="44" t="s">
        <v>11</v>
      </c>
      <c r="F2" s="46" t="s">
        <v>12</v>
      </c>
      <c r="G2" s="46" t="s">
        <v>13</v>
      </c>
      <c r="H2" s="44" t="s">
        <v>13</v>
      </c>
    </row>
    <row r="3" spans="1:8" x14ac:dyDescent="0.25">
      <c r="A3" s="42">
        <v>1</v>
      </c>
      <c r="B3" s="48">
        <v>39461</v>
      </c>
      <c r="D3" s="49">
        <v>141217</v>
      </c>
      <c r="E3" s="44" t="s">
        <v>59</v>
      </c>
      <c r="F3" s="42" t="s">
        <v>21</v>
      </c>
      <c r="G3" s="44" t="s">
        <v>58</v>
      </c>
      <c r="H3" s="42"/>
    </row>
    <row r="4" spans="1:8" x14ac:dyDescent="0.25">
      <c r="A4" s="42">
        <v>2</v>
      </c>
      <c r="B4" s="48">
        <v>39504</v>
      </c>
      <c r="D4" s="46">
        <v>135133</v>
      </c>
      <c r="E4" s="44" t="s">
        <v>59</v>
      </c>
      <c r="F4" s="42" t="s">
        <v>21</v>
      </c>
      <c r="G4" s="44" t="s">
        <v>62</v>
      </c>
      <c r="H4" s="42"/>
    </row>
    <row r="5" spans="1:8" x14ac:dyDescent="0.25">
      <c r="A5" s="42">
        <v>3</v>
      </c>
      <c r="B5" s="48">
        <v>39521</v>
      </c>
      <c r="D5" s="44" t="s">
        <v>61</v>
      </c>
      <c r="E5" s="44" t="s">
        <v>59</v>
      </c>
      <c r="F5" s="42" t="s">
        <v>21</v>
      </c>
      <c r="G5" s="44" t="s">
        <v>63</v>
      </c>
      <c r="H5" s="42"/>
    </row>
    <row r="6" spans="1:8" x14ac:dyDescent="0.25">
      <c r="A6" s="42">
        <v>4</v>
      </c>
      <c r="B6" s="48">
        <v>39561</v>
      </c>
      <c r="D6" s="46">
        <v>131743</v>
      </c>
      <c r="E6" s="44" t="s">
        <v>59</v>
      </c>
      <c r="F6" s="42" t="s">
        <v>21</v>
      </c>
      <c r="G6" s="44" t="s">
        <v>64</v>
      </c>
      <c r="H6" s="42" t="s">
        <v>80</v>
      </c>
    </row>
    <row r="7" spans="1:8" x14ac:dyDescent="0.25">
      <c r="A7" s="42">
        <v>5</v>
      </c>
      <c r="B7" s="48">
        <v>39582</v>
      </c>
      <c r="D7" s="49">
        <v>125902</v>
      </c>
      <c r="E7" s="44" t="s">
        <v>59</v>
      </c>
      <c r="F7" s="42" t="s">
        <v>21</v>
      </c>
      <c r="G7" s="44" t="s">
        <v>65</v>
      </c>
      <c r="H7" s="42" t="s">
        <v>81</v>
      </c>
    </row>
    <row r="8" spans="1:8" x14ac:dyDescent="0.25">
      <c r="A8" s="42">
        <v>6</v>
      </c>
      <c r="B8" s="48">
        <v>39615</v>
      </c>
      <c r="D8" s="49">
        <v>140217</v>
      </c>
      <c r="E8" s="44" t="s">
        <v>59</v>
      </c>
      <c r="F8" s="42" t="s">
        <v>21</v>
      </c>
      <c r="G8" s="44" t="s">
        <v>70</v>
      </c>
      <c r="H8" s="44" t="s">
        <v>82</v>
      </c>
    </row>
    <row r="9" spans="1:8" x14ac:dyDescent="0.25">
      <c r="A9" s="42">
        <v>7</v>
      </c>
      <c r="B9" s="48">
        <v>39643</v>
      </c>
      <c r="D9" s="45">
        <v>132941</v>
      </c>
      <c r="E9" s="44" t="s">
        <v>59</v>
      </c>
      <c r="F9" s="42" t="s">
        <v>21</v>
      </c>
      <c r="G9" s="44" t="s">
        <v>72</v>
      </c>
      <c r="H9" s="44" t="s">
        <v>83</v>
      </c>
    </row>
    <row r="10" spans="1:8" x14ac:dyDescent="0.25">
      <c r="A10" s="42">
        <v>8</v>
      </c>
      <c r="B10" s="48">
        <v>39673</v>
      </c>
      <c r="D10" s="49">
        <v>130551</v>
      </c>
      <c r="E10" s="44" t="s">
        <v>59</v>
      </c>
      <c r="F10" s="42" t="s">
        <v>21</v>
      </c>
      <c r="G10" s="44" t="s">
        <v>73</v>
      </c>
      <c r="H10" s="44" t="s">
        <v>84</v>
      </c>
    </row>
    <row r="11" spans="1:8" x14ac:dyDescent="0.25">
      <c r="A11" s="42">
        <v>9</v>
      </c>
      <c r="B11" s="48">
        <v>39707</v>
      </c>
      <c r="D11" s="49">
        <v>133827</v>
      </c>
      <c r="E11" s="44" t="s">
        <v>59</v>
      </c>
      <c r="F11" s="42" t="s">
        <v>21</v>
      </c>
      <c r="G11" s="44" t="s">
        <v>74</v>
      </c>
      <c r="H11" s="44" t="s">
        <v>85</v>
      </c>
    </row>
    <row r="12" spans="1:8" x14ac:dyDescent="0.25">
      <c r="A12" s="42">
        <v>10</v>
      </c>
      <c r="B12" s="48">
        <v>39735</v>
      </c>
      <c r="D12" s="49">
        <v>132631</v>
      </c>
      <c r="E12" s="44" t="s">
        <v>59</v>
      </c>
      <c r="F12" s="42" t="s">
        <v>21</v>
      </c>
      <c r="G12" s="44" t="s">
        <v>75</v>
      </c>
      <c r="H12" s="44" t="s">
        <v>86</v>
      </c>
    </row>
    <row r="13" spans="1:8" x14ac:dyDescent="0.25">
      <c r="A13" s="42">
        <v>11</v>
      </c>
      <c r="B13" s="48">
        <v>39770</v>
      </c>
      <c r="D13" s="49">
        <v>143016</v>
      </c>
      <c r="E13" s="44" t="s">
        <v>59</v>
      </c>
      <c r="F13" s="42" t="s">
        <v>21</v>
      </c>
      <c r="G13" s="44" t="s">
        <v>78</v>
      </c>
      <c r="H13" s="44" t="s">
        <v>87</v>
      </c>
    </row>
    <row r="14" spans="1:8" x14ac:dyDescent="0.25">
      <c r="A14" s="42">
        <v>12</v>
      </c>
      <c r="B14" s="48">
        <v>39797</v>
      </c>
      <c r="D14" s="44" t="s">
        <v>77</v>
      </c>
      <c r="E14" s="44" t="s">
        <v>59</v>
      </c>
      <c r="F14" s="42" t="s">
        <v>21</v>
      </c>
      <c r="G14" s="44" t="s">
        <v>79</v>
      </c>
      <c r="H14" s="44" t="s">
        <v>88</v>
      </c>
    </row>
    <row r="15" spans="1:8" x14ac:dyDescent="0.25">
      <c r="B15" s="50"/>
      <c r="D15" s="49"/>
      <c r="H15" s="44"/>
    </row>
    <row r="16" spans="1:8" x14ac:dyDescent="0.25">
      <c r="D16" s="49"/>
    </row>
    <row r="17" spans="2:8" x14ac:dyDescent="0.25">
      <c r="D17" s="49"/>
    </row>
    <row r="18" spans="2:8" x14ac:dyDescent="0.25">
      <c r="B18" s="50"/>
      <c r="D18" s="49"/>
    </row>
    <row r="19" spans="2:8" x14ac:dyDescent="0.25">
      <c r="B19" s="50"/>
    </row>
    <row r="20" spans="2:8" x14ac:dyDescent="0.25">
      <c r="B20" s="50"/>
    </row>
    <row r="21" spans="2:8" x14ac:dyDescent="0.25">
      <c r="B21" s="50"/>
    </row>
    <row r="24" spans="2:8" x14ac:dyDescent="0.25">
      <c r="B24" s="50"/>
      <c r="H24" s="42"/>
    </row>
    <row r="25" spans="2:8" x14ac:dyDescent="0.25">
      <c r="B25" s="50"/>
    </row>
    <row r="26" spans="2:8" x14ac:dyDescent="0.25">
      <c r="B26" s="50"/>
    </row>
    <row r="29" spans="2:8" x14ac:dyDescent="0.25">
      <c r="B29" s="50"/>
    </row>
    <row r="30" spans="2:8" x14ac:dyDescent="0.25">
      <c r="B30" s="50"/>
    </row>
    <row r="31" spans="2:8" x14ac:dyDescent="0.25">
      <c r="B3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zoomScale="75" workbookViewId="0">
      <selection activeCell="A2" sqref="A2"/>
    </sheetView>
  </sheetViews>
  <sheetFormatPr defaultRowHeight="13.2" x14ac:dyDescent="0.25"/>
  <cols>
    <col min="1" max="1" width="12.5546875" customWidth="1"/>
    <col min="4" max="4" width="9.109375" style="6"/>
    <col min="14" max="14" width="12.5546875" customWidth="1"/>
  </cols>
  <sheetData>
    <row r="1" spans="1:16" x14ac:dyDescent="0.25">
      <c r="A1" s="8" t="s">
        <v>60</v>
      </c>
      <c r="B1" s="1"/>
      <c r="C1" s="4"/>
      <c r="D1" s="18"/>
      <c r="F1" s="21"/>
      <c r="G1" s="22"/>
      <c r="H1" s="10"/>
      <c r="I1" s="3"/>
      <c r="J1" s="10">
        <v>1</v>
      </c>
      <c r="K1" s="3"/>
      <c r="N1" s="9"/>
    </row>
    <row r="2" spans="1:16" x14ac:dyDescent="0.25">
      <c r="A2" s="4" t="s">
        <v>49</v>
      </c>
      <c r="B2" s="1"/>
      <c r="C2" s="4"/>
      <c r="D2" s="18"/>
      <c r="F2" s="21"/>
      <c r="G2" s="22"/>
      <c r="H2" s="10"/>
      <c r="I2" s="3"/>
      <c r="J2" s="10"/>
      <c r="K2" s="3"/>
      <c r="M2" s="9"/>
      <c r="N2" s="9"/>
    </row>
    <row r="3" spans="1:16" x14ac:dyDescent="0.25">
      <c r="A3" s="4"/>
      <c r="B3" s="1"/>
      <c r="C3" s="4"/>
      <c r="D3" s="18"/>
      <c r="E3" s="16"/>
      <c r="F3" s="16" t="s">
        <v>26</v>
      </c>
      <c r="G3" s="16"/>
      <c r="H3" s="16"/>
      <c r="I3" s="16"/>
      <c r="J3" s="10"/>
      <c r="K3" s="3"/>
      <c r="N3" s="9"/>
    </row>
    <row r="4" spans="1:16" x14ac:dyDescent="0.25">
      <c r="A4" s="8" t="s">
        <v>4</v>
      </c>
      <c r="B4" s="17" t="s">
        <v>47</v>
      </c>
      <c r="D4" s="26"/>
      <c r="E4" s="16"/>
      <c r="F4" s="16" t="s">
        <v>30</v>
      </c>
      <c r="G4" s="16"/>
      <c r="H4" s="16"/>
      <c r="I4" s="16"/>
      <c r="J4" s="10" t="s">
        <v>51</v>
      </c>
      <c r="K4" s="3"/>
      <c r="M4" s="9"/>
      <c r="N4" s="9"/>
    </row>
    <row r="5" spans="1:16" x14ac:dyDescent="0.25">
      <c r="A5" s="8"/>
      <c r="B5" s="17" t="s">
        <v>5</v>
      </c>
      <c r="C5" s="9" t="s">
        <v>0</v>
      </c>
      <c r="D5" s="21" t="s">
        <v>6</v>
      </c>
      <c r="E5" s="16" t="s">
        <v>43</v>
      </c>
      <c r="F5" s="16" t="s">
        <v>34</v>
      </c>
      <c r="G5" s="16" t="s">
        <v>35</v>
      </c>
      <c r="H5" s="16" t="s">
        <v>42</v>
      </c>
      <c r="I5" s="16" t="s">
        <v>44</v>
      </c>
      <c r="J5" s="10" t="s">
        <v>43</v>
      </c>
      <c r="K5" s="10" t="s">
        <v>50</v>
      </c>
      <c r="L5" s="9"/>
      <c r="M5" s="9"/>
      <c r="N5" s="9"/>
    </row>
    <row r="6" spans="1:16" x14ac:dyDescent="0.25">
      <c r="A6" s="31">
        <v>39461</v>
      </c>
      <c r="B6" s="18">
        <v>239800</v>
      </c>
      <c r="C6" s="5">
        <v>1</v>
      </c>
      <c r="D6" s="16"/>
      <c r="E6" s="2">
        <v>9.9674999999999994</v>
      </c>
      <c r="F6" s="2">
        <v>10.217499999999999</v>
      </c>
      <c r="G6" s="2">
        <v>0.93149999999999999</v>
      </c>
      <c r="H6" s="2">
        <v>0.61450000000000005</v>
      </c>
      <c r="I6" s="2">
        <v>0.16750000000000001</v>
      </c>
      <c r="J6" s="10">
        <v>0</v>
      </c>
      <c r="K6" s="12">
        <v>0</v>
      </c>
      <c r="L6" s="6"/>
      <c r="M6" s="6"/>
      <c r="N6" s="31">
        <v>39461</v>
      </c>
      <c r="O6" s="16">
        <v>0</v>
      </c>
      <c r="P6" s="27">
        <v>0</v>
      </c>
    </row>
    <row r="7" spans="1:16" x14ac:dyDescent="0.25">
      <c r="A7" s="18"/>
      <c r="B7" s="18">
        <v>239799</v>
      </c>
      <c r="C7" s="5">
        <v>10</v>
      </c>
      <c r="D7" s="16"/>
      <c r="E7" s="2">
        <v>9.6074999999999999</v>
      </c>
      <c r="F7" s="2">
        <v>9.7850000000000001</v>
      </c>
      <c r="G7" s="2">
        <v>0.90599999999999992</v>
      </c>
      <c r="H7" s="2">
        <v>1.2544999999999999</v>
      </c>
      <c r="I7" s="2">
        <v>0.16149999999999998</v>
      </c>
      <c r="J7" s="6"/>
      <c r="K7" s="6"/>
      <c r="L7" s="6"/>
      <c r="M7" s="6"/>
      <c r="N7" s="32">
        <v>39504</v>
      </c>
      <c r="O7" s="16">
        <v>0</v>
      </c>
      <c r="P7" s="27">
        <v>0</v>
      </c>
    </row>
    <row r="8" spans="1:16" x14ac:dyDescent="0.25">
      <c r="A8" s="18"/>
      <c r="B8" s="18">
        <v>239798</v>
      </c>
      <c r="C8" s="5">
        <v>25</v>
      </c>
      <c r="D8" s="16"/>
      <c r="E8" s="2">
        <v>9.6865000000000006</v>
      </c>
      <c r="F8" s="2">
        <v>9.9175000000000004</v>
      </c>
      <c r="G8" s="2">
        <v>0.91799999999999993</v>
      </c>
      <c r="H8" s="2">
        <v>0.43</v>
      </c>
      <c r="I8" s="2">
        <v>0.17499999999999999</v>
      </c>
      <c r="J8" s="23">
        <f>(C8*(E9-$J$1)+C9*($J$1-E8))/(E9-E8)</f>
        <v>-330.42144026186645</v>
      </c>
      <c r="K8" s="23">
        <f>(C8*(F9-$J$1)+C9*($J$1-F8))/(F9-F8)</f>
        <v>-362.04427083333297</v>
      </c>
      <c r="L8" s="6"/>
      <c r="M8" s="6"/>
      <c r="N8" s="32">
        <v>39520</v>
      </c>
      <c r="O8" s="16">
        <v>0</v>
      </c>
      <c r="P8" s="27">
        <v>0</v>
      </c>
    </row>
    <row r="9" spans="1:16" x14ac:dyDescent="0.25">
      <c r="A9" s="18"/>
      <c r="B9" s="18">
        <v>239797</v>
      </c>
      <c r="C9" s="5">
        <v>50</v>
      </c>
      <c r="D9" s="16"/>
      <c r="E9" s="2">
        <v>10.297499999999999</v>
      </c>
      <c r="F9" s="2">
        <v>10.493500000000001</v>
      </c>
      <c r="G9" s="2">
        <v>0.93049999999999999</v>
      </c>
      <c r="H9" s="2">
        <v>0.57799999999999996</v>
      </c>
      <c r="I9" s="2">
        <v>0.16900000000000001</v>
      </c>
      <c r="J9" s="10"/>
      <c r="K9" s="12"/>
      <c r="L9" s="6"/>
      <c r="M9" s="6"/>
      <c r="N9" s="32">
        <v>39561</v>
      </c>
      <c r="O9" s="16">
        <v>0</v>
      </c>
      <c r="P9" s="27">
        <v>0</v>
      </c>
    </row>
    <row r="10" spans="1:16" x14ac:dyDescent="0.25">
      <c r="A10" s="18"/>
      <c r="B10" s="18">
        <v>239796</v>
      </c>
      <c r="C10" s="5">
        <v>95</v>
      </c>
      <c r="D10" s="16"/>
      <c r="E10" s="2">
        <v>8.7874999999999996</v>
      </c>
      <c r="F10" s="2">
        <v>8.4220000000000006</v>
      </c>
      <c r="G10" s="2">
        <v>0.84600000000000009</v>
      </c>
      <c r="H10" s="2">
        <v>0.45550000000000002</v>
      </c>
      <c r="I10" s="2">
        <v>0.1885</v>
      </c>
      <c r="J10" s="10"/>
      <c r="K10" s="12"/>
      <c r="L10" s="6"/>
      <c r="M10" s="6"/>
      <c r="N10" s="32">
        <v>39582</v>
      </c>
      <c r="O10" s="16">
        <v>0</v>
      </c>
      <c r="P10" s="15">
        <v>0</v>
      </c>
    </row>
    <row r="11" spans="1:16" x14ac:dyDescent="0.25">
      <c r="A11" s="31">
        <v>39504</v>
      </c>
      <c r="B11" s="18">
        <v>239805</v>
      </c>
      <c r="C11" s="5">
        <v>1</v>
      </c>
      <c r="D11" s="16"/>
      <c r="E11" s="2">
        <v>9.0184999999999995</v>
      </c>
      <c r="F11" s="2">
        <v>9.8524999999999991</v>
      </c>
      <c r="G11" s="2">
        <v>0.89400000000000002</v>
      </c>
      <c r="H11" s="2">
        <v>0.68300000000000005</v>
      </c>
      <c r="I11" s="2">
        <v>0.20800000000000002</v>
      </c>
      <c r="J11" s="10">
        <v>0</v>
      </c>
      <c r="K11" s="12">
        <v>0</v>
      </c>
      <c r="N11" s="32">
        <v>39615</v>
      </c>
      <c r="O11" s="16">
        <v>7.3285302593659933</v>
      </c>
      <c r="P11" s="15">
        <v>0</v>
      </c>
    </row>
    <row r="12" spans="1:16" x14ac:dyDescent="0.25">
      <c r="A12" s="32"/>
      <c r="B12" s="18">
        <v>239804</v>
      </c>
      <c r="C12" s="5">
        <v>10</v>
      </c>
      <c r="D12" s="16"/>
      <c r="E12" s="2">
        <v>9.3434999999999988</v>
      </c>
      <c r="F12" s="2">
        <v>10.2225</v>
      </c>
      <c r="G12" s="2">
        <v>0.88650000000000007</v>
      </c>
      <c r="H12" s="2">
        <v>0.65</v>
      </c>
      <c r="I12" s="2">
        <v>0.17</v>
      </c>
      <c r="J12" s="10"/>
      <c r="K12" s="3"/>
      <c r="N12" s="32">
        <v>39643</v>
      </c>
      <c r="O12" s="16">
        <v>0</v>
      </c>
      <c r="P12" s="15">
        <v>0</v>
      </c>
    </row>
    <row r="13" spans="1:16" x14ac:dyDescent="0.25">
      <c r="A13" s="32"/>
      <c r="B13" s="18">
        <v>239803</v>
      </c>
      <c r="C13" s="5">
        <v>25</v>
      </c>
      <c r="D13" s="16"/>
      <c r="E13" s="2">
        <v>9.7575000000000003</v>
      </c>
      <c r="F13" s="2">
        <v>10.2935</v>
      </c>
      <c r="G13" s="2">
        <v>0.93049999999999999</v>
      </c>
      <c r="H13" s="2">
        <v>0.39600000000000002</v>
      </c>
      <c r="I13" s="2">
        <v>0.16300000000000001</v>
      </c>
      <c r="J13" s="10"/>
      <c r="K13" s="3"/>
      <c r="N13" s="32">
        <v>39673</v>
      </c>
      <c r="O13" s="16">
        <v>0</v>
      </c>
      <c r="P13" s="15">
        <v>0</v>
      </c>
    </row>
    <row r="14" spans="1:16" x14ac:dyDescent="0.25">
      <c r="A14" s="32"/>
      <c r="B14" s="18">
        <v>239802</v>
      </c>
      <c r="C14" s="5">
        <v>50</v>
      </c>
      <c r="D14" s="16"/>
      <c r="E14" s="2">
        <v>9.3275000000000006</v>
      </c>
      <c r="F14" s="2">
        <v>9.452</v>
      </c>
      <c r="G14" s="2">
        <v>0.91799999999999993</v>
      </c>
      <c r="H14" s="2">
        <v>0.26849999999999996</v>
      </c>
      <c r="I14" s="2">
        <v>0.16550000000000001</v>
      </c>
      <c r="J14" s="10"/>
      <c r="K14" s="3"/>
      <c r="N14" s="32">
        <v>39707</v>
      </c>
      <c r="O14" s="16">
        <v>0</v>
      </c>
      <c r="P14" s="15">
        <v>0</v>
      </c>
    </row>
    <row r="15" spans="1:16" x14ac:dyDescent="0.25">
      <c r="A15" s="32"/>
      <c r="B15" s="18">
        <v>239801</v>
      </c>
      <c r="C15" s="5">
        <v>95</v>
      </c>
      <c r="D15" s="16"/>
      <c r="E15" s="2">
        <v>9.6380000000000017</v>
      </c>
      <c r="F15" s="2">
        <v>9.298</v>
      </c>
      <c r="G15" s="2">
        <v>0.94</v>
      </c>
      <c r="H15" s="2">
        <v>0.67349999999999999</v>
      </c>
      <c r="I15" s="2">
        <v>0.1585</v>
      </c>
      <c r="J15" s="10"/>
      <c r="K15" s="3"/>
      <c r="N15" s="32">
        <v>39770</v>
      </c>
      <c r="O15" s="16">
        <v>0</v>
      </c>
      <c r="P15" s="15">
        <v>0</v>
      </c>
    </row>
    <row r="16" spans="1:16" x14ac:dyDescent="0.25">
      <c r="A16" s="32">
        <v>39520</v>
      </c>
      <c r="B16" s="18">
        <v>239810</v>
      </c>
      <c r="C16" s="5">
        <v>1</v>
      </c>
      <c r="D16" s="16"/>
      <c r="E16" s="2">
        <v>9.3674999999999997</v>
      </c>
      <c r="F16" s="2">
        <v>11.119</v>
      </c>
      <c r="G16" s="2">
        <v>0.91149999999999998</v>
      </c>
      <c r="H16" s="2">
        <v>0.50550000000000006</v>
      </c>
      <c r="I16" s="2">
        <v>0.17299999999999999</v>
      </c>
      <c r="J16" s="10">
        <v>0</v>
      </c>
      <c r="K16" s="12">
        <v>0</v>
      </c>
      <c r="N16" s="32" t="s">
        <v>71</v>
      </c>
      <c r="O16" s="16">
        <v>0</v>
      </c>
      <c r="P16" s="15">
        <v>0</v>
      </c>
    </row>
    <row r="17" spans="1:16" x14ac:dyDescent="0.25">
      <c r="A17" s="32"/>
      <c r="B17" s="18">
        <v>239809</v>
      </c>
      <c r="C17" s="5">
        <v>10</v>
      </c>
      <c r="D17" s="16"/>
      <c r="E17" s="2">
        <v>9.4164999999999992</v>
      </c>
      <c r="F17" s="2">
        <v>10.4915</v>
      </c>
      <c r="G17" s="2">
        <v>0.91450000000000009</v>
      </c>
      <c r="H17" s="2">
        <v>0.40500000000000003</v>
      </c>
      <c r="I17" s="2">
        <v>0.16949999999999998</v>
      </c>
      <c r="J17" s="10"/>
      <c r="K17" s="3"/>
      <c r="N17" s="31"/>
      <c r="O17" s="16"/>
      <c r="P17" s="27"/>
    </row>
    <row r="18" spans="1:16" x14ac:dyDescent="0.25">
      <c r="A18" s="32"/>
      <c r="B18" s="18">
        <v>239808</v>
      </c>
      <c r="C18" s="5">
        <v>25</v>
      </c>
      <c r="D18" s="16"/>
      <c r="E18" s="2">
        <v>9.4845000000000006</v>
      </c>
      <c r="F18" s="2">
        <v>10.436</v>
      </c>
      <c r="G18" s="2">
        <v>0.9205000000000001</v>
      </c>
      <c r="H18" s="2">
        <v>0.31950000000000001</v>
      </c>
      <c r="I18" s="2">
        <v>0.16800000000000001</v>
      </c>
      <c r="J18" s="10"/>
      <c r="K18" s="3"/>
      <c r="N18" s="32"/>
      <c r="O18" s="16"/>
      <c r="P18" s="27"/>
    </row>
    <row r="19" spans="1:16" x14ac:dyDescent="0.25">
      <c r="A19" s="32"/>
      <c r="B19" s="18">
        <v>239807</v>
      </c>
      <c r="C19" s="5">
        <v>50</v>
      </c>
      <c r="D19" s="16"/>
      <c r="E19" s="2">
        <v>9.4639999999999986</v>
      </c>
      <c r="F19" s="2">
        <v>10.225</v>
      </c>
      <c r="G19" s="2">
        <v>0.92</v>
      </c>
      <c r="H19" s="2">
        <v>0.34350000000000003</v>
      </c>
      <c r="I19" s="2">
        <v>0.16700000000000001</v>
      </c>
      <c r="J19" s="10"/>
      <c r="K19" s="3"/>
      <c r="N19" s="32"/>
      <c r="O19" s="16"/>
      <c r="P19" s="27"/>
    </row>
    <row r="20" spans="1:16" x14ac:dyDescent="0.25">
      <c r="A20" s="32"/>
      <c r="B20" s="18">
        <v>239806</v>
      </c>
      <c r="C20" s="5">
        <v>95</v>
      </c>
      <c r="D20" s="16"/>
      <c r="E20" s="2">
        <v>9.161999999999999</v>
      </c>
      <c r="F20" s="2">
        <v>8.7794999999999987</v>
      </c>
      <c r="G20" s="2">
        <v>0.91300000000000003</v>
      </c>
      <c r="H20" s="2">
        <v>0.309</v>
      </c>
      <c r="I20" s="2">
        <v>0.15049999999999999</v>
      </c>
      <c r="J20" s="10"/>
      <c r="K20" s="3"/>
      <c r="N20" s="32"/>
      <c r="O20" s="16"/>
      <c r="P20" s="27"/>
    </row>
    <row r="21" spans="1:16" x14ac:dyDescent="0.25">
      <c r="A21" s="32">
        <v>39561</v>
      </c>
      <c r="B21" s="18">
        <v>239815</v>
      </c>
      <c r="C21" s="5">
        <v>1</v>
      </c>
      <c r="D21" s="16"/>
      <c r="E21" s="2">
        <v>9.6824999999999992</v>
      </c>
      <c r="F21" s="2">
        <v>9.7334999999999994</v>
      </c>
      <c r="G21" s="2">
        <v>0.91200000000000003</v>
      </c>
      <c r="H21" s="2">
        <v>0.71100000000000008</v>
      </c>
      <c r="I21" s="2">
        <v>0.20350000000000001</v>
      </c>
      <c r="J21" s="10">
        <v>0</v>
      </c>
      <c r="K21" s="12">
        <v>0</v>
      </c>
      <c r="N21" s="32"/>
      <c r="O21" s="16"/>
      <c r="P21" s="27"/>
    </row>
    <row r="22" spans="1:16" x14ac:dyDescent="0.25">
      <c r="A22" s="32"/>
      <c r="B22" s="18">
        <v>239814</v>
      </c>
      <c r="C22" s="5">
        <v>10</v>
      </c>
      <c r="D22" s="16"/>
      <c r="E22" s="2">
        <v>9.5210000000000008</v>
      </c>
      <c r="F22" s="2">
        <v>9.6185000000000009</v>
      </c>
      <c r="G22" s="2">
        <v>0.9415</v>
      </c>
      <c r="H22" s="2">
        <v>0.54549999999999998</v>
      </c>
      <c r="I22" s="2">
        <v>0.1885</v>
      </c>
      <c r="J22" s="10"/>
      <c r="K22" s="3"/>
      <c r="N22" s="32"/>
      <c r="O22" s="16"/>
      <c r="P22" s="27"/>
    </row>
    <row r="23" spans="1:16" x14ac:dyDescent="0.25">
      <c r="A23" s="32"/>
      <c r="B23" s="18">
        <v>239813</v>
      </c>
      <c r="C23" s="5">
        <v>25</v>
      </c>
      <c r="D23" s="16"/>
      <c r="E23" s="2">
        <v>9.5374999999999996</v>
      </c>
      <c r="F23" s="2">
        <v>9.4550000000000001</v>
      </c>
      <c r="G23" s="2">
        <v>0.95699999999999996</v>
      </c>
      <c r="H23" s="2">
        <v>0.40200000000000002</v>
      </c>
      <c r="I23" s="2">
        <v>0.1875</v>
      </c>
      <c r="J23" s="10"/>
      <c r="K23" s="3"/>
      <c r="N23" s="32"/>
      <c r="O23" s="16"/>
      <c r="P23" s="27"/>
    </row>
    <row r="24" spans="1:16" x14ac:dyDescent="0.25">
      <c r="A24" s="32"/>
      <c r="B24" s="18">
        <v>239812</v>
      </c>
      <c r="C24" s="5">
        <v>50</v>
      </c>
      <c r="D24" s="16"/>
      <c r="E24" s="2">
        <v>9.5440000000000005</v>
      </c>
      <c r="F24" s="2">
        <v>9.3970000000000002</v>
      </c>
      <c r="G24" s="2">
        <v>0.95649999999999991</v>
      </c>
      <c r="H24" s="2">
        <v>0.45200000000000001</v>
      </c>
      <c r="I24" s="2">
        <v>0.1875</v>
      </c>
      <c r="J24" s="10"/>
      <c r="K24" s="3"/>
      <c r="N24" s="32"/>
      <c r="O24" s="16"/>
      <c r="P24" s="27"/>
    </row>
    <row r="25" spans="1:16" x14ac:dyDescent="0.25">
      <c r="A25" s="4"/>
      <c r="B25" s="18">
        <v>239811</v>
      </c>
      <c r="C25" s="5">
        <v>95</v>
      </c>
      <c r="D25" s="16"/>
      <c r="E25" s="2">
        <v>9.7330000000000005</v>
      </c>
      <c r="F25" s="2">
        <v>8.2550000000000008</v>
      </c>
      <c r="G25" s="2">
        <v>0.95499999999999996</v>
      </c>
      <c r="H25" s="2">
        <v>0.27800000000000002</v>
      </c>
      <c r="I25" s="2">
        <v>0.185</v>
      </c>
      <c r="J25" s="10"/>
      <c r="K25" s="3"/>
      <c r="N25" s="32"/>
      <c r="O25" s="16"/>
      <c r="P25" s="27"/>
    </row>
    <row r="26" spans="1:16" x14ac:dyDescent="0.25">
      <c r="A26" s="32">
        <v>39582</v>
      </c>
      <c r="B26" s="18">
        <v>239820</v>
      </c>
      <c r="C26" s="5">
        <v>1</v>
      </c>
      <c r="D26" s="16"/>
      <c r="E26" s="2">
        <v>8.6765000000000008</v>
      </c>
      <c r="F26" s="2">
        <v>10.092499999999999</v>
      </c>
      <c r="G26" s="2">
        <v>0.83199999999999996</v>
      </c>
      <c r="H26" s="2">
        <v>1.327</v>
      </c>
      <c r="I26" s="2">
        <v>0.25600000000000001</v>
      </c>
      <c r="J26" s="10">
        <v>0</v>
      </c>
      <c r="K26" s="12">
        <v>0</v>
      </c>
      <c r="N26" s="18"/>
      <c r="O26" s="18"/>
      <c r="P26" s="18"/>
    </row>
    <row r="27" spans="1:16" x14ac:dyDescent="0.25">
      <c r="A27" s="32"/>
      <c r="B27" s="18">
        <v>239819</v>
      </c>
      <c r="C27" s="5">
        <v>10</v>
      </c>
      <c r="D27" s="16"/>
      <c r="E27" s="2">
        <v>8.8560000000000016</v>
      </c>
      <c r="F27" s="2">
        <v>9.5244999999999997</v>
      </c>
      <c r="G27" s="2">
        <v>0.85799999999999998</v>
      </c>
      <c r="H27" s="2">
        <v>0.57150000000000001</v>
      </c>
      <c r="I27" s="2">
        <v>0.23699999999999999</v>
      </c>
      <c r="J27" s="10"/>
      <c r="K27" s="3"/>
      <c r="N27" s="18"/>
      <c r="O27" s="23"/>
      <c r="P27" s="23"/>
    </row>
    <row r="28" spans="1:16" x14ac:dyDescent="0.25">
      <c r="A28" s="32"/>
      <c r="B28" s="18">
        <v>239818</v>
      </c>
      <c r="C28" s="5">
        <v>25</v>
      </c>
      <c r="D28" s="16"/>
      <c r="E28" s="2">
        <v>8.9284999999999997</v>
      </c>
      <c r="F28" s="2">
        <v>9.3820000000000014</v>
      </c>
      <c r="G28" s="2">
        <v>0.871</v>
      </c>
      <c r="H28" s="2">
        <v>0.49099999999999999</v>
      </c>
      <c r="I28" s="2">
        <v>0.24299999999999999</v>
      </c>
      <c r="J28" s="10"/>
      <c r="K28" s="3"/>
      <c r="N28" s="18"/>
      <c r="O28" s="16"/>
      <c r="P28" s="27"/>
    </row>
    <row r="29" spans="1:16" x14ac:dyDescent="0.25">
      <c r="A29" s="32"/>
      <c r="B29" s="18">
        <v>239817</v>
      </c>
      <c r="C29" s="5">
        <v>50</v>
      </c>
      <c r="D29" s="16"/>
      <c r="E29" s="2">
        <v>9.2214999999999989</v>
      </c>
      <c r="F29" s="2">
        <v>8.2965</v>
      </c>
      <c r="G29" s="2">
        <v>0.93300000000000005</v>
      </c>
      <c r="H29" s="2">
        <v>0.4985</v>
      </c>
      <c r="I29" s="2">
        <v>0.249</v>
      </c>
      <c r="J29" s="10"/>
      <c r="K29" s="3"/>
      <c r="N29" s="32"/>
      <c r="O29" s="16"/>
      <c r="P29" s="15"/>
    </row>
    <row r="30" spans="1:16" x14ac:dyDescent="0.25">
      <c r="A30" s="32"/>
      <c r="B30" s="18">
        <v>239816</v>
      </c>
      <c r="C30" s="5">
        <v>95</v>
      </c>
      <c r="D30" s="16"/>
      <c r="E30" s="2">
        <v>8.9580000000000002</v>
      </c>
      <c r="F30" s="2">
        <v>7.39</v>
      </c>
      <c r="G30" s="2">
        <v>0.95499999999999996</v>
      </c>
      <c r="H30" s="2">
        <v>0.66149999999999998</v>
      </c>
      <c r="I30" s="2">
        <v>0.2485</v>
      </c>
      <c r="J30" s="10"/>
      <c r="K30" s="3"/>
      <c r="N30" s="32"/>
      <c r="O30" s="16"/>
      <c r="P30" s="15"/>
    </row>
    <row r="31" spans="1:16" x14ac:dyDescent="0.25">
      <c r="A31" s="32">
        <v>39615</v>
      </c>
      <c r="B31" s="18">
        <v>239825</v>
      </c>
      <c r="C31" s="5">
        <v>1</v>
      </c>
      <c r="D31" s="16"/>
      <c r="E31" s="2">
        <v>0.63400000000000001</v>
      </c>
      <c r="F31" s="2">
        <v>1.9970000000000001</v>
      </c>
      <c r="G31" s="2">
        <v>0.32100000000000001</v>
      </c>
      <c r="H31" s="2">
        <v>0.64449999999999996</v>
      </c>
      <c r="I31" s="2">
        <v>8.3500000000000005E-2</v>
      </c>
      <c r="J31" s="23">
        <f>(C31*(E32-$J$1)+C32*($J$1-E31))/(E32-E31)</f>
        <v>7.3285302593659933</v>
      </c>
      <c r="K31" s="12">
        <v>0</v>
      </c>
      <c r="N31" s="32"/>
      <c r="O31" s="16"/>
      <c r="P31" s="15"/>
    </row>
    <row r="32" spans="1:16" x14ac:dyDescent="0.25">
      <c r="A32" s="4"/>
      <c r="B32" s="18">
        <v>239824</v>
      </c>
      <c r="C32" s="5">
        <v>10</v>
      </c>
      <c r="D32" s="16"/>
      <c r="E32" s="2">
        <v>1.1545000000000001</v>
      </c>
      <c r="F32" s="2">
        <v>2.1635</v>
      </c>
      <c r="G32" s="2">
        <v>0.46550000000000002</v>
      </c>
      <c r="H32" s="2">
        <v>0.53049999999999997</v>
      </c>
      <c r="I32" s="2">
        <v>0.11550000000000001</v>
      </c>
      <c r="J32" s="10"/>
      <c r="K32" s="3"/>
      <c r="N32" s="32"/>
      <c r="O32" s="16"/>
      <c r="P32" s="15"/>
    </row>
    <row r="33" spans="1:16" x14ac:dyDescent="0.25">
      <c r="A33" s="4"/>
      <c r="B33" s="18">
        <v>239823</v>
      </c>
      <c r="C33" s="5">
        <v>25</v>
      </c>
      <c r="D33" s="16"/>
      <c r="E33" s="2">
        <v>1.7375</v>
      </c>
      <c r="F33" s="2">
        <v>1.8195000000000001</v>
      </c>
      <c r="G33" s="2">
        <v>0.49</v>
      </c>
      <c r="H33" s="2">
        <v>0.70950000000000002</v>
      </c>
      <c r="I33" s="2">
        <v>0.13750000000000001</v>
      </c>
      <c r="J33" s="10"/>
      <c r="K33" s="3"/>
      <c r="N33" s="32"/>
      <c r="O33" s="16"/>
      <c r="P33" s="15"/>
    </row>
    <row r="34" spans="1:16" x14ac:dyDescent="0.25">
      <c r="A34" s="4"/>
      <c r="B34" s="18">
        <v>239822</v>
      </c>
      <c r="C34" s="5">
        <v>50</v>
      </c>
      <c r="D34" s="16"/>
      <c r="E34" s="2">
        <v>2.2090000000000001</v>
      </c>
      <c r="F34" s="2">
        <v>1.8665</v>
      </c>
      <c r="G34" s="2">
        <v>0.47499999999999998</v>
      </c>
      <c r="H34" s="2">
        <v>0.72750000000000004</v>
      </c>
      <c r="I34" s="2">
        <v>0.14849999999999999</v>
      </c>
      <c r="J34" s="10"/>
      <c r="K34" s="3"/>
      <c r="N34" s="32"/>
      <c r="O34" s="16"/>
      <c r="P34" s="15"/>
    </row>
    <row r="35" spans="1:16" x14ac:dyDescent="0.25">
      <c r="A35" s="4"/>
      <c r="B35" s="18">
        <v>239821</v>
      </c>
      <c r="C35" s="5">
        <v>95</v>
      </c>
      <c r="D35" s="16"/>
      <c r="E35" s="2">
        <v>4.7515000000000001</v>
      </c>
      <c r="F35" s="2">
        <v>3.7010000000000001</v>
      </c>
      <c r="G35" s="2">
        <v>0.67349999999999999</v>
      </c>
      <c r="H35" s="2">
        <v>1.3079999999999998</v>
      </c>
      <c r="I35" s="2">
        <v>0.20749999999999999</v>
      </c>
      <c r="J35" s="10"/>
      <c r="K35" s="3"/>
      <c r="N35" s="32"/>
      <c r="O35" s="16"/>
      <c r="P35" s="15"/>
    </row>
    <row r="36" spans="1:16" x14ac:dyDescent="0.25">
      <c r="A36" s="32">
        <v>39643</v>
      </c>
      <c r="B36" s="18">
        <v>239830</v>
      </c>
      <c r="C36" s="5">
        <v>1</v>
      </c>
      <c r="D36" s="16"/>
      <c r="E36" s="2">
        <v>3.6795</v>
      </c>
      <c r="F36" s="2">
        <v>3.0795000000000003</v>
      </c>
      <c r="G36" s="2">
        <v>0.65949999999999998</v>
      </c>
      <c r="H36" s="2">
        <v>1.6204999999999998</v>
      </c>
      <c r="I36" s="2">
        <v>0.217</v>
      </c>
      <c r="J36" s="10">
        <v>0</v>
      </c>
      <c r="K36" s="12">
        <v>0</v>
      </c>
      <c r="N36" s="32"/>
      <c r="O36" s="16"/>
      <c r="P36" s="15"/>
    </row>
    <row r="37" spans="1:16" x14ac:dyDescent="0.25">
      <c r="A37" s="32"/>
      <c r="B37" s="18">
        <v>239829</v>
      </c>
      <c r="C37" s="5">
        <v>10</v>
      </c>
      <c r="D37" s="16"/>
      <c r="E37" s="2">
        <v>4.0445000000000002</v>
      </c>
      <c r="F37" s="2">
        <v>3.2719999999999998</v>
      </c>
      <c r="G37" s="2">
        <v>0.63149999999999995</v>
      </c>
      <c r="H37" s="2">
        <v>0.72150000000000003</v>
      </c>
      <c r="I37" s="2">
        <v>0.222</v>
      </c>
      <c r="J37" s="10"/>
      <c r="K37" s="3"/>
      <c r="N37" s="32"/>
      <c r="O37" s="16"/>
      <c r="P37" s="15"/>
    </row>
    <row r="38" spans="1:16" x14ac:dyDescent="0.25">
      <c r="A38" s="32"/>
      <c r="B38" s="18">
        <v>239828</v>
      </c>
      <c r="C38" s="5">
        <v>25</v>
      </c>
      <c r="D38" s="16"/>
      <c r="E38" s="2">
        <v>4.0214999999999996</v>
      </c>
      <c r="F38" s="2">
        <v>3.319</v>
      </c>
      <c r="G38" s="2">
        <v>0.60899999999999999</v>
      </c>
      <c r="H38" s="2">
        <v>0.8095</v>
      </c>
      <c r="I38" s="2">
        <v>0.22849999999999998</v>
      </c>
      <c r="J38" s="10"/>
      <c r="K38" s="3"/>
      <c r="N38" s="32"/>
      <c r="O38" s="16"/>
      <c r="P38" s="15"/>
    </row>
    <row r="39" spans="1:16" x14ac:dyDescent="0.25">
      <c r="A39" s="32"/>
      <c r="B39" s="18">
        <v>239827</v>
      </c>
      <c r="C39" s="5">
        <v>50</v>
      </c>
      <c r="D39" s="16"/>
      <c r="E39" s="2">
        <v>4.3710000000000004</v>
      </c>
      <c r="F39" s="2">
        <v>3.4260000000000002</v>
      </c>
      <c r="G39" s="2">
        <v>0.64700000000000002</v>
      </c>
      <c r="H39" s="2">
        <v>0.78600000000000003</v>
      </c>
      <c r="I39" s="2">
        <v>0.22550000000000001</v>
      </c>
      <c r="J39" s="10"/>
      <c r="K39" s="3"/>
      <c r="N39" s="32"/>
      <c r="O39" s="16"/>
      <c r="P39" s="15"/>
    </row>
    <row r="40" spans="1:16" x14ac:dyDescent="0.25">
      <c r="A40" s="32"/>
      <c r="B40" s="18">
        <v>239826</v>
      </c>
      <c r="C40" s="5">
        <v>95</v>
      </c>
      <c r="D40" s="16"/>
      <c r="E40" s="2">
        <v>6.47</v>
      </c>
      <c r="F40" s="2">
        <v>5.2119999999999997</v>
      </c>
      <c r="G40" s="2">
        <v>0.78800000000000003</v>
      </c>
      <c r="H40" s="2">
        <v>0.73649999999999993</v>
      </c>
      <c r="I40" s="2">
        <v>0.22900000000000001</v>
      </c>
      <c r="J40" s="10"/>
      <c r="K40" s="3"/>
      <c r="N40" s="32"/>
      <c r="O40" s="16"/>
      <c r="P40" s="15"/>
    </row>
    <row r="41" spans="1:16" x14ac:dyDescent="0.25">
      <c r="A41" s="32">
        <v>39673</v>
      </c>
      <c r="B41" s="18">
        <v>238835</v>
      </c>
      <c r="C41" s="5">
        <v>1</v>
      </c>
      <c r="D41" s="16"/>
      <c r="E41" s="2">
        <v>1.2395</v>
      </c>
      <c r="F41" s="2">
        <v>1.677</v>
      </c>
      <c r="G41" s="2">
        <v>0.45500000000000002</v>
      </c>
      <c r="H41" s="2">
        <v>0.81099999999999994</v>
      </c>
      <c r="I41" s="2">
        <v>0.1115</v>
      </c>
      <c r="J41" s="10">
        <v>0</v>
      </c>
      <c r="K41" s="12">
        <v>0</v>
      </c>
      <c r="N41" s="32"/>
      <c r="O41" s="16"/>
      <c r="P41" s="15"/>
    </row>
    <row r="42" spans="1:16" x14ac:dyDescent="0.25">
      <c r="A42" s="4"/>
      <c r="B42" s="18">
        <v>239834</v>
      </c>
      <c r="C42" s="5">
        <v>10</v>
      </c>
      <c r="D42" s="16"/>
      <c r="E42" s="2">
        <v>1.86</v>
      </c>
      <c r="F42" s="2">
        <v>2.3879999999999999</v>
      </c>
      <c r="G42" s="2">
        <v>0.53099999999999992</v>
      </c>
      <c r="H42" s="2">
        <v>0.64</v>
      </c>
      <c r="I42" s="2">
        <v>0.13150000000000001</v>
      </c>
      <c r="J42" s="10"/>
      <c r="K42" s="3"/>
      <c r="N42" s="32"/>
      <c r="O42" s="16"/>
      <c r="P42" s="15"/>
    </row>
    <row r="43" spans="1:16" x14ac:dyDescent="0.25">
      <c r="A43" s="4"/>
      <c r="B43" s="18">
        <v>240833</v>
      </c>
      <c r="C43" s="5">
        <v>25</v>
      </c>
      <c r="D43" s="16"/>
      <c r="E43" s="2">
        <v>2.59</v>
      </c>
      <c r="F43" s="2">
        <v>3.1595</v>
      </c>
      <c r="G43" s="2">
        <v>0.56499999999999995</v>
      </c>
      <c r="H43" s="2">
        <v>0.93599999999999994</v>
      </c>
      <c r="I43" s="2">
        <v>0.158</v>
      </c>
      <c r="J43" s="10"/>
      <c r="K43" s="3"/>
      <c r="N43" s="32"/>
      <c r="O43" s="16"/>
      <c r="P43" s="15"/>
    </row>
    <row r="44" spans="1:16" x14ac:dyDescent="0.25">
      <c r="A44" s="4"/>
      <c r="B44" s="18">
        <v>241832</v>
      </c>
      <c r="C44" s="5">
        <v>50</v>
      </c>
      <c r="D44" s="16"/>
      <c r="E44" s="2">
        <v>4.3804999999999996</v>
      </c>
      <c r="F44" s="2">
        <v>4.9969999999999999</v>
      </c>
      <c r="G44" s="2">
        <v>0.68900000000000006</v>
      </c>
      <c r="H44" s="2">
        <v>1.3185</v>
      </c>
      <c r="I44" s="2">
        <v>0.1845</v>
      </c>
      <c r="J44" s="10"/>
      <c r="K44" s="3"/>
      <c r="N44" s="32"/>
      <c r="O44" s="16"/>
      <c r="P44" s="15"/>
    </row>
    <row r="45" spans="1:16" x14ac:dyDescent="0.25">
      <c r="A45" s="4"/>
      <c r="B45" s="18">
        <v>242831</v>
      </c>
      <c r="C45" s="5">
        <v>95</v>
      </c>
      <c r="D45" s="16"/>
      <c r="E45" s="2">
        <v>8.9324999999999992</v>
      </c>
      <c r="F45" s="2">
        <v>7.8454999999999995</v>
      </c>
      <c r="G45" s="2">
        <v>0.9335</v>
      </c>
      <c r="H45" s="2">
        <v>0.39449999999999996</v>
      </c>
      <c r="I45" s="2">
        <v>0.14649999999999999</v>
      </c>
      <c r="J45" s="10"/>
      <c r="K45" s="3"/>
      <c r="N45" s="32"/>
      <c r="O45" s="16"/>
      <c r="P45" s="15"/>
    </row>
    <row r="46" spans="1:16" x14ac:dyDescent="0.25">
      <c r="A46" s="32">
        <v>39707</v>
      </c>
      <c r="B46" s="18">
        <v>239840</v>
      </c>
      <c r="C46" s="5">
        <v>1</v>
      </c>
      <c r="D46" s="16"/>
      <c r="E46" s="2">
        <v>4.2549999999999999</v>
      </c>
      <c r="F46" s="2">
        <v>4.1325000000000003</v>
      </c>
      <c r="G46" s="2">
        <v>0.73499999999999999</v>
      </c>
      <c r="H46" s="2">
        <v>1.4889999999999999</v>
      </c>
      <c r="I46" s="2">
        <v>0.26600000000000001</v>
      </c>
      <c r="J46" s="10">
        <v>0</v>
      </c>
      <c r="K46" s="12">
        <v>0</v>
      </c>
      <c r="N46" s="32"/>
      <c r="O46" s="16"/>
      <c r="P46" s="15"/>
    </row>
    <row r="47" spans="1:16" x14ac:dyDescent="0.25">
      <c r="A47" s="32"/>
      <c r="B47" s="18">
        <v>239839</v>
      </c>
      <c r="C47" s="5">
        <v>10</v>
      </c>
      <c r="D47" s="16"/>
      <c r="E47" s="2">
        <v>4.3185000000000002</v>
      </c>
      <c r="F47" s="2">
        <v>4.2014999999999993</v>
      </c>
      <c r="G47" s="2">
        <v>0.6825</v>
      </c>
      <c r="H47" s="2">
        <v>1.2080000000000002</v>
      </c>
      <c r="I47" s="2">
        <v>0.2555</v>
      </c>
      <c r="J47" s="10"/>
      <c r="K47" s="3"/>
      <c r="N47" s="32"/>
      <c r="O47" s="16"/>
      <c r="P47" s="15"/>
    </row>
    <row r="48" spans="1:16" x14ac:dyDescent="0.25">
      <c r="A48" s="32"/>
      <c r="B48" s="18">
        <v>239838</v>
      </c>
      <c r="C48" s="5">
        <v>25</v>
      </c>
      <c r="D48" s="16"/>
      <c r="E48" s="2">
        <v>4.4954999999999998</v>
      </c>
      <c r="F48" s="2">
        <v>4.3889999999999993</v>
      </c>
      <c r="G48" s="2">
        <v>0.6895</v>
      </c>
      <c r="H48" s="2">
        <v>1.2555000000000001</v>
      </c>
      <c r="I48" s="2">
        <v>0.253</v>
      </c>
      <c r="J48" s="10"/>
      <c r="K48" s="3"/>
      <c r="N48" s="32"/>
      <c r="O48" s="16"/>
      <c r="P48" s="15"/>
    </row>
    <row r="49" spans="1:16" x14ac:dyDescent="0.25">
      <c r="A49" s="32"/>
      <c r="B49" s="18">
        <v>239837</v>
      </c>
      <c r="C49" s="5">
        <v>50</v>
      </c>
      <c r="D49" s="16"/>
      <c r="E49" s="2">
        <v>4.7320000000000002</v>
      </c>
      <c r="F49" s="2">
        <v>4.5594999999999999</v>
      </c>
      <c r="G49" s="2">
        <v>0.749</v>
      </c>
      <c r="H49" s="2">
        <v>1.3820000000000001</v>
      </c>
      <c r="I49" s="2">
        <v>0.25950000000000001</v>
      </c>
      <c r="J49" s="10"/>
      <c r="K49" s="3"/>
      <c r="N49" s="32"/>
      <c r="O49" s="16"/>
      <c r="P49" s="15"/>
    </row>
    <row r="50" spans="1:16" x14ac:dyDescent="0.25">
      <c r="A50" s="32"/>
      <c r="B50" s="18">
        <v>239836</v>
      </c>
      <c r="C50" s="5">
        <v>95</v>
      </c>
      <c r="D50" s="16"/>
      <c r="E50" s="2">
        <v>7.4950000000000001</v>
      </c>
      <c r="F50" s="2">
        <v>6.6425000000000001</v>
      </c>
      <c r="G50" s="2">
        <v>0.82750000000000001</v>
      </c>
      <c r="H50" s="2">
        <v>0.94950000000000001</v>
      </c>
      <c r="I50" s="2">
        <v>0.2485</v>
      </c>
      <c r="J50" s="10"/>
      <c r="K50" s="3"/>
      <c r="N50" s="32"/>
      <c r="O50" s="16"/>
      <c r="P50" s="15"/>
    </row>
    <row r="51" spans="1:16" x14ac:dyDescent="0.25">
      <c r="A51" s="32" t="s">
        <v>71</v>
      </c>
      <c r="B51" s="18">
        <v>239845</v>
      </c>
      <c r="C51" s="5">
        <v>1</v>
      </c>
      <c r="D51" s="16"/>
      <c r="E51" s="2">
        <v>7.9684999999999997</v>
      </c>
      <c r="F51" s="2">
        <v>8.3354999999999997</v>
      </c>
      <c r="G51" s="2">
        <v>0.91249999999999998</v>
      </c>
      <c r="H51" s="2">
        <v>2.08</v>
      </c>
      <c r="I51" s="2">
        <v>0.377</v>
      </c>
      <c r="J51" s="10">
        <v>0</v>
      </c>
      <c r="K51" s="12">
        <v>0</v>
      </c>
      <c r="N51" s="32"/>
      <c r="O51" s="16"/>
      <c r="P51" s="15"/>
    </row>
    <row r="52" spans="1:16" x14ac:dyDescent="0.25">
      <c r="A52" s="32"/>
      <c r="B52" s="18">
        <v>239844</v>
      </c>
      <c r="C52" s="5">
        <v>10</v>
      </c>
      <c r="D52" s="16"/>
      <c r="E52" s="2">
        <v>7.6515000000000004</v>
      </c>
      <c r="F52" s="2">
        <v>8.1374999999999993</v>
      </c>
      <c r="G52" s="2">
        <v>0.82450000000000001</v>
      </c>
      <c r="H52" s="2">
        <v>0.60899999999999999</v>
      </c>
      <c r="I52" s="2">
        <v>0.371</v>
      </c>
      <c r="J52" s="10"/>
      <c r="K52" s="3"/>
      <c r="N52" s="32"/>
      <c r="O52" s="16"/>
      <c r="P52" s="15"/>
    </row>
    <row r="53" spans="1:16" x14ac:dyDescent="0.25">
      <c r="A53" s="4"/>
      <c r="B53" s="18">
        <v>239843</v>
      </c>
      <c r="C53" s="5">
        <v>25</v>
      </c>
      <c r="D53" s="16"/>
      <c r="E53" s="2">
        <v>7.7275</v>
      </c>
      <c r="F53" s="2">
        <v>8.1959999999999997</v>
      </c>
      <c r="G53" s="2">
        <v>0.85250000000000004</v>
      </c>
      <c r="H53" s="2">
        <v>0.68799999999999994</v>
      </c>
      <c r="I53" s="2">
        <v>0.379</v>
      </c>
      <c r="J53" s="10"/>
      <c r="K53" s="3"/>
      <c r="N53" s="32"/>
      <c r="O53" s="16"/>
      <c r="P53" s="15"/>
    </row>
    <row r="54" spans="1:16" x14ac:dyDescent="0.25">
      <c r="A54" s="4"/>
      <c r="B54" s="18">
        <v>239842</v>
      </c>
      <c r="C54" s="5">
        <v>50</v>
      </c>
      <c r="D54" s="16"/>
      <c r="E54" s="2">
        <v>8.1494999999999997</v>
      </c>
      <c r="F54" s="2">
        <v>8.4350000000000005</v>
      </c>
      <c r="G54" s="2">
        <v>0.86399999999999999</v>
      </c>
      <c r="H54" s="2">
        <v>0.65500000000000003</v>
      </c>
      <c r="I54" s="2">
        <v>0.36499999999999999</v>
      </c>
      <c r="J54" s="10"/>
      <c r="K54" s="3"/>
      <c r="N54" s="32"/>
      <c r="O54" s="16"/>
      <c r="P54" s="15"/>
    </row>
    <row r="55" spans="1:16" x14ac:dyDescent="0.25">
      <c r="A55" s="4"/>
      <c r="B55" s="18">
        <v>239841</v>
      </c>
      <c r="C55" s="5">
        <v>95</v>
      </c>
      <c r="D55" s="16"/>
      <c r="E55" s="2">
        <v>8.8350000000000009</v>
      </c>
      <c r="F55" s="2">
        <v>8.4860000000000007</v>
      </c>
      <c r="G55" s="2">
        <v>0.90200000000000002</v>
      </c>
      <c r="H55" s="2">
        <v>0.63349999999999995</v>
      </c>
      <c r="I55" s="2">
        <v>0.26500000000000001</v>
      </c>
      <c r="J55" s="10"/>
      <c r="K55" s="3"/>
      <c r="N55" s="32"/>
      <c r="O55" s="16"/>
      <c r="P55" s="15"/>
    </row>
    <row r="56" spans="1:16" x14ac:dyDescent="0.25">
      <c r="A56" s="32">
        <v>39770</v>
      </c>
      <c r="B56" s="18">
        <v>239850</v>
      </c>
      <c r="C56" s="5">
        <v>1</v>
      </c>
      <c r="D56" s="16"/>
      <c r="E56" s="2">
        <v>9.7895000000000003</v>
      </c>
      <c r="F56" s="2">
        <v>10.523</v>
      </c>
      <c r="G56" s="2">
        <v>1.0309999999999999</v>
      </c>
      <c r="H56" s="2">
        <v>0.48050000000000004</v>
      </c>
      <c r="I56" s="2">
        <v>0.29949999999999999</v>
      </c>
      <c r="J56" s="10">
        <v>0</v>
      </c>
      <c r="K56" s="12">
        <v>0</v>
      </c>
      <c r="N56" s="32"/>
      <c r="O56" s="16"/>
      <c r="P56" s="15"/>
    </row>
    <row r="57" spans="1:16" x14ac:dyDescent="0.25">
      <c r="A57" s="4"/>
      <c r="B57" s="18">
        <v>239849</v>
      </c>
      <c r="C57" s="5">
        <v>10</v>
      </c>
      <c r="D57" s="16"/>
      <c r="E57" s="2">
        <v>9.7940000000000005</v>
      </c>
      <c r="F57" s="2">
        <v>10.1</v>
      </c>
      <c r="G57" s="2">
        <v>1.0044999999999999</v>
      </c>
      <c r="H57" s="2">
        <v>0.44500000000000001</v>
      </c>
      <c r="I57" s="2">
        <v>0.28499999999999998</v>
      </c>
      <c r="J57" s="10"/>
      <c r="K57" s="3"/>
      <c r="N57" s="32"/>
      <c r="O57" s="16"/>
      <c r="P57" s="15"/>
    </row>
    <row r="58" spans="1:16" x14ac:dyDescent="0.25">
      <c r="A58" s="4"/>
      <c r="B58" s="18">
        <v>239848</v>
      </c>
      <c r="C58" s="5">
        <v>25</v>
      </c>
      <c r="D58" s="16"/>
      <c r="E58" s="2">
        <v>9.6524999999999999</v>
      </c>
      <c r="F58" s="2">
        <v>9.609</v>
      </c>
      <c r="G58" s="2">
        <v>1.0009999999999999</v>
      </c>
      <c r="H58" s="2">
        <v>0.45150000000000001</v>
      </c>
      <c r="I58" s="2">
        <v>0.24149999999999999</v>
      </c>
      <c r="J58" s="10"/>
      <c r="K58" s="3"/>
      <c r="N58" s="32"/>
      <c r="O58" s="16"/>
      <c r="P58" s="15"/>
    </row>
    <row r="59" spans="1:16" x14ac:dyDescent="0.25">
      <c r="A59" s="4"/>
      <c r="B59" s="18">
        <v>239847</v>
      </c>
      <c r="C59" s="5">
        <v>50</v>
      </c>
      <c r="D59" s="16"/>
      <c r="E59" s="2">
        <v>9.657</v>
      </c>
      <c r="F59" s="2">
        <v>9.3245000000000005</v>
      </c>
      <c r="G59" s="2">
        <v>0.999</v>
      </c>
      <c r="H59" s="2">
        <v>0.40500000000000003</v>
      </c>
      <c r="I59" s="2">
        <v>0.20200000000000001</v>
      </c>
      <c r="J59" s="10"/>
      <c r="K59" s="3"/>
      <c r="N59" s="32"/>
      <c r="O59" s="16"/>
      <c r="P59" s="15"/>
    </row>
    <row r="60" spans="1:16" x14ac:dyDescent="0.25">
      <c r="A60" s="4"/>
      <c r="B60" s="18">
        <v>239846</v>
      </c>
      <c r="C60" s="5">
        <v>95</v>
      </c>
      <c r="D60" s="16"/>
      <c r="E60" s="2">
        <v>9.5154999999999994</v>
      </c>
      <c r="F60" s="2">
        <v>8.5419999999999998</v>
      </c>
      <c r="G60" s="2">
        <v>0.97199999999999998</v>
      </c>
      <c r="H60" s="2">
        <v>0.48050000000000004</v>
      </c>
      <c r="I60" s="2">
        <v>0.124</v>
      </c>
      <c r="J60" s="10"/>
      <c r="K60" s="3"/>
      <c r="N60" s="32"/>
      <c r="O60" s="16"/>
      <c r="P60" s="15"/>
    </row>
    <row r="61" spans="1:16" x14ac:dyDescent="0.25">
      <c r="A61" s="4"/>
      <c r="B61" s="18"/>
      <c r="C61" s="5">
        <v>1</v>
      </c>
      <c r="D61" s="16"/>
      <c r="E61" s="2"/>
      <c r="F61" s="2"/>
      <c r="G61" s="2"/>
      <c r="H61" s="2"/>
      <c r="I61" s="2"/>
      <c r="J61" s="10">
        <v>0</v>
      </c>
      <c r="K61" s="12">
        <v>0</v>
      </c>
      <c r="N61" s="32"/>
      <c r="O61" s="16"/>
      <c r="P61" s="15"/>
    </row>
    <row r="62" spans="1:16" x14ac:dyDescent="0.25">
      <c r="A62" s="4"/>
      <c r="B62" s="18"/>
      <c r="C62" s="5">
        <v>10</v>
      </c>
      <c r="D62" s="16"/>
      <c r="E62" s="2"/>
      <c r="F62" s="2"/>
      <c r="G62" s="2"/>
      <c r="H62" s="2"/>
      <c r="I62" s="2"/>
      <c r="J62" s="10"/>
      <c r="K62" s="3"/>
      <c r="N62" s="32"/>
      <c r="O62" s="16"/>
      <c r="P62" s="15"/>
    </row>
    <row r="63" spans="1:16" x14ac:dyDescent="0.25">
      <c r="A63" s="4"/>
      <c r="B63" s="18"/>
      <c r="C63" s="5">
        <v>25</v>
      </c>
      <c r="D63" s="16"/>
      <c r="E63" s="2"/>
      <c r="F63" s="2"/>
      <c r="G63" s="2"/>
      <c r="H63" s="2"/>
      <c r="I63" s="2"/>
      <c r="J63" s="10"/>
      <c r="K63" s="3"/>
      <c r="N63" s="32"/>
      <c r="O63" s="16"/>
      <c r="P63" s="15"/>
    </row>
    <row r="64" spans="1:16" x14ac:dyDescent="0.25">
      <c r="A64" s="4"/>
      <c r="B64" s="18"/>
      <c r="C64" s="5">
        <v>50</v>
      </c>
      <c r="D64" s="16"/>
      <c r="E64" s="2"/>
      <c r="F64" s="2"/>
      <c r="G64" s="2"/>
      <c r="H64" s="2"/>
      <c r="I64" s="2"/>
      <c r="J64" s="10"/>
      <c r="K64" s="3"/>
      <c r="N64" s="32"/>
      <c r="O64" s="16"/>
      <c r="P64" s="15"/>
    </row>
    <row r="65" spans="1:16" x14ac:dyDescent="0.25">
      <c r="A65" s="4"/>
      <c r="B65" s="18"/>
      <c r="C65" s="5">
        <v>95</v>
      </c>
      <c r="D65" s="16"/>
      <c r="E65" s="2"/>
      <c r="F65" s="2"/>
      <c r="G65" s="2"/>
      <c r="H65" s="2"/>
      <c r="I65" s="2"/>
      <c r="J65" s="10"/>
      <c r="K65" s="3"/>
      <c r="N65" s="32"/>
      <c r="O65" s="16"/>
      <c r="P65" s="15"/>
    </row>
    <row r="66" spans="1:16" x14ac:dyDescent="0.25">
      <c r="A66" s="4"/>
      <c r="B66" s="2"/>
      <c r="C66" s="5"/>
      <c r="D66" s="27"/>
      <c r="E66" s="16"/>
      <c r="F66" s="16"/>
      <c r="G66" s="16"/>
      <c r="H66" s="16"/>
      <c r="I66" s="16"/>
      <c r="J66" s="10">
        <v>0</v>
      </c>
      <c r="K66" s="12">
        <v>0</v>
      </c>
      <c r="N66" s="2"/>
      <c r="O66" s="2"/>
      <c r="P66" s="2"/>
    </row>
    <row r="67" spans="1:16" x14ac:dyDescent="0.25">
      <c r="A67" s="4"/>
      <c r="B67" s="2"/>
      <c r="C67" s="5"/>
      <c r="D67" s="27"/>
      <c r="E67" s="16"/>
      <c r="F67" s="16"/>
      <c r="G67" s="16"/>
      <c r="H67" s="16"/>
      <c r="I67" s="16"/>
      <c r="J67" s="10"/>
      <c r="K67" s="3"/>
      <c r="N67" s="2"/>
      <c r="O67" s="2"/>
      <c r="P67" s="2"/>
    </row>
    <row r="68" spans="1:16" x14ac:dyDescent="0.25">
      <c r="A68" s="4"/>
      <c r="B68" s="2"/>
      <c r="C68" s="5"/>
      <c r="D68" s="27"/>
      <c r="E68" s="16"/>
      <c r="F68" s="16"/>
      <c r="G68" s="16"/>
      <c r="H68" s="16"/>
      <c r="I68" s="16"/>
      <c r="J68" s="10"/>
      <c r="K68" s="3"/>
      <c r="N68" s="2"/>
      <c r="O68" s="2"/>
      <c r="P68" s="2"/>
    </row>
    <row r="69" spans="1:16" x14ac:dyDescent="0.25">
      <c r="A69" s="4"/>
      <c r="B69" s="2"/>
      <c r="C69" s="5"/>
      <c r="D69" s="27"/>
      <c r="E69" s="16"/>
      <c r="F69" s="16"/>
      <c r="G69" s="16"/>
      <c r="H69" s="16"/>
      <c r="I69" s="16"/>
      <c r="J69" s="10"/>
      <c r="K69" s="3"/>
      <c r="N69" s="2"/>
      <c r="O69" s="2"/>
      <c r="P69" s="2"/>
    </row>
    <row r="70" spans="1:16" x14ac:dyDescent="0.25">
      <c r="A70" s="4"/>
      <c r="B70" s="2"/>
      <c r="C70" s="5"/>
      <c r="D70" s="27"/>
      <c r="E70" s="16"/>
      <c r="F70" s="16"/>
      <c r="G70" s="16"/>
      <c r="H70" s="16"/>
      <c r="I70" s="16"/>
      <c r="J70" s="10"/>
      <c r="K70" s="3"/>
      <c r="N70" s="2"/>
      <c r="O70" s="2"/>
      <c r="P70" s="2"/>
    </row>
    <row r="71" spans="1:16" x14ac:dyDescent="0.25">
      <c r="A71" s="4"/>
      <c r="B71" s="17"/>
      <c r="C71" s="5"/>
      <c r="D71" s="27"/>
      <c r="E71" s="16"/>
      <c r="F71" s="16"/>
      <c r="G71" s="16"/>
      <c r="H71" s="16"/>
      <c r="I71" s="16"/>
      <c r="J71" s="10">
        <v>0</v>
      </c>
      <c r="K71" s="12">
        <v>0</v>
      </c>
      <c r="N71" s="2"/>
      <c r="O71" s="2"/>
      <c r="P71" s="2"/>
    </row>
    <row r="72" spans="1:16" x14ac:dyDescent="0.25">
      <c r="A72" s="4"/>
      <c r="B72" s="17"/>
      <c r="C72" s="5"/>
      <c r="D72" s="27"/>
      <c r="E72" s="16"/>
      <c r="F72" s="16"/>
      <c r="G72" s="16"/>
      <c r="H72" s="16"/>
      <c r="I72" s="16"/>
      <c r="J72" s="10"/>
      <c r="K72" s="3"/>
      <c r="N72" s="2"/>
      <c r="O72" s="2"/>
      <c r="P72" s="2"/>
    </row>
    <row r="73" spans="1:16" x14ac:dyDescent="0.25">
      <c r="A73" s="4"/>
      <c r="B73" s="2"/>
      <c r="C73" s="5"/>
      <c r="D73" s="27"/>
      <c r="E73" s="16"/>
      <c r="F73" s="16"/>
      <c r="G73" s="16"/>
      <c r="H73" s="16"/>
      <c r="I73" s="16"/>
      <c r="J73" s="10"/>
      <c r="K73" s="3"/>
      <c r="N73" s="2"/>
      <c r="O73" s="2"/>
      <c r="P73" s="2"/>
    </row>
    <row r="74" spans="1:16" x14ac:dyDescent="0.25">
      <c r="A74" s="4"/>
      <c r="B74" s="2"/>
      <c r="C74" s="5"/>
      <c r="D74" s="27"/>
      <c r="E74" s="16"/>
      <c r="F74" s="16"/>
      <c r="G74" s="16"/>
      <c r="H74" s="16"/>
      <c r="I74" s="16"/>
      <c r="J74" s="10"/>
      <c r="K74" s="3"/>
      <c r="N74" s="2"/>
      <c r="O74" s="2"/>
      <c r="P74" s="2"/>
    </row>
    <row r="75" spans="1:16" x14ac:dyDescent="0.25">
      <c r="A75" s="4"/>
      <c r="B75" s="2"/>
      <c r="C75" s="5"/>
      <c r="D75" s="27"/>
      <c r="E75" s="16"/>
      <c r="F75" s="16"/>
      <c r="G75" s="16"/>
      <c r="H75" s="16"/>
      <c r="I75" s="16"/>
      <c r="J75" s="10"/>
      <c r="K75" s="3"/>
      <c r="N75" s="2"/>
      <c r="O75" s="2"/>
      <c r="P75" s="2"/>
    </row>
    <row r="76" spans="1:16" x14ac:dyDescent="0.25">
      <c r="A76" s="4"/>
      <c r="B76" s="2"/>
      <c r="C76" s="5"/>
      <c r="D76" s="27"/>
      <c r="E76" s="16"/>
      <c r="F76" s="16"/>
      <c r="G76" s="16"/>
      <c r="H76" s="16"/>
      <c r="I76" s="16"/>
      <c r="J76" s="10">
        <v>0</v>
      </c>
      <c r="K76" s="12">
        <v>0</v>
      </c>
      <c r="N76" s="2"/>
      <c r="O76" s="2"/>
      <c r="P76" s="2"/>
    </row>
    <row r="77" spans="1:16" x14ac:dyDescent="0.25">
      <c r="A77" s="4"/>
      <c r="B77" s="2"/>
      <c r="C77" s="5"/>
      <c r="D77" s="27"/>
      <c r="E77" s="16"/>
      <c r="F77" s="16"/>
      <c r="G77" s="16"/>
      <c r="H77" s="16"/>
      <c r="I77" s="16"/>
      <c r="J77" s="10"/>
      <c r="K77" s="3"/>
      <c r="N77" s="2"/>
      <c r="O77" s="2"/>
      <c r="P77" s="2"/>
    </row>
    <row r="78" spans="1:16" x14ac:dyDescent="0.25">
      <c r="A78" s="4"/>
      <c r="B78" s="2"/>
      <c r="C78" s="5"/>
      <c r="D78" s="27"/>
      <c r="E78" s="16"/>
      <c r="F78" s="16"/>
      <c r="G78" s="16"/>
      <c r="H78" s="16"/>
      <c r="I78" s="16"/>
      <c r="J78" s="10"/>
      <c r="K78" s="3"/>
      <c r="N78" s="2"/>
      <c r="O78" s="2"/>
      <c r="P78" s="2"/>
    </row>
    <row r="79" spans="1:16" x14ac:dyDescent="0.25">
      <c r="A79" s="4"/>
      <c r="B79" s="2"/>
      <c r="C79" s="5"/>
      <c r="D79" s="27"/>
      <c r="E79" s="16"/>
      <c r="F79" s="16"/>
      <c r="G79" s="16"/>
      <c r="H79" s="16"/>
      <c r="I79" s="16"/>
      <c r="J79" s="10"/>
      <c r="K79" s="3"/>
      <c r="N79" s="2"/>
      <c r="O79" s="2"/>
      <c r="P79" s="2"/>
    </row>
    <row r="80" spans="1:16" x14ac:dyDescent="0.25">
      <c r="A80" s="4"/>
      <c r="B80" s="2"/>
      <c r="C80" s="5"/>
      <c r="D80" s="27"/>
      <c r="E80" s="16"/>
      <c r="F80" s="16"/>
      <c r="G80" s="16"/>
      <c r="H80" s="16"/>
      <c r="I80" s="16"/>
      <c r="J80" s="10"/>
      <c r="K80" s="3"/>
      <c r="N80" s="2"/>
      <c r="O80" s="2"/>
      <c r="P80" s="2"/>
    </row>
    <row r="81" spans="1:11" x14ac:dyDescent="0.25">
      <c r="A81" s="4"/>
      <c r="B81" s="2"/>
      <c r="C81" s="5"/>
      <c r="D81" s="27"/>
      <c r="E81" s="16"/>
      <c r="F81" s="16"/>
      <c r="G81" s="16"/>
      <c r="H81" s="16"/>
      <c r="I81" s="16"/>
      <c r="J81" s="10">
        <v>0</v>
      </c>
      <c r="K81" s="12">
        <v>0</v>
      </c>
    </row>
    <row r="82" spans="1:11" x14ac:dyDescent="0.25">
      <c r="A82" s="4"/>
      <c r="B82" s="2"/>
      <c r="C82" s="5"/>
      <c r="D82" s="27"/>
      <c r="E82" s="16"/>
      <c r="F82" s="16"/>
      <c r="G82" s="16"/>
      <c r="H82" s="16"/>
      <c r="I82" s="16"/>
      <c r="J82" s="10"/>
      <c r="K82" s="3"/>
    </row>
    <row r="83" spans="1:11" x14ac:dyDescent="0.25">
      <c r="A83" s="4"/>
      <c r="B83" s="2"/>
      <c r="C83" s="5"/>
      <c r="D83" s="27"/>
      <c r="E83" s="16"/>
      <c r="F83" s="16"/>
      <c r="G83" s="16"/>
      <c r="H83" s="16"/>
      <c r="I83" s="16"/>
      <c r="J83" s="10"/>
      <c r="K83" s="3"/>
    </row>
    <row r="84" spans="1:11" x14ac:dyDescent="0.25">
      <c r="A84" s="4"/>
      <c r="B84" s="2"/>
      <c r="C84" s="5"/>
      <c r="D84" s="27"/>
      <c r="E84" s="16"/>
      <c r="F84" s="16"/>
      <c r="G84" s="16"/>
      <c r="H84" s="16"/>
      <c r="I84" s="16"/>
      <c r="J84" s="10"/>
      <c r="K84" s="3"/>
    </row>
    <row r="85" spans="1:11" x14ac:dyDescent="0.25">
      <c r="A85" s="4"/>
      <c r="B85" s="2"/>
      <c r="C85" s="5"/>
      <c r="D85" s="27"/>
      <c r="E85" s="16"/>
      <c r="F85" s="16"/>
      <c r="G85" s="16"/>
      <c r="H85" s="16"/>
      <c r="I85" s="16"/>
      <c r="J85" s="10"/>
      <c r="K85" s="3"/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3"/>
  <sheetViews>
    <sheetView zoomScale="75" workbookViewId="0">
      <selection activeCell="F13" sqref="F13:F16"/>
    </sheetView>
  </sheetViews>
  <sheetFormatPr defaultRowHeight="13.2" x14ac:dyDescent="0.25"/>
  <cols>
    <col min="1" max="1" width="12.33203125" customWidth="1"/>
    <col min="4" max="4" width="12.6640625" customWidth="1"/>
    <col min="13" max="13" width="9.6640625" style="5" customWidth="1"/>
  </cols>
  <sheetData>
    <row r="2" spans="1:36" x14ac:dyDescent="0.25">
      <c r="N2" s="9"/>
      <c r="O2" s="9" t="s">
        <v>25</v>
      </c>
      <c r="P2" s="9"/>
      <c r="Q2" s="9"/>
      <c r="R2" s="9" t="s">
        <v>29</v>
      </c>
      <c r="S2" s="9"/>
      <c r="U2" s="9" t="s">
        <v>56</v>
      </c>
    </row>
    <row r="3" spans="1:36" x14ac:dyDescent="0.25">
      <c r="A3" s="4"/>
      <c r="B3" s="28"/>
      <c r="C3" s="4"/>
      <c r="D3" s="17" t="s">
        <v>47</v>
      </c>
      <c r="F3" s="16"/>
      <c r="G3" s="15"/>
      <c r="H3" s="16" t="s">
        <v>18</v>
      </c>
      <c r="I3" s="16"/>
      <c r="J3" s="16" t="s">
        <v>19</v>
      </c>
      <c r="K3" s="15"/>
      <c r="L3" s="28"/>
      <c r="N3" s="9"/>
      <c r="O3" s="9" t="s">
        <v>32</v>
      </c>
      <c r="P3" s="9"/>
      <c r="Q3" s="9"/>
      <c r="R3" s="9" t="s">
        <v>32</v>
      </c>
      <c r="S3" s="9"/>
      <c r="T3" s="9"/>
      <c r="U3" s="9" t="s">
        <v>32</v>
      </c>
      <c r="V3" s="9"/>
    </row>
    <row r="4" spans="1:36" x14ac:dyDescent="0.25">
      <c r="A4" s="8" t="s">
        <v>4</v>
      </c>
      <c r="B4" s="29" t="s">
        <v>39</v>
      </c>
      <c r="C4" s="8" t="s">
        <v>40</v>
      </c>
      <c r="D4" s="17" t="s">
        <v>5</v>
      </c>
      <c r="E4" s="9" t="s">
        <v>0</v>
      </c>
      <c r="F4" s="16" t="s">
        <v>6</v>
      </c>
      <c r="G4" s="16" t="s">
        <v>7</v>
      </c>
      <c r="H4" s="16" t="s">
        <v>3</v>
      </c>
      <c r="I4" s="16" t="s">
        <v>7</v>
      </c>
      <c r="J4" s="16" t="s">
        <v>3</v>
      </c>
      <c r="K4" s="16" t="s">
        <v>7</v>
      </c>
      <c r="L4" s="29" t="s">
        <v>8</v>
      </c>
      <c r="N4" s="9" t="s">
        <v>33</v>
      </c>
      <c r="O4" s="9" t="s">
        <v>34</v>
      </c>
      <c r="P4" s="9" t="s">
        <v>35</v>
      </c>
      <c r="Q4" s="9" t="s">
        <v>33</v>
      </c>
      <c r="R4" s="9" t="s">
        <v>34</v>
      </c>
      <c r="S4" s="9" t="s">
        <v>35</v>
      </c>
      <c r="T4" s="9" t="s">
        <v>33</v>
      </c>
      <c r="U4" s="9" t="s">
        <v>34</v>
      </c>
      <c r="V4" s="9" t="s">
        <v>35</v>
      </c>
    </row>
    <row r="5" spans="1:36" s="6" customFormat="1" x14ac:dyDescent="0.25">
      <c r="A5" s="31">
        <v>39461</v>
      </c>
      <c r="B5" s="30">
        <v>141217</v>
      </c>
      <c r="C5" s="14" t="s">
        <v>21</v>
      </c>
      <c r="D5" s="18">
        <v>239800</v>
      </c>
      <c r="E5" s="5">
        <v>1</v>
      </c>
      <c r="F5" s="16">
        <v>0.26421044776119401</v>
      </c>
      <c r="G5" s="27">
        <v>0.2034044079601989</v>
      </c>
      <c r="H5" s="16">
        <v>23.695273656716417</v>
      </c>
      <c r="I5" s="27">
        <v>21.417062051119398</v>
      </c>
      <c r="J5" s="27">
        <v>12.994750522388058</v>
      </c>
      <c r="K5" s="27">
        <v>10.71053490373134</v>
      </c>
      <c r="L5" s="30">
        <v>14</v>
      </c>
      <c r="M5" s="28">
        <v>1</v>
      </c>
      <c r="N5" s="2">
        <v>921.97249999999997</v>
      </c>
      <c r="O5" s="2">
        <v>928.7337500000001</v>
      </c>
      <c r="P5" s="2">
        <v>85.957750000000004</v>
      </c>
      <c r="Q5" s="2">
        <v>492.56</v>
      </c>
      <c r="R5" s="2">
        <v>503.13499999999999</v>
      </c>
      <c r="S5" s="2">
        <v>45.986499999999999</v>
      </c>
      <c r="T5" s="2">
        <f>(N5-Q5)</f>
        <v>429.41249999999997</v>
      </c>
      <c r="U5" s="2">
        <f>(O5-R5)</f>
        <v>425.59875000000011</v>
      </c>
      <c r="V5" s="2">
        <f>(P5-S5)</f>
        <v>39.971250000000005</v>
      </c>
      <c r="W5"/>
      <c r="X5"/>
      <c r="Y5" s="9"/>
      <c r="Z5" s="9"/>
      <c r="AA5" s="9"/>
      <c r="AB5"/>
      <c r="AC5"/>
      <c r="AD5"/>
      <c r="AE5"/>
      <c r="AF5" s="9"/>
      <c r="AG5" s="9"/>
      <c r="AH5" s="9"/>
    </row>
    <row r="6" spans="1:36" x14ac:dyDescent="0.25">
      <c r="A6" s="31">
        <v>39504</v>
      </c>
      <c r="B6" s="2">
        <v>135133</v>
      </c>
      <c r="C6" s="14" t="s">
        <v>21</v>
      </c>
      <c r="D6" s="18">
        <v>239805</v>
      </c>
      <c r="E6" s="5">
        <v>1</v>
      </c>
      <c r="F6" s="16">
        <v>0.33466656716417909</v>
      </c>
      <c r="G6" s="27">
        <v>0.1979745445273631</v>
      </c>
      <c r="H6" s="16">
        <v>25.020729402985076</v>
      </c>
      <c r="I6" s="27">
        <v>18.289374525497504</v>
      </c>
      <c r="J6" s="27">
        <v>14.320206268656719</v>
      </c>
      <c r="K6" s="27">
        <v>9.0120650031094467</v>
      </c>
      <c r="L6" s="30">
        <v>58</v>
      </c>
      <c r="M6" s="30">
        <v>2</v>
      </c>
      <c r="N6" s="6">
        <v>900.19125000000008</v>
      </c>
      <c r="O6" s="36">
        <v>922.75374999999997</v>
      </c>
      <c r="P6" s="2">
        <v>87.444999999999993</v>
      </c>
      <c r="Q6" s="2">
        <v>473.46749999999997</v>
      </c>
      <c r="R6" s="2">
        <v>500.87875000000003</v>
      </c>
      <c r="S6" s="2">
        <v>45.64</v>
      </c>
      <c r="T6" s="2">
        <f t="shared" ref="T6:T16" si="0">(N6-Q6)</f>
        <v>426.72375000000011</v>
      </c>
      <c r="U6" s="2">
        <f t="shared" ref="U6:U16" si="1">(O6-R6)</f>
        <v>421.87499999999994</v>
      </c>
      <c r="V6" s="2">
        <f t="shared" ref="V6:V16" si="2">(P6-S6)</f>
        <v>41.804999999999993</v>
      </c>
      <c r="Y6" s="9"/>
      <c r="Z6" s="9"/>
      <c r="AA6" s="9"/>
      <c r="AF6" s="9"/>
      <c r="AG6" s="9"/>
      <c r="AH6" s="9"/>
      <c r="AJ6" s="6"/>
    </row>
    <row r="7" spans="1:36" x14ac:dyDescent="0.25">
      <c r="A7" s="32">
        <v>39520</v>
      </c>
      <c r="B7" s="2">
        <v>142700</v>
      </c>
      <c r="C7" s="14" t="s">
        <v>21</v>
      </c>
      <c r="D7" s="18">
        <v>239810</v>
      </c>
      <c r="E7" s="5">
        <v>1</v>
      </c>
      <c r="F7" s="16">
        <v>0.29943850746268658</v>
      </c>
      <c r="G7" s="27">
        <v>0.18047831791044774</v>
      </c>
      <c r="H7" s="16">
        <v>22.00608819402985</v>
      </c>
      <c r="I7" s="27">
        <v>22.626085785671638</v>
      </c>
      <c r="J7" s="27">
        <v>11.900038567164179</v>
      </c>
      <c r="K7" s="27">
        <v>10.688143181194027</v>
      </c>
      <c r="L7" s="28">
        <v>74</v>
      </c>
      <c r="M7" s="30">
        <v>3</v>
      </c>
      <c r="N7" s="6">
        <v>891.59424999999987</v>
      </c>
      <c r="O7" s="36">
        <v>951.18624999999997</v>
      </c>
      <c r="P7" s="2">
        <v>87.139750000000006</v>
      </c>
      <c r="Q7" s="2">
        <v>472.50924999999995</v>
      </c>
      <c r="R7" s="2">
        <v>523.58500000000004</v>
      </c>
      <c r="S7" s="2">
        <v>45.89725</v>
      </c>
      <c r="T7" s="2">
        <f t="shared" si="0"/>
        <v>419.08499999999992</v>
      </c>
      <c r="U7" s="2">
        <f t="shared" si="1"/>
        <v>427.60124999999994</v>
      </c>
      <c r="V7" s="2">
        <f t="shared" si="2"/>
        <v>41.242500000000007</v>
      </c>
      <c r="Y7" s="9"/>
      <c r="Z7" s="9"/>
      <c r="AA7" s="9"/>
      <c r="AF7" s="9"/>
      <c r="AG7" s="9"/>
      <c r="AH7" s="9"/>
      <c r="AJ7" s="6"/>
    </row>
    <row r="8" spans="1:36" x14ac:dyDescent="0.25">
      <c r="A8" s="32">
        <v>39561</v>
      </c>
      <c r="B8" s="2">
        <v>131743</v>
      </c>
      <c r="C8" s="14" t="s">
        <v>21</v>
      </c>
      <c r="D8" s="18">
        <v>239815</v>
      </c>
      <c r="E8" s="5">
        <v>1</v>
      </c>
      <c r="F8" s="16">
        <v>0.20619241791044773</v>
      </c>
      <c r="G8" s="27">
        <v>0.1243782120895522</v>
      </c>
      <c r="H8" s="16">
        <v>25.326231246268652</v>
      </c>
      <c r="I8" s="27">
        <v>18.876981443731335</v>
      </c>
      <c r="J8" s="27">
        <v>14.919238410447759</v>
      </c>
      <c r="K8" s="15">
        <v>9.507432104552235</v>
      </c>
      <c r="L8" s="28">
        <v>114</v>
      </c>
      <c r="M8" s="28">
        <v>4</v>
      </c>
      <c r="N8">
        <v>911.28825000000006</v>
      </c>
      <c r="O8" s="38">
        <v>872.68875000000003</v>
      </c>
      <c r="P8" s="2">
        <v>90.418999999999997</v>
      </c>
      <c r="Q8" s="2">
        <v>477.55575000000005</v>
      </c>
      <c r="R8" s="2">
        <v>475.51875000000001</v>
      </c>
      <c r="S8" s="2">
        <v>47.410249999999998</v>
      </c>
      <c r="T8" s="2">
        <f t="shared" si="0"/>
        <v>433.73250000000002</v>
      </c>
      <c r="U8" s="2">
        <f t="shared" si="1"/>
        <v>397.17</v>
      </c>
      <c r="V8" s="2">
        <f t="shared" si="2"/>
        <v>43.008749999999999</v>
      </c>
      <c r="Y8" s="9"/>
      <c r="Z8" s="9"/>
      <c r="AA8" s="9"/>
      <c r="AF8" s="9"/>
      <c r="AG8" s="9"/>
      <c r="AH8" s="9"/>
      <c r="AJ8" s="6"/>
    </row>
    <row r="9" spans="1:36" x14ac:dyDescent="0.25">
      <c r="A9" s="32">
        <v>39582</v>
      </c>
      <c r="B9" s="28">
        <v>125902</v>
      </c>
      <c r="C9" s="14" t="s">
        <v>21</v>
      </c>
      <c r="D9" s="18">
        <v>239820</v>
      </c>
      <c r="E9" s="5">
        <v>1</v>
      </c>
      <c r="F9" s="16">
        <v>1.1052803731343281</v>
      </c>
      <c r="G9" s="27">
        <v>0.29318552686567162</v>
      </c>
      <c r="H9" s="16">
        <v>59.808438358208953</v>
      </c>
      <c r="I9" s="27">
        <v>31.920893491791034</v>
      </c>
      <c r="J9" s="27">
        <v>41.280680708955217</v>
      </c>
      <c r="K9" s="15">
        <v>15.398493141044767</v>
      </c>
      <c r="L9" s="28">
        <v>135</v>
      </c>
      <c r="M9" s="28">
        <v>5</v>
      </c>
      <c r="N9">
        <v>856.87024999999994</v>
      </c>
      <c r="O9" s="37">
        <v>814.09524999999996</v>
      </c>
      <c r="P9" s="2">
        <v>86.4345</v>
      </c>
      <c r="Q9" s="2">
        <v>447.83150000000001</v>
      </c>
      <c r="R9" s="2">
        <v>461.14900000000006</v>
      </c>
      <c r="S9" s="2">
        <v>43.954500000000003</v>
      </c>
      <c r="T9" s="2">
        <f t="shared" si="0"/>
        <v>409.03874999999994</v>
      </c>
      <c r="U9" s="2">
        <f t="shared" si="1"/>
        <v>352.94624999999991</v>
      </c>
      <c r="V9" s="2">
        <f t="shared" si="2"/>
        <v>42.48</v>
      </c>
      <c r="Y9" s="9"/>
      <c r="Z9" s="9"/>
      <c r="AA9" s="9"/>
      <c r="AF9" s="9"/>
      <c r="AG9" s="9"/>
      <c r="AH9" s="9"/>
      <c r="AJ9" s="6"/>
    </row>
    <row r="10" spans="1:36" x14ac:dyDescent="0.25">
      <c r="A10" s="32">
        <v>39615</v>
      </c>
      <c r="B10" s="28">
        <v>140217</v>
      </c>
      <c r="C10" s="14" t="s">
        <v>69</v>
      </c>
      <c r="D10" s="18">
        <v>239825</v>
      </c>
      <c r="E10" s="5">
        <v>1</v>
      </c>
      <c r="F10" s="16">
        <v>3.0976477611940303</v>
      </c>
      <c r="G10" s="27">
        <v>0.79377223880596948</v>
      </c>
      <c r="H10" s="16">
        <v>496.1270764925373</v>
      </c>
      <c r="I10" s="27">
        <v>135.23446600746257</v>
      </c>
      <c r="J10" s="27">
        <v>325.85802425373134</v>
      </c>
      <c r="K10" s="27">
        <v>80.30893824626861</v>
      </c>
      <c r="L10" s="28">
        <v>168</v>
      </c>
      <c r="M10" s="28">
        <v>6</v>
      </c>
      <c r="N10">
        <v>236.31475</v>
      </c>
      <c r="O10" s="36">
        <v>221.93550000000002</v>
      </c>
      <c r="P10" s="2">
        <v>48.930250000000001</v>
      </c>
      <c r="Q10" s="2">
        <v>79.703500000000005</v>
      </c>
      <c r="R10" s="2">
        <v>96.666749999999993</v>
      </c>
      <c r="S10" s="2">
        <v>23.089000000000002</v>
      </c>
      <c r="T10" s="2">
        <f t="shared" si="0"/>
        <v>156.61124999999998</v>
      </c>
      <c r="U10" s="2">
        <f t="shared" si="1"/>
        <v>125.26875000000003</v>
      </c>
      <c r="V10" s="2">
        <f t="shared" si="2"/>
        <v>25.841249999999999</v>
      </c>
      <c r="Y10" s="9"/>
      <c r="Z10" s="9"/>
      <c r="AA10" s="9"/>
      <c r="AF10" s="9"/>
      <c r="AG10" s="9"/>
      <c r="AH10" s="9"/>
      <c r="AJ10" s="6"/>
    </row>
    <row r="11" spans="1:36" x14ac:dyDescent="0.25">
      <c r="A11" s="32">
        <v>39643</v>
      </c>
      <c r="B11" s="28">
        <v>132941</v>
      </c>
      <c r="C11" s="14" t="s">
        <v>21</v>
      </c>
      <c r="D11" s="18">
        <v>239830</v>
      </c>
      <c r="E11" s="5">
        <v>1</v>
      </c>
      <c r="F11" s="16">
        <v>2.73187723880597</v>
      </c>
      <c r="G11" s="27">
        <v>0.92883826119402946</v>
      </c>
      <c r="H11" s="16">
        <v>116.85727164179106</v>
      </c>
      <c r="I11" s="27">
        <v>63.235855858208929</v>
      </c>
      <c r="J11" s="27">
        <v>80.849124626865674</v>
      </c>
      <c r="K11" s="27">
        <v>37.487132373134315</v>
      </c>
      <c r="L11" s="28">
        <v>196</v>
      </c>
      <c r="M11" s="28">
        <v>7</v>
      </c>
      <c r="N11" s="37">
        <v>447.76125000000002</v>
      </c>
      <c r="O11" s="37">
        <v>359.76125000000002</v>
      </c>
      <c r="P11" s="2">
        <v>63.760249999999999</v>
      </c>
      <c r="Q11" s="2">
        <v>203.83875</v>
      </c>
      <c r="R11" s="2">
        <v>165.40625</v>
      </c>
      <c r="S11" s="2">
        <v>31.472749999999998</v>
      </c>
      <c r="T11" s="2">
        <f t="shared" si="0"/>
        <v>243.92250000000001</v>
      </c>
      <c r="U11" s="2">
        <f t="shared" si="1"/>
        <v>194.35500000000002</v>
      </c>
      <c r="V11" s="2">
        <f t="shared" si="2"/>
        <v>32.287500000000001</v>
      </c>
      <c r="Y11" s="9"/>
      <c r="Z11" s="9"/>
      <c r="AA11" s="9"/>
      <c r="AF11" s="9"/>
      <c r="AG11" s="9"/>
      <c r="AH11" s="9"/>
      <c r="AJ11" s="6"/>
    </row>
    <row r="12" spans="1:36" x14ac:dyDescent="0.25">
      <c r="A12" s="32">
        <v>39673</v>
      </c>
      <c r="B12" s="28">
        <v>130551</v>
      </c>
      <c r="C12" s="7" t="s">
        <v>21</v>
      </c>
      <c r="D12" s="18">
        <v>238835</v>
      </c>
      <c r="E12" s="5">
        <v>1</v>
      </c>
      <c r="F12" s="16">
        <v>8.9541380597014921</v>
      </c>
      <c r="G12" s="27">
        <v>1.8769809402985069</v>
      </c>
      <c r="H12" s="16">
        <v>304.88342406716419</v>
      </c>
      <c r="I12" s="15">
        <v>101.75296193283572</v>
      </c>
      <c r="J12" s="27">
        <v>261.86817761194033</v>
      </c>
      <c r="K12" s="15">
        <v>70.621037888059604</v>
      </c>
      <c r="L12" s="28">
        <v>226</v>
      </c>
      <c r="M12" s="28">
        <v>8</v>
      </c>
      <c r="N12">
        <v>435.23599999999999</v>
      </c>
      <c r="O12" s="36">
        <v>452.48824999999999</v>
      </c>
      <c r="P12" s="2">
        <v>65.29325</v>
      </c>
      <c r="Q12" s="2">
        <v>135.6935</v>
      </c>
      <c r="R12" s="2">
        <v>163.53200000000001</v>
      </c>
      <c r="S12" s="2">
        <v>28.786999999999999</v>
      </c>
      <c r="T12" s="2">
        <f t="shared" si="0"/>
        <v>299.54250000000002</v>
      </c>
      <c r="U12" s="2">
        <f t="shared" si="1"/>
        <v>288.95624999999995</v>
      </c>
      <c r="V12" s="2">
        <f t="shared" si="2"/>
        <v>36.506250000000001</v>
      </c>
      <c r="Y12" s="9"/>
      <c r="Z12" s="9"/>
      <c r="AA12" s="9"/>
      <c r="AF12" s="9"/>
      <c r="AG12" s="9"/>
      <c r="AH12" s="9"/>
      <c r="AJ12" s="6"/>
    </row>
    <row r="13" spans="1:36" x14ac:dyDescent="0.25">
      <c r="A13" s="32">
        <v>39707</v>
      </c>
      <c r="B13" s="28">
        <v>133827</v>
      </c>
      <c r="C13" s="7" t="s">
        <v>21</v>
      </c>
      <c r="D13" s="18">
        <v>239840</v>
      </c>
      <c r="E13" s="5">
        <v>1</v>
      </c>
      <c r="F13" s="16">
        <v>1.3839906716417911</v>
      </c>
      <c r="G13" s="27">
        <v>0.56731582835820848</v>
      </c>
      <c r="H13" s="16">
        <v>95.51340839552239</v>
      </c>
      <c r="I13" s="15">
        <v>53.882487604477575</v>
      </c>
      <c r="J13" s="27">
        <v>59.770344962686565</v>
      </c>
      <c r="K13" s="15">
        <v>26.853149787313416</v>
      </c>
      <c r="L13" s="28">
        <v>260</v>
      </c>
      <c r="M13" s="28">
        <v>9</v>
      </c>
      <c r="N13" s="2">
        <v>499.392</v>
      </c>
      <c r="O13" s="2">
        <v>469.96549999999996</v>
      </c>
      <c r="P13" s="2">
        <v>70.856250000000003</v>
      </c>
      <c r="Q13" s="2">
        <v>224.28450000000001</v>
      </c>
      <c r="R13" s="2">
        <v>217.92049999999998</v>
      </c>
      <c r="S13" s="2">
        <v>35.384999999999998</v>
      </c>
      <c r="T13" s="2">
        <f t="shared" si="0"/>
        <v>275.10749999999996</v>
      </c>
      <c r="U13" s="2">
        <f t="shared" si="1"/>
        <v>252.04499999999999</v>
      </c>
      <c r="V13" s="2">
        <f t="shared" si="2"/>
        <v>35.471250000000005</v>
      </c>
      <c r="Y13" s="9"/>
      <c r="Z13" s="9"/>
      <c r="AA13" s="9"/>
      <c r="AF13" s="9"/>
      <c r="AG13" s="9"/>
      <c r="AH13" s="9"/>
      <c r="AJ13" s="6"/>
    </row>
    <row r="14" spans="1:36" x14ac:dyDescent="0.25">
      <c r="A14" s="32">
        <v>39735</v>
      </c>
      <c r="B14" s="28">
        <v>132631</v>
      </c>
      <c r="C14" s="7" t="s">
        <v>21</v>
      </c>
      <c r="D14" s="18">
        <v>239845</v>
      </c>
      <c r="E14" s="5">
        <v>1</v>
      </c>
      <c r="F14" s="16">
        <v>1.2155048507462687</v>
      </c>
      <c r="G14" s="27">
        <v>0.47777764925373106</v>
      </c>
      <c r="H14" s="16">
        <v>71.74930119402984</v>
      </c>
      <c r="I14" s="15">
        <v>39.179707255970129</v>
      </c>
      <c r="J14" s="27">
        <v>48.168518731343283</v>
      </c>
      <c r="K14" s="15">
        <v>24.391187968656702</v>
      </c>
      <c r="L14" s="28">
        <v>288</v>
      </c>
      <c r="M14" s="28">
        <v>10</v>
      </c>
      <c r="N14" s="6">
        <v>774.21474999999998</v>
      </c>
      <c r="O14" s="36">
        <v>793.5752500000001</v>
      </c>
      <c r="P14" s="2">
        <v>82.497749999999996</v>
      </c>
      <c r="Q14" s="2">
        <v>392.06349999999998</v>
      </c>
      <c r="R14" s="2">
        <v>412.85275000000001</v>
      </c>
      <c r="S14" s="2">
        <v>42.762749999999997</v>
      </c>
      <c r="T14" s="2">
        <f t="shared" ref="T14:V15" si="3">(N14-Q14)</f>
        <v>382.15125</v>
      </c>
      <c r="U14" s="2">
        <f t="shared" si="3"/>
        <v>380.72250000000008</v>
      </c>
      <c r="V14" s="2">
        <f t="shared" si="3"/>
        <v>39.734999999999999</v>
      </c>
      <c r="Y14" s="9"/>
      <c r="Z14" s="9"/>
      <c r="AA14" s="9"/>
      <c r="AF14" s="9"/>
      <c r="AG14" s="9"/>
      <c r="AH14" s="9"/>
      <c r="AJ14" s="6"/>
    </row>
    <row r="15" spans="1:36" x14ac:dyDescent="0.25">
      <c r="A15" s="32">
        <v>39770</v>
      </c>
      <c r="B15" s="28">
        <v>143016</v>
      </c>
      <c r="C15" s="7" t="s">
        <v>21</v>
      </c>
      <c r="D15" s="18">
        <v>239850</v>
      </c>
      <c r="E15" s="5">
        <v>1</v>
      </c>
      <c r="F15" s="16">
        <v>0.58566649253731351</v>
      </c>
      <c r="G15" s="27">
        <v>0.57087070746268631</v>
      </c>
      <c r="H15" s="16">
        <v>27.999702201492532</v>
      </c>
      <c r="I15" s="15">
        <v>33.237762398507449</v>
      </c>
      <c r="J15" s="27">
        <v>16.209310970149254</v>
      </c>
      <c r="K15" s="15">
        <v>17.280111879850736</v>
      </c>
      <c r="L15" s="28">
        <v>323</v>
      </c>
      <c r="M15" s="28">
        <v>11</v>
      </c>
      <c r="N15" s="6">
        <v>916.51400000000001</v>
      </c>
      <c r="O15" s="36">
        <v>889.80899999999997</v>
      </c>
      <c r="P15" s="2">
        <v>94.579499999999996</v>
      </c>
      <c r="Q15" s="2">
        <v>485.13274999999999</v>
      </c>
      <c r="R15" s="2">
        <v>487.81274999999994</v>
      </c>
      <c r="S15" s="2">
        <v>50.231999999999999</v>
      </c>
      <c r="T15" s="2">
        <f t="shared" si="3"/>
        <v>431.38125000000002</v>
      </c>
      <c r="U15" s="2">
        <f t="shared" si="3"/>
        <v>401.99625000000003</v>
      </c>
      <c r="V15" s="2">
        <f t="shared" si="3"/>
        <v>44.347499999999997</v>
      </c>
      <c r="Y15" s="9"/>
      <c r="Z15" s="9"/>
      <c r="AA15" s="9"/>
      <c r="AF15" s="9"/>
      <c r="AG15" s="9"/>
      <c r="AH15" s="9"/>
      <c r="AJ15" s="6"/>
    </row>
    <row r="16" spans="1:36" s="6" customFormat="1" x14ac:dyDescent="0.25">
      <c r="A16" s="4">
        <v>39797</v>
      </c>
      <c r="B16" s="28">
        <v>141649</v>
      </c>
      <c r="C16" t="s">
        <v>21</v>
      </c>
      <c r="D16" s="18">
        <v>239855</v>
      </c>
      <c r="E16" s="5">
        <v>1</v>
      </c>
      <c r="F16" s="16">
        <v>0.19882840298507465</v>
      </c>
      <c r="G16" s="27">
        <v>0.20739520701492523</v>
      </c>
      <c r="H16" s="16">
        <v>16.574146074626867</v>
      </c>
      <c r="I16" s="15">
        <v>30.644803820373127</v>
      </c>
      <c r="J16" s="27">
        <v>9.1135821380597015</v>
      </c>
      <c r="K16" s="15">
        <v>11.594776506940297</v>
      </c>
      <c r="L16" s="28">
        <v>350</v>
      </c>
      <c r="M16" s="30">
        <v>12</v>
      </c>
      <c r="N16" s="6">
        <v>1012.7462499999999</v>
      </c>
      <c r="O16" s="36">
        <v>1023.26475</v>
      </c>
      <c r="P16" s="2">
        <v>95.403499999999994</v>
      </c>
      <c r="Q16" s="2">
        <v>531.37</v>
      </c>
      <c r="R16" s="2">
        <v>549.38099999999997</v>
      </c>
      <c r="S16" s="2">
        <v>49.852249999999998</v>
      </c>
      <c r="T16" s="2">
        <f t="shared" si="0"/>
        <v>481.37624999999991</v>
      </c>
      <c r="U16" s="2">
        <f t="shared" si="1"/>
        <v>473.88375000000008</v>
      </c>
      <c r="V16" s="2">
        <f t="shared" si="2"/>
        <v>45.551249999999996</v>
      </c>
      <c r="W16"/>
      <c r="X16"/>
      <c r="Y16" s="9"/>
      <c r="Z16" s="9"/>
      <c r="AA16" s="9"/>
      <c r="AB16"/>
      <c r="AC16"/>
      <c r="AD16"/>
      <c r="AE16"/>
      <c r="AF16" s="9"/>
      <c r="AG16" s="9"/>
      <c r="AH16" s="9"/>
    </row>
    <row r="17" spans="1:36" s="6" customFormat="1" x14ac:dyDescent="0.25">
      <c r="A17" s="18"/>
      <c r="B17" s="30"/>
      <c r="D17" s="18"/>
      <c r="E17" s="5"/>
      <c r="F17" s="16"/>
      <c r="G17" s="15"/>
      <c r="K17" s="27"/>
      <c r="L17" s="30"/>
      <c r="M17" s="30"/>
      <c r="O17" s="36"/>
      <c r="P17" s="2"/>
      <c r="Q17" s="2"/>
      <c r="R17" s="2"/>
      <c r="S17" s="2"/>
      <c r="T17" s="2"/>
      <c r="U17"/>
      <c r="V17"/>
      <c r="W17"/>
      <c r="X17"/>
      <c r="Y17" s="9"/>
      <c r="Z17" s="9"/>
      <c r="AA17" s="9"/>
      <c r="AB17"/>
      <c r="AC17"/>
      <c r="AD17"/>
      <c r="AE17"/>
      <c r="AF17" s="9"/>
      <c r="AG17" s="9"/>
      <c r="AH17" s="9"/>
    </row>
    <row r="18" spans="1:36" s="6" customFormat="1" x14ac:dyDescent="0.25">
      <c r="A18" s="18"/>
      <c r="B18" s="30"/>
      <c r="D18" s="18"/>
      <c r="E18" s="5"/>
      <c r="F18" s="16"/>
      <c r="G18" s="15"/>
      <c r="H18" s="2"/>
      <c r="K18" s="27"/>
      <c r="L18" s="30"/>
      <c r="M18" s="30"/>
      <c r="T18" s="2"/>
      <c r="U18"/>
      <c r="V18"/>
      <c r="W18"/>
      <c r="X18"/>
      <c r="Y18" s="9"/>
      <c r="Z18" s="9"/>
      <c r="AA18" s="9"/>
      <c r="AB18"/>
      <c r="AC18"/>
      <c r="AD18"/>
      <c r="AE18"/>
      <c r="AF18" s="9"/>
      <c r="AG18" s="9"/>
      <c r="AH18" s="9"/>
    </row>
    <row r="19" spans="1:36" s="6" customFormat="1" x14ac:dyDescent="0.25">
      <c r="A19" s="18"/>
      <c r="B19" s="30"/>
      <c r="D19" s="18"/>
      <c r="E19" s="5"/>
      <c r="F19" s="16"/>
      <c r="G19" s="15"/>
      <c r="H19" s="2"/>
      <c r="K19" s="27"/>
      <c r="L19" s="30"/>
      <c r="M19" s="30"/>
      <c r="O19" s="36"/>
      <c r="P19" s="2"/>
      <c r="Q19" s="2"/>
      <c r="R19" s="2"/>
      <c r="S19" s="2"/>
      <c r="T19" s="2"/>
      <c r="U19"/>
      <c r="V19"/>
      <c r="W19"/>
      <c r="X19"/>
      <c r="Y19" s="9"/>
      <c r="Z19" s="9"/>
      <c r="AA19" s="9"/>
      <c r="AB19"/>
      <c r="AC19"/>
      <c r="AD19"/>
      <c r="AE19"/>
      <c r="AF19" s="9"/>
      <c r="AG19" s="9"/>
      <c r="AH19" s="9"/>
    </row>
    <row r="20" spans="1:36" x14ac:dyDescent="0.25">
      <c r="A20" s="32"/>
      <c r="B20" s="28"/>
      <c r="C20" s="13"/>
      <c r="D20" s="18"/>
      <c r="E20" s="5"/>
      <c r="F20" s="16"/>
      <c r="G20" s="27"/>
      <c r="H20" s="16"/>
      <c r="I20" s="27"/>
      <c r="J20" s="27"/>
      <c r="K20" s="27"/>
      <c r="L20" s="28"/>
      <c r="M20" s="30"/>
      <c r="N20" s="6"/>
      <c r="O20" s="36"/>
      <c r="P20" s="2"/>
      <c r="Q20" s="2"/>
      <c r="R20" s="2"/>
      <c r="S20" s="2"/>
      <c r="T20" s="2"/>
      <c r="Y20" s="9"/>
      <c r="Z20" s="9"/>
      <c r="AA20" s="9"/>
      <c r="AF20" s="9"/>
      <c r="AG20" s="9"/>
      <c r="AH20" s="9"/>
      <c r="AJ20" s="6"/>
    </row>
    <row r="21" spans="1:36" x14ac:dyDescent="0.25">
      <c r="A21" s="32"/>
      <c r="B21" s="28"/>
      <c r="C21" s="13"/>
      <c r="D21" s="18"/>
      <c r="E21" s="5"/>
      <c r="F21" s="16"/>
      <c r="G21" s="27"/>
      <c r="H21" s="16"/>
      <c r="I21" s="27"/>
      <c r="J21" s="27"/>
      <c r="K21" s="27"/>
      <c r="L21" s="28"/>
      <c r="M21" s="30"/>
      <c r="N21" s="6"/>
      <c r="O21" s="6"/>
      <c r="P21" s="2"/>
      <c r="Q21" s="2"/>
      <c r="R21" s="2"/>
      <c r="S21" s="2"/>
      <c r="T21" s="2"/>
      <c r="Y21" s="9"/>
      <c r="Z21" s="9"/>
      <c r="AA21" s="9"/>
      <c r="AF21" s="9"/>
      <c r="AG21" s="9"/>
      <c r="AH21" s="9"/>
      <c r="AJ21" s="6"/>
    </row>
    <row r="22" spans="1:36" x14ac:dyDescent="0.25">
      <c r="A22" s="32"/>
      <c r="B22" s="28"/>
      <c r="C22" s="13"/>
      <c r="D22" s="18"/>
      <c r="E22" s="5"/>
      <c r="F22" s="16"/>
      <c r="G22" s="27"/>
      <c r="H22" s="2"/>
      <c r="I22" s="27"/>
      <c r="J22" s="27"/>
      <c r="K22" s="27"/>
      <c r="L22" s="28"/>
      <c r="M22" s="30"/>
      <c r="N22" s="6"/>
      <c r="O22" s="6"/>
      <c r="P22" s="2"/>
      <c r="Q22" s="2"/>
      <c r="R22" s="2"/>
      <c r="S22" s="2"/>
      <c r="T22" s="2"/>
      <c r="Y22" s="9"/>
      <c r="Z22" s="9"/>
      <c r="AA22" s="9"/>
      <c r="AF22" s="9"/>
      <c r="AG22" s="9"/>
      <c r="AH22" s="9"/>
      <c r="AJ22" s="6"/>
    </row>
    <row r="23" spans="1:36" x14ac:dyDescent="0.25">
      <c r="A23" s="32"/>
      <c r="B23" s="28"/>
      <c r="C23" s="13"/>
      <c r="D23" s="18"/>
      <c r="E23" s="5"/>
      <c r="F23" s="16"/>
      <c r="G23" s="27"/>
      <c r="H23" s="2"/>
      <c r="I23" s="27"/>
      <c r="J23" s="27"/>
      <c r="K23" s="27"/>
      <c r="L23" s="28"/>
      <c r="M23" s="30"/>
      <c r="T23" s="2"/>
      <c r="Y23" s="9"/>
      <c r="Z23" s="9"/>
      <c r="AA23" s="9"/>
      <c r="AF23" s="9"/>
      <c r="AG23" s="9"/>
      <c r="AH23" s="9"/>
      <c r="AJ23" s="6"/>
    </row>
    <row r="24" spans="1:36" x14ac:dyDescent="0.25">
      <c r="A24" s="32"/>
      <c r="B24" s="28"/>
      <c r="C24" s="4"/>
      <c r="D24" s="18"/>
      <c r="E24" s="5"/>
      <c r="F24" s="16"/>
      <c r="G24" s="27"/>
      <c r="H24" s="2"/>
      <c r="I24" s="27"/>
      <c r="J24" s="27"/>
      <c r="K24" s="27"/>
      <c r="L24" s="28"/>
      <c r="M24" s="30"/>
      <c r="N24" s="6"/>
      <c r="O24" s="36"/>
      <c r="P24" s="2"/>
      <c r="Q24" s="2"/>
      <c r="R24" s="2"/>
      <c r="S24" s="2"/>
      <c r="T24" s="2"/>
      <c r="Y24" s="9"/>
      <c r="Z24" s="9"/>
      <c r="AA24" s="9"/>
      <c r="AF24" s="9"/>
      <c r="AG24" s="9"/>
      <c r="AH24" s="9"/>
      <c r="AJ24" s="6"/>
    </row>
    <row r="25" spans="1:36" x14ac:dyDescent="0.25">
      <c r="A25" s="32"/>
      <c r="B25" s="28"/>
      <c r="C25" s="4"/>
      <c r="D25" s="18"/>
      <c r="E25" s="5"/>
      <c r="F25" s="16"/>
      <c r="G25" s="27"/>
      <c r="H25" s="2"/>
      <c r="I25" s="27"/>
      <c r="J25" s="27"/>
      <c r="K25" s="27"/>
      <c r="L25" s="28"/>
      <c r="M25" s="28"/>
      <c r="O25" s="38"/>
      <c r="P25" s="2"/>
      <c r="Q25" s="2"/>
      <c r="R25" s="2"/>
      <c r="S25" s="2"/>
      <c r="T25" s="2"/>
      <c r="Y25" s="9"/>
      <c r="Z25" s="9"/>
      <c r="AA25" s="9"/>
      <c r="AF25" s="9"/>
      <c r="AG25" s="9"/>
      <c r="AH25" s="9"/>
      <c r="AJ25" s="6"/>
    </row>
    <row r="26" spans="1:36" x14ac:dyDescent="0.25">
      <c r="A26" s="32"/>
      <c r="B26" s="28"/>
      <c r="C26" s="4"/>
      <c r="D26" s="18"/>
      <c r="E26" s="5"/>
      <c r="F26" s="16"/>
      <c r="G26" s="27"/>
      <c r="H26" s="2"/>
      <c r="I26" s="27"/>
      <c r="J26" s="27"/>
      <c r="K26" s="27"/>
      <c r="L26" s="28"/>
      <c r="M26" s="28"/>
      <c r="O26" s="37"/>
      <c r="P26" s="2"/>
      <c r="Q26" s="2"/>
      <c r="R26" s="2"/>
      <c r="S26" s="2"/>
      <c r="T26" s="2"/>
      <c r="Y26" s="9"/>
      <c r="Z26" s="9"/>
      <c r="AA26" s="9"/>
      <c r="AF26" s="9"/>
      <c r="AG26" s="9"/>
      <c r="AH26" s="9"/>
      <c r="AJ26" s="6"/>
    </row>
    <row r="27" spans="1:36" x14ac:dyDescent="0.25">
      <c r="A27" s="32"/>
      <c r="B27" s="28"/>
      <c r="C27" s="4"/>
      <c r="D27" s="18"/>
      <c r="E27" s="5"/>
      <c r="F27" s="16"/>
      <c r="G27" s="27"/>
      <c r="H27" s="16"/>
      <c r="I27" s="15"/>
      <c r="J27" s="16"/>
      <c r="K27" s="15"/>
      <c r="L27" s="28"/>
      <c r="M27" s="28"/>
      <c r="O27" s="37"/>
      <c r="P27" s="2"/>
      <c r="Q27" s="2"/>
      <c r="R27" s="2"/>
      <c r="S27" s="2"/>
      <c r="T27" s="2"/>
      <c r="Y27" s="9"/>
      <c r="Z27" s="9"/>
      <c r="AA27" s="9"/>
      <c r="AF27" s="9"/>
      <c r="AG27" s="9"/>
      <c r="AH27" s="9"/>
      <c r="AJ27" s="6"/>
    </row>
    <row r="28" spans="1:36" x14ac:dyDescent="0.25">
      <c r="A28" s="32"/>
      <c r="B28" s="28"/>
      <c r="D28" s="18"/>
      <c r="E28" s="5"/>
      <c r="F28" s="16"/>
      <c r="G28" s="27"/>
      <c r="H28" s="16"/>
      <c r="I28" s="15"/>
      <c r="J28" s="27"/>
      <c r="K28" s="15"/>
      <c r="L28" s="28"/>
      <c r="M28" s="28"/>
      <c r="O28" s="37"/>
      <c r="P28" s="2"/>
      <c r="Q28" s="2"/>
      <c r="R28" s="2"/>
      <c r="S28" s="2"/>
      <c r="T28" s="2"/>
      <c r="Y28" s="9"/>
      <c r="Z28" s="9"/>
      <c r="AA28" s="9"/>
      <c r="AF28" s="9"/>
      <c r="AG28" s="9"/>
      <c r="AH28" s="9"/>
      <c r="AJ28" s="6"/>
    </row>
    <row r="29" spans="1:36" x14ac:dyDescent="0.25">
      <c r="A29" s="32"/>
      <c r="B29" s="28"/>
      <c r="D29" s="18"/>
      <c r="E29" s="5"/>
      <c r="F29" s="16"/>
      <c r="G29" s="27"/>
      <c r="H29" s="16"/>
      <c r="I29" s="15"/>
      <c r="J29" s="27"/>
      <c r="K29" s="15"/>
      <c r="L29" s="28"/>
      <c r="M29" s="28"/>
      <c r="O29" s="37"/>
      <c r="P29" s="2"/>
      <c r="Q29" s="2"/>
      <c r="R29" s="2"/>
      <c r="S29" s="2"/>
      <c r="T29" s="2"/>
      <c r="Y29" s="9"/>
      <c r="Z29" s="9"/>
      <c r="AA29" s="9"/>
      <c r="AF29" s="9"/>
      <c r="AG29" s="9"/>
      <c r="AH29" s="9"/>
      <c r="AJ29" s="6"/>
    </row>
    <row r="30" spans="1:36" x14ac:dyDescent="0.25">
      <c r="A30" s="32"/>
      <c r="B30" s="28"/>
      <c r="D30" s="18"/>
      <c r="E30" s="5"/>
      <c r="F30" s="16"/>
      <c r="G30" s="15"/>
      <c r="H30" s="16"/>
      <c r="I30" s="15"/>
      <c r="J30" s="27"/>
      <c r="K30" s="15"/>
      <c r="L30" s="28"/>
      <c r="M30" s="28"/>
      <c r="O30" s="37"/>
      <c r="P30" s="2"/>
      <c r="Q30" s="2"/>
      <c r="R30" s="2"/>
      <c r="S30" s="2"/>
      <c r="T30" s="2"/>
      <c r="Y30" s="9"/>
      <c r="Z30" s="9"/>
      <c r="AA30" s="9"/>
      <c r="AF30" s="9"/>
      <c r="AG30" s="9"/>
      <c r="AH30" s="9"/>
      <c r="AJ30" s="6"/>
    </row>
    <row r="31" spans="1:36" x14ac:dyDescent="0.25">
      <c r="A31" s="4"/>
      <c r="B31" s="28"/>
      <c r="D31" s="18"/>
      <c r="E31" s="5"/>
      <c r="F31" s="16"/>
      <c r="G31" s="15"/>
      <c r="H31" s="16"/>
      <c r="I31" s="15"/>
      <c r="J31" s="27"/>
      <c r="K31" s="15"/>
      <c r="L31" s="28"/>
      <c r="M31" s="28"/>
      <c r="O31" s="36"/>
      <c r="P31" s="2"/>
      <c r="Q31" s="2"/>
      <c r="R31" s="2"/>
      <c r="S31" s="2"/>
      <c r="T31" s="2"/>
      <c r="Y31" s="9"/>
      <c r="Z31" s="9"/>
      <c r="AA31" s="9"/>
      <c r="AF31" s="9"/>
      <c r="AG31" s="9"/>
      <c r="AH31" s="9"/>
      <c r="AJ31" s="6"/>
    </row>
    <row r="32" spans="1:36" x14ac:dyDescent="0.25">
      <c r="A32" s="32"/>
      <c r="B32" s="28"/>
      <c r="C32" s="4"/>
      <c r="D32" s="18"/>
      <c r="E32" s="5"/>
      <c r="F32" s="16"/>
      <c r="G32" s="27"/>
      <c r="H32" s="27"/>
      <c r="I32" s="15"/>
      <c r="J32" s="27"/>
      <c r="K32" s="15"/>
      <c r="L32" s="28"/>
      <c r="M32" s="28"/>
      <c r="O32" s="36"/>
      <c r="P32" s="2"/>
      <c r="Q32" s="2"/>
      <c r="R32" s="2"/>
      <c r="S32" s="2"/>
      <c r="T32" s="2"/>
      <c r="Y32" s="9"/>
      <c r="Z32" s="9"/>
      <c r="AA32" s="9"/>
      <c r="AF32" s="9"/>
      <c r="AG32" s="9"/>
      <c r="AH32" s="9"/>
      <c r="AJ32" s="6"/>
    </row>
    <row r="33" spans="1:36" x14ac:dyDescent="0.25">
      <c r="A33" s="32"/>
      <c r="B33" s="28"/>
      <c r="D33" s="18"/>
      <c r="E33" s="5"/>
      <c r="F33" s="16"/>
      <c r="G33" s="27"/>
      <c r="H33" s="16"/>
      <c r="I33" s="15"/>
      <c r="J33" s="27"/>
      <c r="K33" s="15"/>
      <c r="L33" s="28"/>
      <c r="M33" s="28"/>
      <c r="O33" s="36"/>
      <c r="P33" s="2"/>
      <c r="Q33" s="2"/>
      <c r="R33" s="2"/>
      <c r="S33" s="2"/>
      <c r="T33" s="2"/>
      <c r="Y33" s="9"/>
      <c r="Z33" s="9"/>
      <c r="AA33" s="9"/>
      <c r="AF33" s="9"/>
      <c r="AG33" s="9"/>
      <c r="AH33" s="9"/>
      <c r="AJ33" s="6"/>
    </row>
    <row r="34" spans="1:36" x14ac:dyDescent="0.25">
      <c r="A34" s="32"/>
      <c r="B34" s="28"/>
      <c r="D34" s="18"/>
      <c r="E34" s="5"/>
      <c r="F34" s="16"/>
      <c r="G34" s="27"/>
      <c r="H34" s="27"/>
      <c r="I34" s="15"/>
      <c r="J34" s="27"/>
      <c r="K34" s="15"/>
      <c r="L34" s="28"/>
      <c r="M34" s="28"/>
      <c r="N34" s="37"/>
      <c r="O34" s="37"/>
      <c r="P34" s="2"/>
      <c r="Q34" s="2"/>
      <c r="R34" s="2"/>
      <c r="S34" s="2"/>
      <c r="T34" s="2"/>
      <c r="Y34" s="9"/>
      <c r="Z34" s="9"/>
      <c r="AA34" s="9"/>
      <c r="AF34" s="9"/>
      <c r="AG34" s="9"/>
      <c r="AH34" s="9"/>
      <c r="AJ34" s="6"/>
    </row>
    <row r="35" spans="1:36" x14ac:dyDescent="0.25">
      <c r="A35" s="32"/>
      <c r="B35" s="28"/>
      <c r="D35" s="18"/>
      <c r="E35" s="5"/>
      <c r="F35" s="16"/>
      <c r="G35" s="27"/>
      <c r="H35" s="16"/>
      <c r="I35" s="15"/>
      <c r="J35" s="27"/>
      <c r="K35" s="15"/>
      <c r="L35" s="28"/>
      <c r="M35" s="28"/>
      <c r="N35" s="37"/>
      <c r="O35" s="37"/>
      <c r="P35" s="2"/>
      <c r="Q35" s="2"/>
      <c r="R35" s="2"/>
      <c r="S35" s="2"/>
      <c r="T35" s="2"/>
      <c r="Y35" s="9"/>
      <c r="Z35" s="9"/>
      <c r="AA35" s="9"/>
      <c r="AF35" s="9"/>
      <c r="AG35" s="9"/>
      <c r="AH35" s="9"/>
      <c r="AJ35" s="6"/>
    </row>
    <row r="36" spans="1:36" x14ac:dyDescent="0.25">
      <c r="A36" s="4"/>
      <c r="B36" s="28"/>
      <c r="D36" s="18"/>
      <c r="E36" s="5"/>
      <c r="F36" s="16"/>
      <c r="G36" s="27"/>
      <c r="H36" s="16"/>
      <c r="I36" s="27"/>
      <c r="J36" s="27"/>
      <c r="K36" s="15"/>
      <c r="L36" s="28"/>
      <c r="M36" s="28"/>
      <c r="N36" s="37"/>
      <c r="O36" s="37"/>
      <c r="P36" s="2"/>
      <c r="Q36" s="2"/>
      <c r="R36" s="2"/>
      <c r="S36" s="2"/>
      <c r="T36" s="2"/>
      <c r="Y36" s="9"/>
      <c r="Z36" s="9"/>
      <c r="AA36" s="9"/>
      <c r="AF36" s="9"/>
      <c r="AG36" s="9"/>
      <c r="AH36" s="9"/>
      <c r="AJ36" s="6"/>
    </row>
    <row r="37" spans="1:36" x14ac:dyDescent="0.25">
      <c r="A37" s="4"/>
      <c r="B37" s="28"/>
      <c r="D37" s="18"/>
      <c r="E37" s="5"/>
      <c r="F37" s="16"/>
      <c r="G37" s="27"/>
      <c r="H37" s="16"/>
      <c r="I37" s="15"/>
      <c r="J37" s="27"/>
      <c r="K37" s="15"/>
      <c r="L37" s="28"/>
      <c r="M37" s="28"/>
      <c r="N37" s="37"/>
      <c r="O37" s="37"/>
      <c r="P37" s="2"/>
      <c r="Q37" s="2"/>
      <c r="R37" s="2"/>
      <c r="S37" s="2"/>
      <c r="T37" s="2"/>
      <c r="Y37" s="9"/>
      <c r="Z37" s="9"/>
      <c r="AA37" s="9"/>
      <c r="AF37" s="9"/>
      <c r="AG37" s="9"/>
      <c r="AH37" s="9"/>
      <c r="AJ37" s="6"/>
    </row>
    <row r="38" spans="1:36" x14ac:dyDescent="0.25">
      <c r="A38" s="4"/>
      <c r="B38" s="28"/>
      <c r="D38" s="18"/>
      <c r="E38" s="5"/>
      <c r="F38" s="16"/>
      <c r="G38" s="27"/>
      <c r="H38" s="16"/>
      <c r="I38" s="15"/>
      <c r="J38" s="27"/>
      <c r="K38" s="15"/>
      <c r="L38" s="28"/>
      <c r="M38" s="28"/>
      <c r="N38" s="37"/>
      <c r="O38" s="37"/>
      <c r="P38" s="2"/>
      <c r="Q38" s="2"/>
      <c r="R38" s="2"/>
      <c r="S38" s="2"/>
      <c r="T38" s="2"/>
      <c r="Y38" s="9"/>
      <c r="Z38" s="9"/>
      <c r="AA38" s="9"/>
      <c r="AF38" s="9"/>
      <c r="AG38" s="9"/>
      <c r="AH38" s="9"/>
      <c r="AJ38" s="6"/>
    </row>
    <row r="39" spans="1:36" x14ac:dyDescent="0.25">
      <c r="A39" s="4"/>
      <c r="B39" s="28"/>
      <c r="D39" s="18"/>
      <c r="E39" s="5"/>
      <c r="F39" s="16"/>
      <c r="G39" s="27"/>
      <c r="H39" s="16"/>
      <c r="I39" s="15"/>
      <c r="J39" s="27"/>
      <c r="K39" s="15"/>
      <c r="L39" s="28"/>
      <c r="M39" s="28"/>
      <c r="N39" s="37"/>
      <c r="O39" s="37"/>
      <c r="P39" s="2"/>
      <c r="Q39" s="2"/>
      <c r="R39" s="2"/>
      <c r="S39" s="2"/>
      <c r="T39" s="2"/>
      <c r="Y39" s="9"/>
      <c r="Z39" s="9"/>
      <c r="AA39" s="9"/>
      <c r="AF39" s="9"/>
      <c r="AG39" s="9"/>
      <c r="AH39" s="9"/>
      <c r="AJ39" s="6"/>
    </row>
    <row r="40" spans="1:36" x14ac:dyDescent="0.25">
      <c r="A40" s="32"/>
      <c r="B40" s="28"/>
      <c r="D40" s="18"/>
      <c r="E40" s="5"/>
      <c r="F40" s="16"/>
      <c r="G40" s="27"/>
      <c r="H40" s="16"/>
      <c r="I40" s="15"/>
      <c r="J40" s="27"/>
      <c r="K40" s="15"/>
      <c r="L40" s="28"/>
      <c r="M40" s="28"/>
      <c r="N40" s="37"/>
      <c r="O40" s="37"/>
      <c r="P40" s="2"/>
      <c r="Q40" s="2"/>
      <c r="R40" s="2"/>
      <c r="S40" s="2"/>
      <c r="T40" s="2"/>
      <c r="Y40" s="9"/>
      <c r="Z40" s="9"/>
      <c r="AA40" s="9"/>
      <c r="AF40" s="9"/>
      <c r="AG40" s="9"/>
      <c r="AH40" s="9"/>
      <c r="AJ40" s="6"/>
    </row>
    <row r="41" spans="1:36" x14ac:dyDescent="0.25">
      <c r="A41" s="32"/>
      <c r="B41" s="28"/>
      <c r="D41" s="18"/>
      <c r="E41" s="5"/>
      <c r="F41" s="16"/>
      <c r="G41" s="27"/>
      <c r="H41" s="16"/>
      <c r="I41" s="15"/>
      <c r="J41" s="27"/>
      <c r="K41" s="15"/>
      <c r="L41" s="28"/>
      <c r="M41" s="28"/>
      <c r="O41" s="36"/>
      <c r="P41" s="2"/>
      <c r="Q41" s="2"/>
      <c r="R41" s="2"/>
      <c r="S41" s="2"/>
      <c r="T41" s="2"/>
      <c r="Y41" s="9"/>
      <c r="Z41" s="9"/>
      <c r="AA41" s="9"/>
      <c r="AF41" s="9"/>
      <c r="AG41" s="9"/>
      <c r="AH41" s="9"/>
      <c r="AJ41" s="6"/>
    </row>
    <row r="42" spans="1:36" x14ac:dyDescent="0.25">
      <c r="A42" s="32"/>
      <c r="B42" s="28"/>
      <c r="D42" s="18"/>
      <c r="E42" s="5"/>
      <c r="F42" s="16"/>
      <c r="G42" s="15"/>
      <c r="H42" s="16"/>
      <c r="I42" s="15"/>
      <c r="J42" s="27"/>
      <c r="K42" s="15"/>
      <c r="L42" s="28"/>
      <c r="M42" s="28"/>
      <c r="O42" s="36"/>
      <c r="P42" s="2"/>
      <c r="Q42" s="2"/>
      <c r="R42" s="2"/>
      <c r="S42" s="2"/>
      <c r="T42" s="2"/>
      <c r="Y42" s="9"/>
      <c r="Z42" s="9"/>
      <c r="AA42" s="9"/>
      <c r="AF42" s="9"/>
      <c r="AG42" s="9"/>
      <c r="AH42" s="9"/>
      <c r="AJ42" s="6"/>
    </row>
    <row r="43" spans="1:36" x14ac:dyDescent="0.25">
      <c r="A43" s="32"/>
      <c r="B43" s="28"/>
      <c r="D43" s="18"/>
      <c r="E43" s="5"/>
      <c r="F43" s="16"/>
      <c r="G43" s="27"/>
      <c r="H43" s="16"/>
      <c r="I43" s="15"/>
      <c r="J43" s="27"/>
      <c r="K43" s="15"/>
      <c r="L43" s="28"/>
      <c r="M43" s="28"/>
      <c r="O43" s="36"/>
      <c r="P43" s="2"/>
      <c r="Q43" s="2"/>
      <c r="R43" s="2"/>
      <c r="S43" s="2"/>
      <c r="T43" s="2"/>
      <c r="Y43" s="9"/>
      <c r="Z43" s="9"/>
      <c r="AA43" s="9"/>
      <c r="AF43" s="9"/>
      <c r="AG43" s="9"/>
      <c r="AH43" s="9"/>
      <c r="AJ43" s="6"/>
    </row>
    <row r="44" spans="1:36" x14ac:dyDescent="0.25">
      <c r="A44" s="4"/>
      <c r="B44" s="28"/>
      <c r="D44" s="18"/>
      <c r="E44" s="5"/>
      <c r="F44" s="16"/>
      <c r="G44" s="27"/>
      <c r="H44" s="27"/>
      <c r="I44" s="34"/>
      <c r="J44" s="16"/>
      <c r="K44" s="15"/>
      <c r="L44" s="28"/>
      <c r="M44" s="28"/>
      <c r="O44" s="36"/>
      <c r="P44" s="2"/>
      <c r="Q44" s="2"/>
      <c r="R44" s="2"/>
      <c r="S44" s="2"/>
      <c r="T44" s="2"/>
      <c r="Y44" s="9"/>
      <c r="Z44" s="9"/>
      <c r="AA44" s="9"/>
      <c r="AF44" s="9"/>
      <c r="AG44" s="9"/>
      <c r="AH44" s="9"/>
      <c r="AJ44" s="6"/>
    </row>
    <row r="45" spans="1:36" x14ac:dyDescent="0.25">
      <c r="A45" s="4"/>
      <c r="B45" s="28"/>
      <c r="D45" s="18"/>
      <c r="E45" s="5"/>
      <c r="F45" s="16"/>
      <c r="G45" s="27"/>
      <c r="H45" s="16"/>
      <c r="I45" s="15"/>
      <c r="J45" s="27"/>
      <c r="K45" s="15"/>
      <c r="L45" s="28"/>
      <c r="M45" s="28"/>
      <c r="O45" s="36"/>
      <c r="P45" s="2"/>
      <c r="Q45" s="2"/>
      <c r="R45" s="2"/>
      <c r="S45" s="2"/>
      <c r="T45" s="2"/>
      <c r="Y45" s="9"/>
      <c r="Z45" s="9"/>
      <c r="AA45" s="9"/>
      <c r="AF45" s="9"/>
      <c r="AG45" s="9"/>
      <c r="AH45" s="9"/>
      <c r="AJ45" s="6"/>
    </row>
    <row r="46" spans="1:36" x14ac:dyDescent="0.25">
      <c r="A46" s="4"/>
      <c r="B46" s="28"/>
      <c r="D46" s="18"/>
      <c r="E46" s="5"/>
      <c r="F46" s="16"/>
      <c r="G46" s="27"/>
      <c r="H46" s="19"/>
      <c r="I46" s="15"/>
      <c r="J46" s="27"/>
      <c r="K46" s="15"/>
      <c r="L46" s="28"/>
      <c r="M46" s="28"/>
      <c r="O46" s="36"/>
      <c r="P46" s="2"/>
      <c r="Q46" s="2"/>
      <c r="R46" s="2"/>
      <c r="S46" s="2"/>
      <c r="T46" s="2"/>
      <c r="Y46" s="9"/>
      <c r="Z46" s="9"/>
      <c r="AA46" s="9"/>
      <c r="AF46" s="9"/>
      <c r="AG46" s="9"/>
      <c r="AH46" s="9"/>
      <c r="AJ46" s="6"/>
    </row>
    <row r="47" spans="1:36" x14ac:dyDescent="0.25">
      <c r="A47" s="4"/>
      <c r="B47" s="28"/>
      <c r="D47" s="18"/>
      <c r="E47" s="5"/>
      <c r="F47" s="16"/>
      <c r="G47" s="27"/>
      <c r="H47" s="16"/>
      <c r="I47" s="15"/>
      <c r="J47" s="27"/>
      <c r="K47" s="15"/>
      <c r="L47" s="28"/>
      <c r="M47" s="28"/>
      <c r="O47" s="36"/>
      <c r="P47" s="2"/>
      <c r="Q47" s="2"/>
      <c r="R47" s="2"/>
      <c r="S47" s="2"/>
      <c r="T47" s="2"/>
      <c r="Y47" s="9"/>
      <c r="Z47" s="9"/>
      <c r="AA47" s="9"/>
      <c r="AF47" s="9"/>
      <c r="AG47" s="9"/>
      <c r="AH47" s="9"/>
      <c r="AJ47" s="6"/>
    </row>
    <row r="48" spans="1:36" x14ac:dyDescent="0.25">
      <c r="A48" s="32"/>
      <c r="B48" s="28"/>
      <c r="D48" s="18"/>
      <c r="E48" s="5"/>
      <c r="F48" s="16"/>
      <c r="G48" s="27"/>
      <c r="H48" s="16"/>
      <c r="I48" s="15"/>
      <c r="J48" s="16"/>
      <c r="K48" s="15"/>
      <c r="L48" s="28"/>
      <c r="M48" s="28"/>
      <c r="O48" s="38"/>
      <c r="P48" s="2"/>
      <c r="Q48" s="2"/>
      <c r="R48" s="2"/>
      <c r="S48" s="2"/>
      <c r="T48" s="2"/>
      <c r="Y48" s="9"/>
      <c r="Z48" s="9"/>
      <c r="AA48" s="9"/>
      <c r="AF48" s="9"/>
      <c r="AG48" s="9"/>
      <c r="AH48" s="9"/>
      <c r="AJ48" s="6"/>
    </row>
    <row r="49" spans="1:36" x14ac:dyDescent="0.25">
      <c r="A49" s="32"/>
      <c r="B49" s="28"/>
      <c r="D49" s="18"/>
      <c r="E49" s="5"/>
      <c r="F49" s="16"/>
      <c r="G49" s="27"/>
      <c r="H49" s="16"/>
      <c r="I49" s="34"/>
      <c r="J49" s="19"/>
      <c r="K49" s="15"/>
      <c r="L49" s="28"/>
      <c r="M49" s="28"/>
      <c r="O49" s="36"/>
      <c r="P49" s="2"/>
      <c r="Q49" s="2"/>
      <c r="R49" s="2"/>
      <c r="S49" s="2"/>
      <c r="T49" s="2"/>
      <c r="Y49" s="9"/>
      <c r="Z49" s="9"/>
      <c r="AA49" s="9"/>
      <c r="AF49" s="9"/>
      <c r="AG49" s="9"/>
      <c r="AH49" s="9"/>
      <c r="AJ49" s="6"/>
    </row>
    <row r="50" spans="1:36" x14ac:dyDescent="0.25">
      <c r="A50" s="32"/>
      <c r="B50" s="28"/>
      <c r="D50" s="18"/>
      <c r="E50" s="5"/>
      <c r="F50" s="16"/>
      <c r="G50" s="27"/>
      <c r="H50" s="16"/>
      <c r="I50" s="15"/>
      <c r="J50" s="27"/>
      <c r="K50" s="15"/>
      <c r="L50" s="28"/>
      <c r="M50" s="28"/>
      <c r="O50" s="36"/>
      <c r="P50" s="2"/>
      <c r="Q50" s="2"/>
      <c r="R50" s="2"/>
      <c r="S50" s="2"/>
      <c r="T50" s="2"/>
      <c r="Y50" s="9"/>
      <c r="Z50" s="9"/>
      <c r="AA50" s="9"/>
      <c r="AF50" s="9"/>
      <c r="AG50" s="9"/>
      <c r="AH50" s="9"/>
      <c r="AJ50" s="6"/>
    </row>
    <row r="51" spans="1:36" x14ac:dyDescent="0.25">
      <c r="A51" s="32"/>
      <c r="B51" s="28"/>
      <c r="D51" s="18"/>
      <c r="E51" s="5"/>
      <c r="F51" s="16"/>
      <c r="G51" s="27"/>
      <c r="H51" s="16"/>
      <c r="I51" s="15"/>
      <c r="J51" s="27"/>
      <c r="K51" s="15"/>
      <c r="L51" s="28"/>
      <c r="M51" s="28"/>
      <c r="O51" s="36"/>
      <c r="P51" s="2"/>
      <c r="Q51" s="2"/>
      <c r="R51" s="2"/>
      <c r="S51" s="2"/>
      <c r="T51" s="2"/>
      <c r="Y51" s="9"/>
      <c r="Z51" s="9"/>
      <c r="AA51" s="9"/>
      <c r="AF51" s="9"/>
      <c r="AG51" s="9"/>
      <c r="AH51" s="9"/>
      <c r="AJ51" s="6"/>
    </row>
    <row r="52" spans="1:36" x14ac:dyDescent="0.25">
      <c r="A52" s="32"/>
      <c r="B52" s="28"/>
      <c r="D52" s="18"/>
      <c r="E52" s="5"/>
      <c r="F52" s="16"/>
      <c r="G52" s="27"/>
      <c r="H52" s="27"/>
      <c r="I52" s="15"/>
      <c r="J52" s="27"/>
      <c r="K52" s="15"/>
      <c r="L52" s="28"/>
      <c r="M52" s="28"/>
      <c r="O52" s="36"/>
      <c r="P52" s="2"/>
      <c r="Q52" s="2"/>
      <c r="R52" s="2"/>
      <c r="S52" s="2"/>
      <c r="T52" s="2"/>
      <c r="Y52" s="9"/>
      <c r="Z52" s="9"/>
      <c r="AA52" s="9"/>
      <c r="AF52" s="9"/>
      <c r="AG52" s="9"/>
      <c r="AH52" s="9"/>
      <c r="AJ52" s="6"/>
    </row>
    <row r="53" spans="1:36" x14ac:dyDescent="0.25">
      <c r="A53" s="4"/>
      <c r="B53" s="28"/>
      <c r="D53" s="18"/>
      <c r="E53" s="5"/>
      <c r="F53" s="16"/>
      <c r="G53" s="27"/>
      <c r="H53" s="16"/>
      <c r="I53" s="34"/>
      <c r="J53" s="33"/>
      <c r="K53" s="15"/>
      <c r="L53" s="28"/>
      <c r="M53" s="28"/>
      <c r="O53" s="36"/>
      <c r="P53" s="2"/>
      <c r="Q53" s="2"/>
      <c r="R53" s="2"/>
      <c r="S53" s="2"/>
      <c r="T53" s="2"/>
      <c r="Y53" s="9"/>
      <c r="Z53" s="9"/>
      <c r="AA53" s="9"/>
      <c r="AF53" s="9"/>
      <c r="AG53" s="9"/>
      <c r="AH53" s="9"/>
      <c r="AJ53" s="6"/>
    </row>
    <row r="54" spans="1:36" x14ac:dyDescent="0.25">
      <c r="A54" s="4"/>
      <c r="B54" s="28"/>
      <c r="D54" s="18"/>
      <c r="E54" s="5"/>
      <c r="F54" s="16"/>
      <c r="G54" s="27"/>
      <c r="H54" s="16"/>
      <c r="I54" s="15"/>
      <c r="J54" s="27"/>
      <c r="K54" s="15"/>
      <c r="L54" s="28"/>
      <c r="M54" s="28"/>
      <c r="O54" s="36"/>
      <c r="P54" s="2"/>
      <c r="Q54" s="2"/>
      <c r="R54" s="2"/>
      <c r="S54" s="2"/>
      <c r="T54" s="2"/>
      <c r="Y54" s="9"/>
      <c r="Z54" s="9"/>
      <c r="AA54" s="9"/>
      <c r="AF54" s="9"/>
      <c r="AG54" s="9"/>
      <c r="AH54" s="9"/>
      <c r="AJ54" s="6"/>
    </row>
    <row r="55" spans="1:36" x14ac:dyDescent="0.25">
      <c r="A55" s="4"/>
      <c r="B55" s="28"/>
      <c r="D55" s="18"/>
      <c r="E55" s="5"/>
      <c r="F55" s="16"/>
      <c r="G55" s="27"/>
      <c r="H55" s="16"/>
      <c r="I55" s="15"/>
      <c r="J55" s="27"/>
      <c r="K55" s="15"/>
      <c r="L55" s="28"/>
      <c r="M55" s="28"/>
      <c r="O55" s="36"/>
      <c r="P55" s="2"/>
      <c r="Q55" s="2"/>
      <c r="R55" s="2"/>
      <c r="S55" s="2"/>
      <c r="T55" s="2"/>
      <c r="Y55" s="9"/>
      <c r="Z55" s="9"/>
      <c r="AA55" s="9"/>
      <c r="AF55" s="9"/>
      <c r="AG55" s="9"/>
      <c r="AH55" s="9"/>
      <c r="AJ55" s="6"/>
    </row>
    <row r="56" spans="1:36" x14ac:dyDescent="0.25">
      <c r="A56" s="4"/>
      <c r="B56" s="28"/>
      <c r="D56" s="18"/>
      <c r="E56" s="5"/>
      <c r="F56" s="16"/>
      <c r="G56" s="27"/>
      <c r="H56" s="16"/>
      <c r="I56" s="15"/>
      <c r="J56" s="27"/>
      <c r="K56" s="15"/>
      <c r="L56" s="28"/>
    </row>
    <row r="57" spans="1:36" x14ac:dyDescent="0.25">
      <c r="A57" s="4"/>
      <c r="B57" s="28"/>
      <c r="D57" s="18"/>
      <c r="E57" s="5"/>
      <c r="F57" s="16"/>
      <c r="G57" s="27"/>
      <c r="H57" s="28"/>
      <c r="J57" s="16"/>
      <c r="K57" s="15"/>
      <c r="L57" s="28"/>
    </row>
    <row r="58" spans="1:36" x14ac:dyDescent="0.25">
      <c r="A58" s="4"/>
      <c r="B58" s="28"/>
      <c r="D58" s="18"/>
      <c r="E58" s="5"/>
      <c r="F58" s="16"/>
      <c r="G58" s="27"/>
      <c r="H58" s="16"/>
      <c r="I58" s="15"/>
      <c r="J58" s="16"/>
      <c r="K58" s="15"/>
      <c r="L58" s="28"/>
    </row>
    <row r="59" spans="1:36" x14ac:dyDescent="0.25">
      <c r="A59" s="4"/>
      <c r="B59" s="28"/>
      <c r="D59" s="18"/>
      <c r="E59" s="5"/>
      <c r="F59" s="16"/>
      <c r="G59" s="27"/>
      <c r="H59" s="16"/>
      <c r="I59" s="15"/>
      <c r="J59" s="16"/>
      <c r="K59" s="15"/>
      <c r="L59" s="28"/>
    </row>
    <row r="60" spans="1:36" x14ac:dyDescent="0.25">
      <c r="A60" s="4"/>
      <c r="B60" s="28"/>
      <c r="D60" s="18"/>
      <c r="E60" s="5"/>
      <c r="F60" s="16"/>
      <c r="G60" s="27"/>
      <c r="H60" s="16"/>
      <c r="I60" s="15"/>
      <c r="J60" s="16"/>
      <c r="K60" s="15"/>
      <c r="L60" s="28"/>
    </row>
    <row r="61" spans="1:36" x14ac:dyDescent="0.25">
      <c r="A61" s="4"/>
      <c r="B61" s="18"/>
      <c r="C61" s="5"/>
      <c r="D61" s="16"/>
      <c r="E61" s="16"/>
      <c r="F61" s="16"/>
      <c r="G61" s="16"/>
      <c r="H61" s="16"/>
      <c r="I61" s="16"/>
      <c r="J61" s="28"/>
    </row>
    <row r="62" spans="1:36" x14ac:dyDescent="0.25">
      <c r="A62" s="4"/>
      <c r="B62" s="18"/>
      <c r="C62" s="5"/>
      <c r="D62" s="16"/>
      <c r="E62" s="16"/>
      <c r="F62" s="16"/>
      <c r="G62" s="16"/>
      <c r="H62" s="16"/>
      <c r="I62" s="16"/>
      <c r="J62" s="28"/>
    </row>
    <row r="63" spans="1:36" x14ac:dyDescent="0.25">
      <c r="J63" s="2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selection activeCell="F2" sqref="F2"/>
    </sheetView>
  </sheetViews>
  <sheetFormatPr defaultRowHeight="13.2" x14ac:dyDescent="0.25"/>
  <sheetData>
    <row r="1" spans="1:20" x14ac:dyDescent="0.25">
      <c r="A1" s="8" t="s">
        <v>60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16"/>
      <c r="Q1" s="16"/>
      <c r="R1" s="27"/>
      <c r="S1" s="16"/>
      <c r="T1" s="16"/>
    </row>
    <row r="2" spans="1:20" x14ac:dyDescent="0.25">
      <c r="A2" s="4" t="s">
        <v>49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/>
      <c r="O2" s="38"/>
      <c r="P2" s="16"/>
      <c r="Q2" s="16"/>
      <c r="R2" s="27"/>
      <c r="S2" s="16"/>
      <c r="T2" s="16"/>
    </row>
    <row r="3" spans="1:20" x14ac:dyDescent="0.25">
      <c r="A3" s="4" t="s">
        <v>20</v>
      </c>
      <c r="B3" s="28"/>
      <c r="C3" s="4"/>
      <c r="D3" s="2"/>
      <c r="F3" s="16"/>
      <c r="G3" s="15"/>
      <c r="H3" s="16"/>
      <c r="I3" s="15"/>
      <c r="J3" s="16"/>
      <c r="K3" s="15"/>
      <c r="L3" s="28"/>
      <c r="M3" s="40"/>
      <c r="O3" s="38"/>
      <c r="P3" s="27"/>
      <c r="Q3" s="27"/>
      <c r="R3" s="27"/>
      <c r="S3" s="27"/>
      <c r="T3" s="27"/>
    </row>
    <row r="4" spans="1:20" x14ac:dyDescent="0.25">
      <c r="A4" s="4" t="s">
        <v>41</v>
      </c>
      <c r="B4" s="28"/>
      <c r="C4" s="4"/>
      <c r="D4" s="17"/>
      <c r="F4" s="16"/>
      <c r="G4" s="15"/>
      <c r="H4" s="16"/>
      <c r="I4" s="16"/>
      <c r="J4" s="16"/>
      <c r="K4" s="15"/>
      <c r="L4" s="28"/>
      <c r="M4" s="40"/>
      <c r="N4" s="9"/>
      <c r="O4" s="38"/>
      <c r="P4" s="16"/>
      <c r="Q4" s="16"/>
      <c r="R4" s="16"/>
      <c r="S4" s="16"/>
      <c r="T4" s="16"/>
    </row>
    <row r="5" spans="1:20" x14ac:dyDescent="0.25">
      <c r="A5" s="53" t="s">
        <v>97</v>
      </c>
      <c r="B5" s="54" t="s">
        <v>98</v>
      </c>
      <c r="C5" s="6" t="s">
        <v>99</v>
      </c>
      <c r="D5" s="55" t="s">
        <v>100</v>
      </c>
      <c r="E5" s="55" t="s">
        <v>101</v>
      </c>
      <c r="F5" s="56" t="s">
        <v>102</v>
      </c>
      <c r="G5" s="57" t="s">
        <v>103</v>
      </c>
      <c r="H5" s="27" t="s">
        <v>104</v>
      </c>
      <c r="I5" s="6" t="s">
        <v>105</v>
      </c>
      <c r="J5" s="27" t="s">
        <v>106</v>
      </c>
      <c r="K5" s="6" t="s">
        <v>107</v>
      </c>
      <c r="L5" s="6" t="s">
        <v>108</v>
      </c>
      <c r="M5" s="58" t="s">
        <v>109</v>
      </c>
      <c r="N5" s="59" t="s">
        <v>110</v>
      </c>
      <c r="O5" s="58" t="s">
        <v>111</v>
      </c>
      <c r="P5" s="61" t="s">
        <v>127</v>
      </c>
      <c r="Q5" s="59" t="s">
        <v>112</v>
      </c>
      <c r="R5" s="60" t="s">
        <v>113</v>
      </c>
      <c r="S5" s="60" t="s">
        <v>114</v>
      </c>
      <c r="T5" s="60" t="s">
        <v>115</v>
      </c>
    </row>
    <row r="6" spans="1:20" x14ac:dyDescent="0.25">
      <c r="A6" s="31">
        <v>39461</v>
      </c>
      <c r="B6" s="30">
        <v>141217</v>
      </c>
      <c r="C6" s="14" t="s">
        <v>21</v>
      </c>
      <c r="D6" s="18">
        <v>239800</v>
      </c>
      <c r="E6" s="5">
        <v>1</v>
      </c>
      <c r="F6" s="16">
        <v>0.26421044776119401</v>
      </c>
      <c r="G6" s="27">
        <v>0.2034044079601989</v>
      </c>
      <c r="H6" s="16">
        <v>23.695273656716417</v>
      </c>
      <c r="I6" s="27">
        <v>21.417062051119398</v>
      </c>
      <c r="J6" s="27">
        <v>12.994750522388058</v>
      </c>
      <c r="K6" s="27">
        <v>10.71053490373134</v>
      </c>
      <c r="L6" s="30">
        <v>14</v>
      </c>
      <c r="M6" s="39"/>
      <c r="N6" s="2"/>
      <c r="O6" s="2"/>
      <c r="P6" s="2">
        <v>9.9674999999999994</v>
      </c>
      <c r="Q6" s="2">
        <v>10.217499999999999</v>
      </c>
      <c r="R6" s="2">
        <v>0.93149999999999999</v>
      </c>
      <c r="S6" s="2">
        <v>0.61450000000000005</v>
      </c>
      <c r="T6" s="2">
        <v>0.16750000000000001</v>
      </c>
    </row>
    <row r="7" spans="1:20" x14ac:dyDescent="0.25">
      <c r="A7" s="18"/>
      <c r="B7" s="30"/>
      <c r="C7" s="6"/>
      <c r="D7" s="18">
        <v>239799</v>
      </c>
      <c r="E7" s="5">
        <v>10</v>
      </c>
      <c r="F7" s="16">
        <v>0.25540343283582084</v>
      </c>
      <c r="G7" s="15">
        <v>0.21779785547263675</v>
      </c>
      <c r="H7" s="16"/>
      <c r="I7" s="27"/>
      <c r="J7" s="6"/>
      <c r="K7" s="27"/>
      <c r="L7" s="30"/>
      <c r="M7" s="41"/>
      <c r="N7" s="6"/>
      <c r="O7" s="6"/>
      <c r="P7" s="2">
        <v>9.6074999999999999</v>
      </c>
      <c r="Q7" s="2">
        <v>9.7850000000000001</v>
      </c>
      <c r="R7" s="2">
        <v>0.90599999999999992</v>
      </c>
      <c r="S7" s="2">
        <v>1.2544999999999999</v>
      </c>
      <c r="T7" s="2">
        <v>0.16149999999999998</v>
      </c>
    </row>
    <row r="8" spans="1:20" x14ac:dyDescent="0.25">
      <c r="A8" s="18"/>
      <c r="B8" s="30"/>
      <c r="C8" s="6"/>
      <c r="D8" s="18">
        <v>239798</v>
      </c>
      <c r="E8" s="5">
        <v>25</v>
      </c>
      <c r="F8" s="16">
        <v>0.26421044776119401</v>
      </c>
      <c r="G8" s="15">
        <v>0.20917902462686555</v>
      </c>
      <c r="H8" s="6"/>
      <c r="I8" s="6"/>
      <c r="J8" s="6"/>
      <c r="K8" s="27"/>
      <c r="L8" s="30"/>
      <c r="M8" s="41"/>
      <c r="N8" s="6"/>
      <c r="O8" s="6"/>
      <c r="P8" s="2">
        <v>9.6865000000000006</v>
      </c>
      <c r="Q8" s="2">
        <v>9.9175000000000004</v>
      </c>
      <c r="R8" s="2">
        <v>0.91799999999999993</v>
      </c>
      <c r="S8" s="2">
        <v>0.43</v>
      </c>
      <c r="T8" s="2">
        <v>0.17499999999999999</v>
      </c>
    </row>
    <row r="9" spans="1:20" x14ac:dyDescent="0.25">
      <c r="A9" s="18"/>
      <c r="B9" s="30"/>
      <c r="C9" s="6"/>
      <c r="D9" s="18">
        <v>239797</v>
      </c>
      <c r="E9" s="5">
        <v>50</v>
      </c>
      <c r="F9" s="16">
        <v>0.25540343283582084</v>
      </c>
      <c r="G9" s="15">
        <v>0.2235724721393034</v>
      </c>
      <c r="H9" s="2"/>
      <c r="I9" s="6"/>
      <c r="J9" s="6"/>
      <c r="K9" s="27"/>
      <c r="L9" s="30"/>
      <c r="M9" s="41"/>
      <c r="N9" s="6"/>
      <c r="O9" s="36"/>
      <c r="P9" s="2">
        <v>10.297499999999999</v>
      </c>
      <c r="Q9" s="2">
        <v>10.493500000000001</v>
      </c>
      <c r="R9" s="2">
        <v>0.93049999999999999</v>
      </c>
      <c r="S9" s="2">
        <v>0.57799999999999996</v>
      </c>
      <c r="T9" s="2">
        <v>0.16900000000000001</v>
      </c>
    </row>
    <row r="10" spans="1:20" x14ac:dyDescent="0.25">
      <c r="A10" s="18"/>
      <c r="B10" s="30"/>
      <c r="C10" s="6"/>
      <c r="D10" s="18">
        <v>239796</v>
      </c>
      <c r="E10" s="5">
        <v>95</v>
      </c>
      <c r="F10" s="16">
        <v>0.22017537313432836</v>
      </c>
      <c r="G10" s="15">
        <v>0.25227317885572137</v>
      </c>
      <c r="H10" s="2"/>
      <c r="I10" s="6"/>
      <c r="J10" s="6"/>
      <c r="K10" s="27"/>
      <c r="L10" s="30"/>
      <c r="M10" s="41"/>
      <c r="N10" s="6"/>
      <c r="O10" s="36"/>
      <c r="P10" s="2">
        <v>8.7874999999999996</v>
      </c>
      <c r="Q10" s="2">
        <v>8.4220000000000006</v>
      </c>
      <c r="R10" s="2">
        <v>0.84600000000000009</v>
      </c>
      <c r="S10" s="2">
        <v>0.45550000000000002</v>
      </c>
      <c r="T10" s="2">
        <v>0.1885</v>
      </c>
    </row>
    <row r="11" spans="1:20" x14ac:dyDescent="0.25">
      <c r="A11" s="31">
        <v>39504</v>
      </c>
      <c r="B11" s="2">
        <v>135133</v>
      </c>
      <c r="C11" s="14" t="s">
        <v>21</v>
      </c>
      <c r="D11" s="18">
        <v>239805</v>
      </c>
      <c r="E11" s="5">
        <v>1</v>
      </c>
      <c r="F11" s="16">
        <v>0.33466656716417909</v>
      </c>
      <c r="G11" s="27">
        <v>0.1979745445273631</v>
      </c>
      <c r="H11" s="16">
        <v>25.020729402985076</v>
      </c>
      <c r="I11" s="27">
        <v>18.289374525497504</v>
      </c>
      <c r="J11" s="27">
        <v>14.320206268656719</v>
      </c>
      <c r="K11" s="27">
        <v>9.0120650031094467</v>
      </c>
      <c r="L11" s="30">
        <v>58</v>
      </c>
      <c r="M11" s="39"/>
      <c r="N11" s="2"/>
      <c r="O11" s="2"/>
      <c r="P11" s="2">
        <v>9.0184999999999995</v>
      </c>
      <c r="Q11" s="2">
        <v>9.8524999999999991</v>
      </c>
      <c r="R11" s="2">
        <v>0.89400000000000002</v>
      </c>
      <c r="S11" s="2">
        <v>0.68300000000000005</v>
      </c>
      <c r="T11" s="2">
        <v>0.20800000000000002</v>
      </c>
    </row>
    <row r="12" spans="1:20" x14ac:dyDescent="0.25">
      <c r="A12" s="32"/>
      <c r="B12" s="28"/>
      <c r="C12" s="13"/>
      <c r="D12" s="18">
        <v>239804</v>
      </c>
      <c r="E12" s="5">
        <v>10</v>
      </c>
      <c r="F12" s="16">
        <v>0.33907007462686573</v>
      </c>
      <c r="G12" s="27">
        <v>0.16479204577114415</v>
      </c>
      <c r="H12" s="16"/>
      <c r="I12" s="27"/>
      <c r="J12" s="27"/>
      <c r="K12" s="27"/>
      <c r="L12" s="28"/>
      <c r="M12" s="39"/>
      <c r="O12" s="38"/>
      <c r="P12" s="2">
        <v>9.3434999999999988</v>
      </c>
      <c r="Q12" s="2">
        <v>10.2225</v>
      </c>
      <c r="R12" s="2">
        <v>0.88650000000000007</v>
      </c>
      <c r="S12" s="2">
        <v>0.65</v>
      </c>
      <c r="T12" s="2">
        <v>0.17</v>
      </c>
    </row>
    <row r="13" spans="1:20" x14ac:dyDescent="0.25">
      <c r="A13" s="32"/>
      <c r="B13" s="28"/>
      <c r="C13" s="13"/>
      <c r="D13" s="18">
        <v>239803</v>
      </c>
      <c r="E13" s="5">
        <v>25</v>
      </c>
      <c r="F13" s="16">
        <v>0.27742097014925376</v>
      </c>
      <c r="G13" s="27">
        <v>0.18470154502487549</v>
      </c>
      <c r="H13" s="16"/>
      <c r="I13" s="27"/>
      <c r="J13" s="27"/>
      <c r="K13" s="27"/>
      <c r="L13" s="28"/>
      <c r="M13" s="39"/>
      <c r="O13" s="38"/>
      <c r="P13" s="2">
        <v>9.7575000000000003</v>
      </c>
      <c r="Q13" s="2">
        <v>10.2935</v>
      </c>
      <c r="R13" s="2">
        <v>0.93049999999999999</v>
      </c>
      <c r="S13" s="2">
        <v>0.39600000000000002</v>
      </c>
      <c r="T13" s="2">
        <v>0.16300000000000001</v>
      </c>
    </row>
    <row r="14" spans="1:20" x14ac:dyDescent="0.25">
      <c r="A14" s="32"/>
      <c r="B14" s="28"/>
      <c r="C14" s="13"/>
      <c r="D14" s="18">
        <v>239802</v>
      </c>
      <c r="E14" s="5">
        <v>50</v>
      </c>
      <c r="F14" s="16">
        <v>0.2289823880597015</v>
      </c>
      <c r="G14" s="27">
        <v>0.18013356467661681</v>
      </c>
      <c r="H14" s="2"/>
      <c r="I14" s="27"/>
      <c r="J14" s="27"/>
      <c r="K14" s="27"/>
      <c r="L14" s="28"/>
      <c r="M14" s="39"/>
      <c r="O14" s="37"/>
      <c r="P14" s="2">
        <v>9.3275000000000006</v>
      </c>
      <c r="Q14" s="2">
        <v>9.452</v>
      </c>
      <c r="R14" s="2">
        <v>0.91799999999999993</v>
      </c>
      <c r="S14" s="2">
        <v>0.26849999999999996</v>
      </c>
      <c r="T14" s="2">
        <v>0.16550000000000001</v>
      </c>
    </row>
    <row r="15" spans="1:20" x14ac:dyDescent="0.25">
      <c r="A15" s="32"/>
      <c r="B15" s="28"/>
      <c r="C15" s="13"/>
      <c r="D15" s="18">
        <v>239801</v>
      </c>
      <c r="E15" s="5">
        <v>95</v>
      </c>
      <c r="F15" s="16">
        <v>0.24659641791044781</v>
      </c>
      <c r="G15" s="27">
        <v>0.23219130298507459</v>
      </c>
      <c r="H15" s="2"/>
      <c r="I15" s="27"/>
      <c r="J15" s="27"/>
      <c r="K15" s="27"/>
      <c r="L15" s="28"/>
      <c r="M15" s="39"/>
      <c r="O15" s="37"/>
      <c r="P15" s="2">
        <v>9.6380000000000017</v>
      </c>
      <c r="Q15" s="2">
        <v>9.298</v>
      </c>
      <c r="R15" s="2">
        <v>0.94</v>
      </c>
      <c r="S15" s="2">
        <v>0.67349999999999999</v>
      </c>
      <c r="T15" s="2">
        <v>0.1585</v>
      </c>
    </row>
    <row r="16" spans="1:20" x14ac:dyDescent="0.25">
      <c r="A16" s="32">
        <v>39520</v>
      </c>
      <c r="B16" s="2">
        <v>142700</v>
      </c>
      <c r="C16" s="14" t="s">
        <v>21</v>
      </c>
      <c r="D16" s="18">
        <v>239810</v>
      </c>
      <c r="E16" s="5">
        <v>1</v>
      </c>
      <c r="F16" s="16">
        <v>0.29943850746268658</v>
      </c>
      <c r="G16" s="27">
        <v>0.18047831791044774</v>
      </c>
      <c r="H16" s="16">
        <v>22.00608819402985</v>
      </c>
      <c r="I16" s="27">
        <v>22.626085785671638</v>
      </c>
      <c r="J16" s="27">
        <v>11.900038567164179</v>
      </c>
      <c r="K16" s="27">
        <v>10.688143181194027</v>
      </c>
      <c r="L16" s="28">
        <v>74</v>
      </c>
      <c r="M16" s="39"/>
      <c r="N16" s="2"/>
      <c r="O16" s="2"/>
      <c r="P16" s="2">
        <v>9.3674999999999997</v>
      </c>
      <c r="Q16" s="2">
        <v>11.119</v>
      </c>
      <c r="R16" s="2">
        <v>0.91149999999999998</v>
      </c>
      <c r="S16" s="2">
        <v>0.50550000000000006</v>
      </c>
      <c r="T16" s="2">
        <v>0.17299999999999999</v>
      </c>
    </row>
    <row r="17" spans="1:20" x14ac:dyDescent="0.25">
      <c r="A17" s="32"/>
      <c r="B17" s="28"/>
      <c r="C17" s="4"/>
      <c r="D17" s="18">
        <v>239809</v>
      </c>
      <c r="E17" s="5">
        <v>10</v>
      </c>
      <c r="F17" s="16">
        <v>0.23426659701492536</v>
      </c>
      <c r="G17" s="27">
        <v>0.21422965950248751</v>
      </c>
      <c r="H17" s="2"/>
      <c r="I17" s="27"/>
      <c r="J17" s="27"/>
      <c r="K17" s="27"/>
      <c r="L17" s="28"/>
      <c r="M17" s="39"/>
      <c r="O17" s="37"/>
      <c r="P17" s="2">
        <v>9.4164999999999992</v>
      </c>
      <c r="Q17" s="2">
        <v>10.4915</v>
      </c>
      <c r="R17" s="2">
        <v>0.91450000000000009</v>
      </c>
      <c r="S17" s="2">
        <v>0.40500000000000003</v>
      </c>
      <c r="T17" s="2">
        <v>0.16949999999999998</v>
      </c>
    </row>
    <row r="18" spans="1:20" x14ac:dyDescent="0.25">
      <c r="A18" s="32"/>
      <c r="B18" s="28"/>
      <c r="C18" s="4"/>
      <c r="D18" s="18">
        <v>239808</v>
      </c>
      <c r="E18" s="5">
        <v>25</v>
      </c>
      <c r="F18" s="16">
        <v>0.2289823880597015</v>
      </c>
      <c r="G18" s="27">
        <v>0.21478126467661685</v>
      </c>
      <c r="H18" s="2"/>
      <c r="I18" s="27"/>
      <c r="J18" s="27"/>
      <c r="K18" s="27"/>
      <c r="L18" s="28"/>
      <c r="M18" s="39"/>
      <c r="O18" s="37"/>
      <c r="P18" s="2">
        <v>9.4845000000000006</v>
      </c>
      <c r="Q18" s="2">
        <v>10.436</v>
      </c>
      <c r="R18" s="2">
        <v>0.9205000000000001</v>
      </c>
      <c r="S18" s="2">
        <v>0.31950000000000001</v>
      </c>
      <c r="T18" s="2">
        <v>0.16800000000000001</v>
      </c>
    </row>
    <row r="19" spans="1:20" x14ac:dyDescent="0.25">
      <c r="A19" s="32"/>
      <c r="B19" s="28"/>
      <c r="C19" s="4"/>
      <c r="D19" s="18">
        <v>239807</v>
      </c>
      <c r="E19" s="5">
        <v>50</v>
      </c>
      <c r="F19" s="16">
        <v>0.22898238805970147</v>
      </c>
      <c r="G19" s="27">
        <v>0.2263304980099502</v>
      </c>
      <c r="H19" s="2"/>
      <c r="I19" s="27"/>
      <c r="J19" s="27"/>
      <c r="K19" s="27"/>
      <c r="L19" s="28"/>
      <c r="M19" s="39"/>
      <c r="O19" s="37"/>
      <c r="P19" s="2">
        <v>9.4639999999999986</v>
      </c>
      <c r="Q19" s="2">
        <v>10.225</v>
      </c>
      <c r="R19" s="2">
        <v>0.92</v>
      </c>
      <c r="S19" s="2">
        <v>0.34350000000000003</v>
      </c>
      <c r="T19" s="2">
        <v>0.16700000000000001</v>
      </c>
    </row>
    <row r="20" spans="1:20" x14ac:dyDescent="0.25">
      <c r="A20" s="32"/>
      <c r="B20" s="28"/>
      <c r="C20" s="4"/>
      <c r="D20" s="18">
        <v>239806</v>
      </c>
      <c r="E20" s="5">
        <v>95</v>
      </c>
      <c r="F20" s="16">
        <v>0.22017537313432833</v>
      </c>
      <c r="G20" s="27">
        <v>0.30424472885572135</v>
      </c>
      <c r="H20" s="16"/>
      <c r="I20" s="15"/>
      <c r="J20" s="16"/>
      <c r="K20" s="15"/>
      <c r="L20" s="28"/>
      <c r="M20" s="39"/>
      <c r="O20" s="37"/>
      <c r="P20" s="2">
        <v>9.161999999999999</v>
      </c>
      <c r="Q20" s="2">
        <v>8.7794999999999987</v>
      </c>
      <c r="R20" s="2">
        <v>0.91300000000000003</v>
      </c>
      <c r="S20" s="2">
        <v>0.309</v>
      </c>
      <c r="T20" s="2">
        <v>0.15049999999999999</v>
      </c>
    </row>
    <row r="21" spans="1:20" x14ac:dyDescent="0.25">
      <c r="A21" s="32">
        <v>39561</v>
      </c>
      <c r="B21" s="2">
        <v>131743</v>
      </c>
      <c r="C21" s="14" t="s">
        <v>21</v>
      </c>
      <c r="D21" s="18">
        <v>239815</v>
      </c>
      <c r="E21" s="5">
        <v>1</v>
      </c>
      <c r="F21" s="16">
        <v>0.20619241791044773</v>
      </c>
      <c r="G21" s="27">
        <v>0.1243782120895522</v>
      </c>
      <c r="H21" s="16">
        <v>25.326231246268652</v>
      </c>
      <c r="I21" s="27">
        <v>18.876981443731335</v>
      </c>
      <c r="J21" s="27">
        <v>14.919238410447759</v>
      </c>
      <c r="K21" s="15">
        <v>9.507432104552235</v>
      </c>
      <c r="L21" s="28">
        <v>114</v>
      </c>
      <c r="M21" s="41">
        <v>94.4</v>
      </c>
      <c r="N21" s="6">
        <v>6.9850000000000003</v>
      </c>
      <c r="O21" s="36">
        <v>312</v>
      </c>
      <c r="P21" s="2">
        <v>9.6824999999999992</v>
      </c>
      <c r="Q21" s="2">
        <v>9.7334999999999994</v>
      </c>
      <c r="R21" s="2">
        <v>0.91200000000000003</v>
      </c>
      <c r="S21" s="2">
        <v>0.71100000000000008</v>
      </c>
      <c r="T21" s="2">
        <v>0.20350000000000001</v>
      </c>
    </row>
    <row r="22" spans="1:20" x14ac:dyDescent="0.25">
      <c r="A22" s="32"/>
      <c r="B22" s="28"/>
      <c r="D22" s="18">
        <v>239814</v>
      </c>
      <c r="E22" s="5">
        <v>10</v>
      </c>
      <c r="F22" s="16">
        <v>0.32585955223880592</v>
      </c>
      <c r="G22" s="27">
        <v>0.217004847761194</v>
      </c>
      <c r="H22" s="16"/>
      <c r="I22" s="15"/>
      <c r="J22" s="27"/>
      <c r="K22" s="15"/>
      <c r="L22" s="28"/>
      <c r="M22" s="39"/>
      <c r="O22" s="36"/>
      <c r="P22" s="2">
        <v>9.5210000000000008</v>
      </c>
      <c r="Q22" s="2">
        <v>9.6185000000000009</v>
      </c>
      <c r="R22" s="2">
        <v>0.9415</v>
      </c>
      <c r="S22" s="2">
        <v>0.54549999999999998</v>
      </c>
      <c r="T22" s="2">
        <v>0.1885</v>
      </c>
    </row>
    <row r="23" spans="1:20" x14ac:dyDescent="0.25">
      <c r="A23" s="32"/>
      <c r="B23" s="28"/>
      <c r="D23" s="18">
        <v>239813</v>
      </c>
      <c r="E23" s="5">
        <v>25</v>
      </c>
      <c r="F23" s="16">
        <v>0.32585955223880597</v>
      </c>
      <c r="G23" s="27">
        <v>0.18750134776119395</v>
      </c>
      <c r="H23" s="16"/>
      <c r="I23" s="15"/>
      <c r="J23" s="27"/>
      <c r="K23" s="15"/>
      <c r="L23" s="28"/>
      <c r="M23" s="39"/>
      <c r="O23" s="36"/>
      <c r="P23" s="2">
        <v>9.5374999999999996</v>
      </c>
      <c r="Q23" s="2">
        <v>9.4550000000000001</v>
      </c>
      <c r="R23" s="2">
        <v>0.95699999999999996</v>
      </c>
      <c r="S23" s="2">
        <v>0.40200000000000002</v>
      </c>
      <c r="T23" s="2">
        <v>0.1875</v>
      </c>
    </row>
    <row r="24" spans="1:20" x14ac:dyDescent="0.25">
      <c r="A24" s="32"/>
      <c r="B24" s="28"/>
      <c r="D24" s="18">
        <v>239812</v>
      </c>
      <c r="E24" s="5">
        <v>50</v>
      </c>
      <c r="F24" s="16">
        <v>0.26861395522388049</v>
      </c>
      <c r="G24" s="15">
        <v>0.19754134477611932</v>
      </c>
      <c r="H24" s="16"/>
      <c r="I24" s="15"/>
      <c r="J24" s="27"/>
      <c r="K24" s="15"/>
      <c r="L24" s="28"/>
      <c r="M24" s="39"/>
      <c r="O24" s="36"/>
      <c r="P24" s="2">
        <v>9.5440000000000005</v>
      </c>
      <c r="Q24" s="2">
        <v>9.3970000000000002</v>
      </c>
      <c r="R24" s="2">
        <v>0.95649999999999991</v>
      </c>
      <c r="S24" s="2">
        <v>0.45200000000000001</v>
      </c>
      <c r="T24" s="2">
        <v>0.1875</v>
      </c>
    </row>
    <row r="25" spans="1:20" x14ac:dyDescent="0.25">
      <c r="A25" s="4"/>
      <c r="B25" s="28"/>
      <c r="D25" s="18">
        <v>239811</v>
      </c>
      <c r="E25" s="5">
        <v>95</v>
      </c>
      <c r="F25" s="16">
        <v>0.19391905970149251</v>
      </c>
      <c r="G25" s="15">
        <v>0.21888307029850743</v>
      </c>
      <c r="H25" s="16"/>
      <c r="I25" s="15"/>
      <c r="J25" s="27"/>
      <c r="K25" s="15"/>
      <c r="L25" s="28"/>
      <c r="M25" s="39"/>
      <c r="O25" s="36"/>
      <c r="P25" s="2">
        <v>9.7330000000000005</v>
      </c>
      <c r="Q25" s="2">
        <v>8.2550000000000008</v>
      </c>
      <c r="R25" s="2">
        <v>0.95499999999999996</v>
      </c>
      <c r="S25" s="2">
        <v>0.27800000000000002</v>
      </c>
      <c r="T25" s="2">
        <v>0.185</v>
      </c>
    </row>
    <row r="26" spans="1:20" x14ac:dyDescent="0.25">
      <c r="A26" s="32">
        <v>39582</v>
      </c>
      <c r="B26" s="28">
        <v>125902</v>
      </c>
      <c r="C26" s="14" t="s">
        <v>21</v>
      </c>
      <c r="D26" s="18">
        <v>239820</v>
      </c>
      <c r="E26" s="5">
        <v>1</v>
      </c>
      <c r="F26" s="16">
        <v>1.1052803731343281</v>
      </c>
      <c r="G26" s="27">
        <v>0.29318552686567162</v>
      </c>
      <c r="H26" s="16">
        <v>59.808438358208953</v>
      </c>
      <c r="I26" s="27">
        <v>31.920893491791034</v>
      </c>
      <c r="J26" s="27">
        <v>41.280680708955217</v>
      </c>
      <c r="K26" s="15">
        <v>15.398493141044767</v>
      </c>
      <c r="L26" s="28">
        <v>135</v>
      </c>
      <c r="M26" s="41">
        <v>97.7</v>
      </c>
      <c r="N26" s="6">
        <v>7.0430000000000001</v>
      </c>
      <c r="O26" s="36">
        <v>315</v>
      </c>
      <c r="P26" s="2">
        <v>8.6765000000000008</v>
      </c>
      <c r="Q26" s="2">
        <v>10.092499999999999</v>
      </c>
      <c r="R26" s="2">
        <v>0.83199999999999996</v>
      </c>
      <c r="S26" s="2">
        <v>1.327</v>
      </c>
      <c r="T26" s="2">
        <v>0.25600000000000001</v>
      </c>
    </row>
    <row r="27" spans="1:20" x14ac:dyDescent="0.25">
      <c r="A27" s="32"/>
      <c r="B27" s="28"/>
      <c r="C27" s="4"/>
      <c r="D27" s="18">
        <v>239819</v>
      </c>
      <c r="E27" s="5">
        <v>10</v>
      </c>
      <c r="F27" s="16">
        <v>1.0216137313432834</v>
      </c>
      <c r="G27" s="27">
        <v>0.31194446865671616</v>
      </c>
      <c r="H27" s="27"/>
      <c r="I27" s="15"/>
      <c r="J27" s="27"/>
      <c r="K27" s="15"/>
      <c r="L27" s="28"/>
      <c r="M27" s="39"/>
      <c r="N27" s="37"/>
      <c r="O27" s="37"/>
      <c r="P27" s="2">
        <v>8.8560000000000016</v>
      </c>
      <c r="Q27" s="2">
        <v>9.5244999999999997</v>
      </c>
      <c r="R27" s="2">
        <v>0.85799999999999998</v>
      </c>
      <c r="S27" s="2">
        <v>0.57150000000000001</v>
      </c>
      <c r="T27" s="2">
        <v>0.23699999999999999</v>
      </c>
    </row>
    <row r="28" spans="1:20" x14ac:dyDescent="0.25">
      <c r="A28" s="32"/>
      <c r="B28" s="28"/>
      <c r="D28" s="18">
        <v>239818</v>
      </c>
      <c r="E28" s="5">
        <v>25</v>
      </c>
      <c r="F28" s="16">
        <v>0.84987694029850747</v>
      </c>
      <c r="G28" s="27">
        <v>0.28305745970149238</v>
      </c>
      <c r="H28" s="16"/>
      <c r="I28" s="15"/>
      <c r="J28" s="27"/>
      <c r="K28" s="15"/>
      <c r="L28" s="28"/>
      <c r="M28" s="39"/>
      <c r="N28" s="37"/>
      <c r="O28" s="37"/>
      <c r="P28" s="2">
        <v>8.9284999999999997</v>
      </c>
      <c r="Q28" s="2">
        <v>9.3820000000000014</v>
      </c>
      <c r="R28" s="2">
        <v>0.871</v>
      </c>
      <c r="S28" s="2">
        <v>0.49099999999999999</v>
      </c>
      <c r="T28" s="2">
        <v>0.24299999999999999</v>
      </c>
    </row>
    <row r="29" spans="1:20" x14ac:dyDescent="0.25">
      <c r="A29" s="32"/>
      <c r="B29" s="28"/>
      <c r="D29" s="18">
        <v>239817</v>
      </c>
      <c r="E29" s="5">
        <v>50</v>
      </c>
      <c r="F29" s="16">
        <v>0.47557880597014929</v>
      </c>
      <c r="G29" s="27">
        <v>0.3505191940298506</v>
      </c>
      <c r="H29" s="27"/>
      <c r="I29" s="15"/>
      <c r="J29" s="27"/>
      <c r="K29" s="15"/>
      <c r="L29" s="28"/>
      <c r="M29" s="39"/>
      <c r="N29" s="37"/>
      <c r="O29" s="37"/>
      <c r="P29" s="2">
        <v>9.2214999999999989</v>
      </c>
      <c r="Q29" s="2">
        <v>8.2965</v>
      </c>
      <c r="R29" s="2">
        <v>0.93300000000000005</v>
      </c>
      <c r="S29" s="2">
        <v>0.4985</v>
      </c>
      <c r="T29" s="2">
        <v>0.249</v>
      </c>
    </row>
    <row r="30" spans="1:20" x14ac:dyDescent="0.25">
      <c r="A30" s="32"/>
      <c r="B30" s="28"/>
      <c r="D30" s="18">
        <v>239816</v>
      </c>
      <c r="E30" s="5">
        <v>95</v>
      </c>
      <c r="F30" s="16">
        <v>0.34787708955223878</v>
      </c>
      <c r="G30" s="27">
        <v>0.38380971044776108</v>
      </c>
      <c r="H30" s="16"/>
      <c r="I30" s="15"/>
      <c r="J30" s="27"/>
      <c r="K30" s="15"/>
      <c r="L30" s="28"/>
      <c r="M30" s="39"/>
      <c r="N30" s="37"/>
      <c r="O30" s="37"/>
      <c r="P30" s="2">
        <v>8.9580000000000002</v>
      </c>
      <c r="Q30" s="2">
        <v>7.39</v>
      </c>
      <c r="R30" s="2">
        <v>0.95499999999999996</v>
      </c>
      <c r="S30" s="2">
        <v>0.66149999999999998</v>
      </c>
      <c r="T30" s="2">
        <v>0.2485</v>
      </c>
    </row>
    <row r="31" spans="1:20" x14ac:dyDescent="0.25">
      <c r="A31" s="32">
        <v>39615</v>
      </c>
      <c r="B31" s="28">
        <v>140217</v>
      </c>
      <c r="C31" s="14" t="s">
        <v>69</v>
      </c>
      <c r="D31" s="18">
        <v>239825</v>
      </c>
      <c r="E31" s="5">
        <v>1</v>
      </c>
      <c r="F31" s="16">
        <v>3.0976477611940303</v>
      </c>
      <c r="G31" s="27">
        <v>0.79377223880596948</v>
      </c>
      <c r="H31" s="16">
        <v>496.1270764925373</v>
      </c>
      <c r="I31" s="27">
        <v>135.23446600746257</v>
      </c>
      <c r="J31" s="27">
        <v>325.85802425373134</v>
      </c>
      <c r="K31" s="27">
        <v>80.30893824626861</v>
      </c>
      <c r="L31" s="28">
        <v>168</v>
      </c>
      <c r="M31" s="41"/>
      <c r="N31" s="6"/>
      <c r="O31" s="36"/>
      <c r="P31" s="2">
        <v>0.63400000000000001</v>
      </c>
      <c r="Q31" s="2">
        <v>1.9970000000000001</v>
      </c>
      <c r="R31" s="2">
        <v>0.32100000000000001</v>
      </c>
      <c r="S31" s="2">
        <v>0.64449999999999996</v>
      </c>
      <c r="T31" s="2">
        <v>8.3500000000000005E-2</v>
      </c>
    </row>
    <row r="32" spans="1:20" x14ac:dyDescent="0.25">
      <c r="A32" s="4"/>
      <c r="B32" s="28"/>
      <c r="D32" s="18">
        <v>239824</v>
      </c>
      <c r="E32" s="5">
        <v>10</v>
      </c>
      <c r="F32" s="16">
        <v>7.2117111940298519</v>
      </c>
      <c r="G32" s="27">
        <v>1.8682688059701491</v>
      </c>
      <c r="H32" s="16"/>
      <c r="I32" s="27"/>
      <c r="J32" s="27"/>
      <c r="K32" s="15"/>
      <c r="L32" s="28"/>
      <c r="M32" s="39"/>
      <c r="N32" s="37"/>
      <c r="O32" s="37"/>
      <c r="P32" s="2">
        <v>1.1545000000000001</v>
      </c>
      <c r="Q32" s="2">
        <v>2.1635</v>
      </c>
      <c r="R32" s="2">
        <v>0.46550000000000002</v>
      </c>
      <c r="S32" s="2">
        <v>0.53049999999999997</v>
      </c>
      <c r="T32" s="2">
        <v>0.11550000000000001</v>
      </c>
    </row>
    <row r="33" spans="1:20" x14ac:dyDescent="0.25">
      <c r="A33" s="4"/>
      <c r="B33" s="28"/>
      <c r="D33" s="18">
        <v>239823</v>
      </c>
      <c r="E33" s="5">
        <v>25</v>
      </c>
      <c r="F33" s="16">
        <v>7.2117111940298502</v>
      </c>
      <c r="G33" s="27">
        <v>1.6736978059701479</v>
      </c>
      <c r="H33" s="16"/>
      <c r="I33" s="15"/>
      <c r="J33" s="27"/>
      <c r="K33" s="15"/>
      <c r="L33" s="28"/>
      <c r="M33" s="39"/>
      <c r="N33" s="37"/>
      <c r="O33" s="37"/>
      <c r="P33" s="2">
        <v>1.7375</v>
      </c>
      <c r="Q33" s="2">
        <v>1.8195000000000001</v>
      </c>
      <c r="R33" s="2">
        <v>0.49</v>
      </c>
      <c r="S33" s="2">
        <v>0.70950000000000002</v>
      </c>
      <c r="T33" s="2">
        <v>0.13750000000000001</v>
      </c>
    </row>
    <row r="34" spans="1:20" x14ac:dyDescent="0.25">
      <c r="A34" s="4"/>
      <c r="B34" s="28"/>
      <c r="D34" s="18">
        <v>239822</v>
      </c>
      <c r="E34" s="5">
        <v>50</v>
      </c>
      <c r="F34" s="16">
        <v>6.2436962686567163</v>
      </c>
      <c r="G34" s="27">
        <v>1.6040007313432818</v>
      </c>
      <c r="H34" s="16"/>
      <c r="I34" s="15"/>
      <c r="J34" s="27"/>
      <c r="K34" s="15"/>
      <c r="L34" s="28"/>
      <c r="M34" s="39"/>
      <c r="N34" s="37"/>
      <c r="O34" s="37"/>
      <c r="P34" s="2">
        <v>2.2090000000000001</v>
      </c>
      <c r="Q34" s="2">
        <v>1.8665</v>
      </c>
      <c r="R34" s="2">
        <v>0.47499999999999998</v>
      </c>
      <c r="S34" s="2">
        <v>0.72750000000000004</v>
      </c>
      <c r="T34" s="2">
        <v>0.14849999999999999</v>
      </c>
    </row>
    <row r="35" spans="1:20" x14ac:dyDescent="0.25">
      <c r="A35" s="4"/>
      <c r="B35" s="28"/>
      <c r="D35" s="18">
        <v>239821</v>
      </c>
      <c r="E35" s="5">
        <v>95</v>
      </c>
      <c r="F35" s="16">
        <v>1.3238171641791043</v>
      </c>
      <c r="G35" s="27">
        <v>0.83713383582089518</v>
      </c>
      <c r="H35" s="16"/>
      <c r="I35" s="15"/>
      <c r="J35" s="27"/>
      <c r="K35" s="15"/>
      <c r="L35" s="28"/>
      <c r="M35" s="39"/>
      <c r="N35" s="37"/>
      <c r="O35" s="37"/>
      <c r="P35" s="2">
        <v>4.7515000000000001</v>
      </c>
      <c r="Q35" s="2">
        <v>3.7010000000000001</v>
      </c>
      <c r="R35" s="2">
        <v>0.67349999999999999</v>
      </c>
      <c r="S35" s="2">
        <v>1.3079999999999998</v>
      </c>
      <c r="T35" s="2">
        <v>0.20749999999999999</v>
      </c>
    </row>
    <row r="36" spans="1:20" x14ac:dyDescent="0.25">
      <c r="A36" s="32">
        <v>39643</v>
      </c>
      <c r="B36" s="28">
        <v>132941</v>
      </c>
      <c r="C36" s="14" t="s">
        <v>21</v>
      </c>
      <c r="D36" s="18">
        <v>239830</v>
      </c>
      <c r="E36" s="5">
        <v>1</v>
      </c>
      <c r="F36" s="16">
        <v>2.73187723880597</v>
      </c>
      <c r="G36" s="27">
        <v>0.92883826119402946</v>
      </c>
      <c r="H36" s="16">
        <v>116.85727164179106</v>
      </c>
      <c r="I36" s="27">
        <v>63.235855858208929</v>
      </c>
      <c r="J36" s="27">
        <v>80.849124626865674</v>
      </c>
      <c r="K36" s="27">
        <v>37.487132373134315</v>
      </c>
      <c r="L36" s="28">
        <v>196</v>
      </c>
      <c r="M36" s="41"/>
      <c r="N36" s="6"/>
      <c r="O36" s="36"/>
      <c r="P36" s="2">
        <v>3.6795</v>
      </c>
      <c r="Q36" s="2">
        <v>3.0795000000000003</v>
      </c>
      <c r="R36" s="2">
        <v>0.65949999999999998</v>
      </c>
      <c r="S36" s="2">
        <v>1.6204999999999998</v>
      </c>
      <c r="T36" s="2">
        <v>0.217</v>
      </c>
    </row>
    <row r="37" spans="1:20" x14ac:dyDescent="0.25">
      <c r="A37" s="32"/>
      <c r="B37" s="28"/>
      <c r="D37" s="18">
        <v>239829</v>
      </c>
      <c r="E37" s="5">
        <v>10</v>
      </c>
      <c r="F37" s="16">
        <v>1.5765458955223881</v>
      </c>
      <c r="G37" s="27">
        <v>0.7779231044776117</v>
      </c>
      <c r="H37" s="16"/>
      <c r="I37" s="15"/>
      <c r="J37" s="27"/>
      <c r="K37" s="15"/>
      <c r="L37" s="28"/>
      <c r="M37" s="39"/>
      <c r="O37" s="36"/>
      <c r="P37" s="2">
        <v>4.0445000000000002</v>
      </c>
      <c r="Q37" s="2">
        <v>3.2719999999999998</v>
      </c>
      <c r="R37" s="2">
        <v>0.63149999999999995</v>
      </c>
      <c r="S37" s="2">
        <v>0.72150000000000003</v>
      </c>
      <c r="T37" s="2">
        <v>0.222</v>
      </c>
    </row>
    <row r="38" spans="1:20" x14ac:dyDescent="0.25">
      <c r="A38" s="32"/>
      <c r="B38" s="28"/>
      <c r="D38" s="18">
        <v>239828</v>
      </c>
      <c r="E38" s="5">
        <v>25</v>
      </c>
      <c r="F38" s="16">
        <v>1.5404417910447761</v>
      </c>
      <c r="G38" s="27">
        <v>0.71726820895522359</v>
      </c>
      <c r="H38" s="16"/>
      <c r="I38" s="15"/>
      <c r="J38" s="27"/>
      <c r="K38" s="15"/>
      <c r="L38" s="28"/>
      <c r="M38" s="39"/>
      <c r="O38" s="36"/>
      <c r="P38" s="2">
        <v>4.0214999999999996</v>
      </c>
      <c r="Q38" s="2">
        <v>3.319</v>
      </c>
      <c r="R38" s="2">
        <v>0.60899999999999999</v>
      </c>
      <c r="S38" s="2">
        <v>0.8095</v>
      </c>
      <c r="T38" s="2">
        <v>0.22849999999999998</v>
      </c>
    </row>
    <row r="39" spans="1:20" x14ac:dyDescent="0.25">
      <c r="A39" s="32"/>
      <c r="B39" s="28"/>
      <c r="D39" s="18">
        <v>239827</v>
      </c>
      <c r="E39" s="5">
        <v>50</v>
      </c>
      <c r="F39" s="16">
        <v>1.2877130597014925</v>
      </c>
      <c r="G39" s="15">
        <v>0.69584644029850706</v>
      </c>
      <c r="H39" s="16"/>
      <c r="I39" s="15"/>
      <c r="J39" s="27"/>
      <c r="K39" s="15"/>
      <c r="L39" s="28"/>
      <c r="M39" s="39"/>
      <c r="O39" s="36"/>
      <c r="P39" s="2">
        <v>4.3710000000000004</v>
      </c>
      <c r="Q39" s="2">
        <v>3.4260000000000002</v>
      </c>
      <c r="R39" s="2">
        <v>0.64700000000000002</v>
      </c>
      <c r="S39" s="2">
        <v>0.78600000000000003</v>
      </c>
      <c r="T39" s="2">
        <v>0.22550000000000001</v>
      </c>
    </row>
    <row r="40" spans="1:20" x14ac:dyDescent="0.25">
      <c r="A40" s="32"/>
      <c r="B40" s="28"/>
      <c r="D40" s="18">
        <v>239826</v>
      </c>
      <c r="E40" s="5">
        <v>95</v>
      </c>
      <c r="F40" s="16">
        <v>0.31264902985074622</v>
      </c>
      <c r="G40" s="27">
        <v>0.44854127014925366</v>
      </c>
      <c r="H40" s="16"/>
      <c r="I40" s="15"/>
      <c r="J40" s="27"/>
      <c r="K40" s="15"/>
      <c r="L40" s="28"/>
      <c r="M40" s="39"/>
      <c r="O40" s="36"/>
      <c r="P40" s="2">
        <v>6.47</v>
      </c>
      <c r="Q40" s="2">
        <v>5.2119999999999997</v>
      </c>
      <c r="R40" s="2">
        <v>0.78800000000000003</v>
      </c>
      <c r="S40" s="2">
        <v>0.73649999999999993</v>
      </c>
      <c r="T40" s="2">
        <v>0.22900000000000001</v>
      </c>
    </row>
    <row r="41" spans="1:20" x14ac:dyDescent="0.25">
      <c r="A41" s="32">
        <v>39673</v>
      </c>
      <c r="B41" s="28">
        <v>130551</v>
      </c>
      <c r="C41" s="7" t="s">
        <v>21</v>
      </c>
      <c r="D41" s="2">
        <v>239835</v>
      </c>
      <c r="E41" s="5">
        <v>1</v>
      </c>
      <c r="F41" s="16">
        <v>8.9541380597014921</v>
      </c>
      <c r="G41" s="27">
        <v>1.8769809402985069</v>
      </c>
      <c r="H41" s="16">
        <v>304.88342406716419</v>
      </c>
      <c r="I41" s="15">
        <v>101.75296193283572</v>
      </c>
      <c r="J41" s="27">
        <v>261.86817761194033</v>
      </c>
      <c r="K41" s="15">
        <v>70.621037888059604</v>
      </c>
      <c r="L41" s="28">
        <v>226</v>
      </c>
      <c r="M41" s="41"/>
      <c r="N41" s="6"/>
      <c r="O41" s="36"/>
      <c r="P41" s="2">
        <v>1.2395</v>
      </c>
      <c r="Q41" s="2">
        <v>1.677</v>
      </c>
      <c r="R41" s="2">
        <v>0.45500000000000002</v>
      </c>
      <c r="S41" s="2">
        <v>0.81099999999999994</v>
      </c>
      <c r="T41" s="2">
        <v>0.1115</v>
      </c>
    </row>
    <row r="42" spans="1:20" x14ac:dyDescent="0.25">
      <c r="A42" s="4"/>
      <c r="B42" s="28"/>
      <c r="D42" s="2">
        <v>239834</v>
      </c>
      <c r="E42" s="5">
        <v>10</v>
      </c>
      <c r="F42" s="16">
        <v>7.1149097014925387</v>
      </c>
      <c r="G42" s="27">
        <v>1.9002132985074602</v>
      </c>
      <c r="H42" s="27"/>
      <c r="I42" s="15"/>
      <c r="J42" s="16"/>
      <c r="K42" s="15"/>
      <c r="L42" s="28"/>
      <c r="M42" s="39"/>
      <c r="O42" s="36"/>
      <c r="P42" s="2">
        <v>1.86</v>
      </c>
      <c r="Q42" s="2">
        <v>2.3879999999999999</v>
      </c>
      <c r="R42" s="2">
        <v>0.53099999999999992</v>
      </c>
      <c r="S42" s="2">
        <v>0.64</v>
      </c>
      <c r="T42" s="2">
        <v>0.13150000000000001</v>
      </c>
    </row>
    <row r="43" spans="1:20" x14ac:dyDescent="0.25">
      <c r="A43" s="4"/>
      <c r="B43" s="28"/>
      <c r="D43" s="2">
        <v>239833</v>
      </c>
      <c r="E43" s="5">
        <v>25</v>
      </c>
      <c r="F43" s="16">
        <v>5.3240820895522392</v>
      </c>
      <c r="G43" s="27">
        <v>1.4210459104477586</v>
      </c>
      <c r="H43" s="16"/>
      <c r="I43" s="15"/>
      <c r="J43" s="27"/>
      <c r="K43" s="15"/>
      <c r="L43" s="28"/>
      <c r="M43" s="39"/>
      <c r="O43" s="36"/>
      <c r="P43" s="2">
        <v>2.59</v>
      </c>
      <c r="Q43" s="2">
        <v>3.1595</v>
      </c>
      <c r="R43" s="2">
        <v>0.56499999999999995</v>
      </c>
      <c r="S43" s="2">
        <v>0.93599999999999994</v>
      </c>
      <c r="T43" s="2">
        <v>0.158</v>
      </c>
    </row>
    <row r="44" spans="1:20" x14ac:dyDescent="0.25">
      <c r="A44" s="4"/>
      <c r="B44" s="28"/>
      <c r="D44" s="2">
        <v>239832</v>
      </c>
      <c r="E44" s="5">
        <v>50</v>
      </c>
      <c r="F44" s="16">
        <v>1.6607888059701492</v>
      </c>
      <c r="G44" s="27">
        <v>0.72593319402985046</v>
      </c>
      <c r="H44" s="16"/>
      <c r="I44" s="15"/>
      <c r="J44" s="27"/>
      <c r="K44" s="15"/>
      <c r="L44" s="28"/>
      <c r="M44" s="39"/>
      <c r="O44" s="36"/>
      <c r="P44" s="2">
        <v>4.3804999999999996</v>
      </c>
      <c r="Q44" s="2">
        <v>4.9969999999999999</v>
      </c>
      <c r="R44" s="2">
        <v>0.68900000000000006</v>
      </c>
      <c r="S44" s="2">
        <v>1.3185</v>
      </c>
      <c r="T44" s="2">
        <v>0.1845</v>
      </c>
    </row>
    <row r="45" spans="1:20" x14ac:dyDescent="0.25">
      <c r="A45" s="4"/>
      <c r="B45" s="28"/>
      <c r="D45" s="2">
        <v>239831</v>
      </c>
      <c r="E45" s="5">
        <v>95</v>
      </c>
      <c r="F45" s="16">
        <v>0.25099992537313437</v>
      </c>
      <c r="G45" s="27">
        <v>0.65770787462686542</v>
      </c>
      <c r="H45" s="16"/>
      <c r="I45" s="34"/>
      <c r="J45" s="27"/>
      <c r="K45" s="15"/>
      <c r="L45" s="28"/>
      <c r="M45" s="39"/>
      <c r="O45" s="36"/>
      <c r="P45" s="2">
        <v>8.9324999999999992</v>
      </c>
      <c r="Q45" s="2">
        <v>7.8454999999999995</v>
      </c>
      <c r="R45" s="2">
        <v>0.9335</v>
      </c>
      <c r="S45" s="2">
        <v>0.39449999999999996</v>
      </c>
      <c r="T45" s="2">
        <v>0.14649999999999999</v>
      </c>
    </row>
    <row r="46" spans="1:20" x14ac:dyDescent="0.25">
      <c r="A46" s="32">
        <v>39707</v>
      </c>
      <c r="B46" s="28">
        <v>133827</v>
      </c>
      <c r="C46" s="7" t="s">
        <v>21</v>
      </c>
      <c r="D46" s="18">
        <v>239840</v>
      </c>
      <c r="E46" s="5">
        <v>1</v>
      </c>
      <c r="F46" s="16">
        <v>1.3839906716417911</v>
      </c>
      <c r="G46" s="27">
        <v>0.56731582835820848</v>
      </c>
      <c r="H46" s="16">
        <v>95.51340839552239</v>
      </c>
      <c r="I46" s="15">
        <v>53.882487604477575</v>
      </c>
      <c r="J46" s="27">
        <v>59.770344962686565</v>
      </c>
      <c r="K46" s="15">
        <v>26.853149787313416</v>
      </c>
      <c r="L46" s="28">
        <v>260</v>
      </c>
      <c r="M46" s="41"/>
      <c r="N46" s="6"/>
      <c r="O46" s="36"/>
      <c r="P46" s="2">
        <v>4.2549999999999999</v>
      </c>
      <c r="Q46" s="2">
        <v>4.1325000000000003</v>
      </c>
      <c r="R46" s="2">
        <v>0.73499999999999999</v>
      </c>
      <c r="S46" s="2">
        <v>1.4889999999999999</v>
      </c>
      <c r="T46" s="2">
        <v>0.26600000000000001</v>
      </c>
    </row>
    <row r="47" spans="1:20" x14ac:dyDescent="0.25">
      <c r="A47" s="32"/>
      <c r="B47" s="28"/>
      <c r="D47" s="18">
        <v>239839</v>
      </c>
      <c r="E47" s="5">
        <v>10</v>
      </c>
      <c r="F47" s="16">
        <v>1.2877130597014925</v>
      </c>
      <c r="G47" s="27">
        <v>0.53458144029850707</v>
      </c>
      <c r="H47" s="19"/>
      <c r="I47" s="15"/>
      <c r="J47" s="16"/>
      <c r="K47" s="15"/>
      <c r="L47" s="28"/>
      <c r="M47" s="39"/>
      <c r="O47" s="38"/>
      <c r="P47" s="2">
        <v>4.3185000000000002</v>
      </c>
      <c r="Q47" s="2">
        <v>4.2014999999999993</v>
      </c>
      <c r="R47" s="2">
        <v>0.6825</v>
      </c>
      <c r="S47" s="2">
        <v>1.2080000000000002</v>
      </c>
      <c r="T47" s="2">
        <v>0.2555</v>
      </c>
    </row>
    <row r="48" spans="1:20" x14ac:dyDescent="0.25">
      <c r="A48" s="32"/>
      <c r="B48" s="28"/>
      <c r="D48" s="18">
        <v>239838</v>
      </c>
      <c r="E48" s="5">
        <v>25</v>
      </c>
      <c r="F48" s="16">
        <v>1.1432966417910448</v>
      </c>
      <c r="G48" s="27">
        <v>0.54998585820895485</v>
      </c>
      <c r="H48" s="16"/>
      <c r="I48" s="15"/>
      <c r="J48" s="16"/>
      <c r="K48" s="15"/>
      <c r="L48" s="28"/>
      <c r="M48" s="39"/>
      <c r="O48" s="36"/>
      <c r="P48" s="2">
        <v>4.4954999999999998</v>
      </c>
      <c r="Q48" s="2">
        <v>4.3889999999999993</v>
      </c>
      <c r="R48" s="2">
        <v>0.6895</v>
      </c>
      <c r="S48" s="2">
        <v>1.2555000000000001</v>
      </c>
      <c r="T48" s="2">
        <v>0.253</v>
      </c>
    </row>
    <row r="49" spans="1:20" x14ac:dyDescent="0.25">
      <c r="A49" s="32"/>
      <c r="B49" s="28"/>
      <c r="D49" s="18">
        <v>239837</v>
      </c>
      <c r="E49" s="5">
        <v>50</v>
      </c>
      <c r="F49" s="16">
        <v>1.1071925373134328</v>
      </c>
      <c r="G49" s="27">
        <v>0.50545746268656699</v>
      </c>
      <c r="H49" s="16"/>
      <c r="I49" s="15"/>
      <c r="J49" s="27"/>
      <c r="K49" s="15"/>
      <c r="L49" s="28"/>
      <c r="M49" s="39"/>
      <c r="O49" s="36"/>
      <c r="P49" s="2">
        <v>4.7320000000000002</v>
      </c>
      <c r="Q49" s="2">
        <v>4.5594999999999999</v>
      </c>
      <c r="R49" s="2">
        <v>0.749</v>
      </c>
      <c r="S49" s="2">
        <v>1.3820000000000001</v>
      </c>
      <c r="T49" s="2">
        <v>0.25950000000000001</v>
      </c>
    </row>
    <row r="50" spans="1:20" x14ac:dyDescent="0.25">
      <c r="A50" s="32"/>
      <c r="B50" s="28"/>
      <c r="D50" s="18">
        <v>239836</v>
      </c>
      <c r="E50" s="5">
        <v>95</v>
      </c>
      <c r="F50" s="16">
        <v>0.48138805970149257</v>
      </c>
      <c r="G50" s="27">
        <v>0.69584644029850706</v>
      </c>
      <c r="H50" s="16"/>
      <c r="I50" s="34"/>
      <c r="J50" s="33"/>
      <c r="K50" s="15"/>
      <c r="L50" s="28"/>
      <c r="M50" s="39"/>
      <c r="O50" s="36"/>
      <c r="P50" s="2">
        <v>7.4950000000000001</v>
      </c>
      <c r="Q50" s="2">
        <v>6.6425000000000001</v>
      </c>
      <c r="R50" s="2">
        <v>0.82750000000000001</v>
      </c>
      <c r="S50" s="2">
        <v>0.94950000000000001</v>
      </c>
      <c r="T50" s="2">
        <v>0.2485</v>
      </c>
    </row>
    <row r="51" spans="1:20" x14ac:dyDescent="0.25">
      <c r="A51" s="32" t="s">
        <v>71</v>
      </c>
      <c r="B51" s="28">
        <v>132631</v>
      </c>
      <c r="C51" s="7" t="s">
        <v>21</v>
      </c>
      <c r="D51" s="18">
        <v>239845</v>
      </c>
      <c r="E51" s="5">
        <v>1</v>
      </c>
      <c r="F51" s="16">
        <v>1.2155048507462687</v>
      </c>
      <c r="G51" s="27">
        <v>0.47777764925373106</v>
      </c>
      <c r="H51" s="16">
        <v>71.74930119402984</v>
      </c>
      <c r="I51" s="15">
        <v>39.179707255970129</v>
      </c>
      <c r="J51" s="27">
        <v>48.168518731343283</v>
      </c>
      <c r="K51" s="15">
        <v>24.391187968656702</v>
      </c>
      <c r="L51" s="28">
        <v>288</v>
      </c>
      <c r="M51" s="41"/>
      <c r="N51" s="6"/>
      <c r="O51" s="36"/>
      <c r="P51" s="2">
        <v>7.9684999999999997</v>
      </c>
      <c r="Q51" s="2">
        <v>8.3354999999999997</v>
      </c>
      <c r="R51" s="2">
        <v>0.91249999999999998</v>
      </c>
      <c r="S51" s="2">
        <v>2.08</v>
      </c>
      <c r="T51" s="2">
        <v>0.377</v>
      </c>
    </row>
    <row r="52" spans="1:20" x14ac:dyDescent="0.25">
      <c r="A52" s="32"/>
      <c r="B52" s="28"/>
      <c r="D52" s="18">
        <v>239844</v>
      </c>
      <c r="E52" s="5">
        <v>10</v>
      </c>
      <c r="F52" s="16">
        <v>1.0744558208955226</v>
      </c>
      <c r="G52" s="27">
        <v>0.5659387791044771</v>
      </c>
      <c r="H52" s="27"/>
      <c r="I52" s="15"/>
      <c r="J52" s="27"/>
      <c r="K52" s="15"/>
      <c r="L52" s="28"/>
      <c r="M52" s="39"/>
      <c r="O52" s="36"/>
      <c r="P52" s="2">
        <v>7.6515000000000004</v>
      </c>
      <c r="Q52" s="2">
        <v>8.1374999999999993</v>
      </c>
      <c r="R52" s="2">
        <v>0.82450000000000001</v>
      </c>
      <c r="S52" s="2">
        <v>0.60899999999999999</v>
      </c>
      <c r="T52" s="2">
        <v>0.371</v>
      </c>
    </row>
    <row r="53" spans="1:20" x14ac:dyDescent="0.25">
      <c r="A53" s="4"/>
      <c r="B53" s="28"/>
      <c r="D53" s="18">
        <v>239843</v>
      </c>
      <c r="E53" s="5">
        <v>25</v>
      </c>
      <c r="F53" s="16">
        <v>0.98638567164179103</v>
      </c>
      <c r="G53" s="27">
        <v>0.49469002835820874</v>
      </c>
      <c r="H53" s="16"/>
      <c r="I53" s="15"/>
      <c r="J53" s="27"/>
      <c r="K53" s="15"/>
      <c r="L53" s="28"/>
      <c r="M53" s="39"/>
      <c r="O53" s="36"/>
      <c r="P53" s="2">
        <v>7.7275</v>
      </c>
      <c r="Q53" s="2">
        <v>8.1959999999999997</v>
      </c>
      <c r="R53" s="2">
        <v>0.85250000000000004</v>
      </c>
      <c r="S53" s="2">
        <v>0.68799999999999994</v>
      </c>
      <c r="T53" s="2">
        <v>0.379</v>
      </c>
    </row>
    <row r="54" spans="1:20" x14ac:dyDescent="0.25">
      <c r="A54" s="4"/>
      <c r="B54" s="28"/>
      <c r="D54" s="18">
        <v>239842</v>
      </c>
      <c r="E54" s="5">
        <v>50</v>
      </c>
      <c r="F54" s="16">
        <v>0.70896470149253732</v>
      </c>
      <c r="G54" s="27">
        <v>0.40626759850746241</v>
      </c>
      <c r="H54" s="16"/>
      <c r="I54" s="34"/>
      <c r="J54" s="33"/>
      <c r="K54" s="15"/>
      <c r="L54" s="28"/>
      <c r="M54" s="39"/>
      <c r="O54" s="36"/>
      <c r="P54" s="2">
        <v>8.1494999999999997</v>
      </c>
      <c r="Q54" s="2">
        <v>8.4350000000000005</v>
      </c>
      <c r="R54" s="2">
        <v>0.86399999999999999</v>
      </c>
      <c r="S54" s="2">
        <v>0.65500000000000003</v>
      </c>
      <c r="T54" s="2">
        <v>0.36499999999999999</v>
      </c>
    </row>
    <row r="55" spans="1:20" x14ac:dyDescent="0.25">
      <c r="A55" s="4"/>
      <c r="B55" s="28"/>
      <c r="D55" s="18">
        <v>239841</v>
      </c>
      <c r="E55" s="5">
        <v>95</v>
      </c>
      <c r="F55" s="16">
        <v>0.33907007462686561</v>
      </c>
      <c r="G55" s="27">
        <v>0.25099992537313415</v>
      </c>
      <c r="H55" s="16"/>
      <c r="I55" s="15"/>
      <c r="J55" s="27"/>
      <c r="K55" s="15"/>
      <c r="L55" s="28"/>
      <c r="M55" s="39"/>
      <c r="O55" s="36"/>
      <c r="P55" s="2">
        <v>8.8350000000000009</v>
      </c>
      <c r="Q55" s="2">
        <v>8.4860000000000007</v>
      </c>
      <c r="R55" s="2">
        <v>0.90200000000000002</v>
      </c>
      <c r="S55" s="2">
        <v>0.63349999999999995</v>
      </c>
      <c r="T55" s="2">
        <v>0.26500000000000001</v>
      </c>
    </row>
    <row r="56" spans="1:20" x14ac:dyDescent="0.25">
      <c r="A56" s="32">
        <v>39770</v>
      </c>
      <c r="B56" s="28">
        <v>143016</v>
      </c>
      <c r="C56" s="7" t="s">
        <v>21</v>
      </c>
      <c r="D56" s="18">
        <v>239850</v>
      </c>
      <c r="E56" s="5">
        <v>1</v>
      </c>
      <c r="F56" s="16">
        <v>0.58566649253731351</v>
      </c>
      <c r="G56" s="27">
        <v>0.57087070746268631</v>
      </c>
      <c r="H56" s="16">
        <v>27.999702201492532</v>
      </c>
      <c r="I56" s="15">
        <v>33.237762398507449</v>
      </c>
      <c r="J56" s="27">
        <v>16.209310970149254</v>
      </c>
      <c r="K56" s="15">
        <v>17.280111879850736</v>
      </c>
      <c r="L56" s="28">
        <v>323</v>
      </c>
      <c r="M56" s="41" t="s">
        <v>76</v>
      </c>
      <c r="N56" s="6"/>
      <c r="O56" s="36"/>
      <c r="P56" s="2">
        <v>9.7895000000000003</v>
      </c>
      <c r="Q56" s="2">
        <v>10.523</v>
      </c>
      <c r="R56" s="2">
        <v>1.0309999999999999</v>
      </c>
      <c r="S56" s="2">
        <v>0.48050000000000004</v>
      </c>
      <c r="T56" s="2">
        <v>0.29949999999999999</v>
      </c>
    </row>
    <row r="57" spans="1:20" x14ac:dyDescent="0.25">
      <c r="A57" s="4"/>
      <c r="B57" s="28"/>
      <c r="D57" s="18">
        <v>239849</v>
      </c>
      <c r="E57" s="5">
        <v>10</v>
      </c>
      <c r="F57" s="16">
        <v>0.31264902985074622</v>
      </c>
      <c r="G57" s="27">
        <v>0.30692447014925361</v>
      </c>
      <c r="H57" s="16"/>
      <c r="I57" s="15"/>
      <c r="J57" s="16"/>
      <c r="K57" s="15"/>
      <c r="L57" s="28"/>
      <c r="M57" s="39"/>
      <c r="O57" s="36"/>
      <c r="P57" s="2">
        <v>9.7940000000000005</v>
      </c>
      <c r="Q57" s="2">
        <v>10.1</v>
      </c>
      <c r="R57" s="2">
        <v>1.0044999999999999</v>
      </c>
      <c r="S57" s="2">
        <v>0.44500000000000001</v>
      </c>
      <c r="T57" s="2">
        <v>0.28499999999999998</v>
      </c>
    </row>
    <row r="58" spans="1:20" x14ac:dyDescent="0.25">
      <c r="A58" s="4"/>
      <c r="B58" s="28"/>
      <c r="D58" s="18">
        <v>239848</v>
      </c>
      <c r="E58" s="5">
        <v>25</v>
      </c>
      <c r="F58" s="16">
        <v>0.27742097014925376</v>
      </c>
      <c r="G58" s="27">
        <v>0.31264902985074611</v>
      </c>
      <c r="H58" s="16"/>
      <c r="I58" s="15"/>
      <c r="J58" s="16"/>
      <c r="K58" s="15"/>
      <c r="L58" s="28"/>
      <c r="M58" s="39"/>
      <c r="O58" s="36"/>
      <c r="P58" s="2">
        <v>9.6524999999999999</v>
      </c>
      <c r="Q58" s="2">
        <v>9.609</v>
      </c>
      <c r="R58" s="2">
        <v>1.0009999999999999</v>
      </c>
      <c r="S58" s="2">
        <v>0.45150000000000001</v>
      </c>
      <c r="T58" s="2">
        <v>0.24149999999999999</v>
      </c>
    </row>
    <row r="59" spans="1:20" x14ac:dyDescent="0.25">
      <c r="A59" s="4"/>
      <c r="B59" s="28"/>
      <c r="D59" s="18">
        <v>239847</v>
      </c>
      <c r="E59" s="5">
        <v>50</v>
      </c>
      <c r="F59" s="16">
        <v>0.29503499999999999</v>
      </c>
      <c r="G59" s="27">
        <v>0.33633989999999986</v>
      </c>
      <c r="H59" s="16"/>
      <c r="I59" s="15"/>
      <c r="J59" s="27"/>
      <c r="K59" s="15"/>
      <c r="L59" s="28"/>
      <c r="M59" s="39"/>
      <c r="O59" s="36"/>
      <c r="P59" s="2">
        <v>9.657</v>
      </c>
      <c r="Q59" s="2">
        <v>9.3245000000000005</v>
      </c>
      <c r="R59" s="2">
        <v>0.999</v>
      </c>
      <c r="S59" s="2">
        <v>0.40500000000000003</v>
      </c>
      <c r="T59" s="2">
        <v>0.20200000000000001</v>
      </c>
    </row>
    <row r="60" spans="1:20" x14ac:dyDescent="0.25">
      <c r="A60" s="4"/>
      <c r="B60" s="28"/>
      <c r="D60" s="18">
        <v>239846</v>
      </c>
      <c r="E60" s="5">
        <v>95</v>
      </c>
      <c r="F60" s="16">
        <v>0.22898238805970147</v>
      </c>
      <c r="G60" s="27">
        <v>0.37288901194029839</v>
      </c>
      <c r="H60" s="16"/>
      <c r="I60" s="15"/>
      <c r="J60" s="27"/>
      <c r="K60" s="15"/>
      <c r="L60" s="28"/>
      <c r="M60" s="39"/>
      <c r="O60" s="36"/>
      <c r="P60" s="2">
        <v>9.5154999999999994</v>
      </c>
      <c r="Q60" s="2">
        <v>8.5419999999999998</v>
      </c>
      <c r="R60" s="2">
        <v>0.97199999999999998</v>
      </c>
      <c r="S60" s="2">
        <v>0.48050000000000004</v>
      </c>
      <c r="T60" s="2">
        <v>0.124</v>
      </c>
    </row>
    <row r="61" spans="1:20" x14ac:dyDescent="0.25">
      <c r="A61" s="4">
        <v>39797</v>
      </c>
      <c r="B61" s="28">
        <v>141649</v>
      </c>
      <c r="C61" t="s">
        <v>21</v>
      </c>
      <c r="D61" s="18">
        <v>239855</v>
      </c>
      <c r="E61" s="5">
        <v>1</v>
      </c>
      <c r="F61" s="16">
        <v>0.19882840298507465</v>
      </c>
      <c r="G61" s="27">
        <v>0.20739520701492523</v>
      </c>
      <c r="H61" s="16">
        <v>16.574146074626867</v>
      </c>
      <c r="I61" s="15">
        <v>30.644803820373127</v>
      </c>
      <c r="J61" s="27">
        <v>9.1135821380597015</v>
      </c>
      <c r="K61" s="15">
        <v>11.594776506940297</v>
      </c>
      <c r="L61" s="28">
        <v>350</v>
      </c>
      <c r="M61" s="39" t="s">
        <v>76</v>
      </c>
      <c r="N61" s="6"/>
      <c r="O61" s="36"/>
      <c r="P61" s="2">
        <v>10.513999999999999</v>
      </c>
      <c r="Q61" s="2">
        <v>10.899000000000001</v>
      </c>
      <c r="R61" s="2">
        <v>0.98799999999999999</v>
      </c>
      <c r="S61" s="2">
        <v>0.46050000000000002</v>
      </c>
      <c r="T61" s="2">
        <v>0.1915</v>
      </c>
    </row>
    <row r="62" spans="1:20" x14ac:dyDescent="0.25">
      <c r="A62" s="4"/>
      <c r="B62" s="28"/>
      <c r="D62" s="18">
        <v>239854</v>
      </c>
      <c r="E62" s="5">
        <v>10</v>
      </c>
      <c r="F62" s="16">
        <v>0.18532770895522388</v>
      </c>
      <c r="G62" s="27">
        <v>0.22418516104477604</v>
      </c>
      <c r="H62" s="16"/>
      <c r="I62" s="15"/>
      <c r="J62" s="16"/>
      <c r="K62" s="15"/>
      <c r="L62" s="28"/>
      <c r="M62" s="39"/>
      <c r="O62" s="36"/>
      <c r="P62" s="2">
        <v>10.533999999999999</v>
      </c>
      <c r="Q62" s="2">
        <v>10.946999999999999</v>
      </c>
      <c r="R62" s="2">
        <v>0.996</v>
      </c>
      <c r="S62" s="2">
        <v>0.34199999999999997</v>
      </c>
      <c r="T62" s="2">
        <v>0.182</v>
      </c>
    </row>
    <row r="63" spans="1:20" x14ac:dyDescent="0.25">
      <c r="A63" s="4"/>
      <c r="B63" s="28"/>
      <c r="D63" s="18">
        <v>239853</v>
      </c>
      <c r="E63" s="5">
        <v>25</v>
      </c>
      <c r="F63" s="16">
        <v>0.18164570149253731</v>
      </c>
      <c r="G63" s="27">
        <v>0.23937957850746264</v>
      </c>
      <c r="H63" s="16"/>
      <c r="I63" s="15"/>
      <c r="J63" s="16"/>
      <c r="K63" s="15"/>
      <c r="L63" s="28"/>
      <c r="M63" s="39"/>
      <c r="O63" s="36"/>
      <c r="P63" s="2">
        <v>10.6755</v>
      </c>
      <c r="Q63" s="2">
        <v>11.073</v>
      </c>
      <c r="R63" s="2">
        <v>0.99549999999999994</v>
      </c>
      <c r="S63" s="2">
        <v>0.29049999999999998</v>
      </c>
      <c r="T63" s="2">
        <v>0.1845</v>
      </c>
    </row>
    <row r="64" spans="1:20" x14ac:dyDescent="0.25">
      <c r="A64" s="4"/>
      <c r="B64" s="28"/>
      <c r="D64" s="18">
        <v>239852</v>
      </c>
      <c r="E64" s="5">
        <v>50</v>
      </c>
      <c r="F64" s="16">
        <v>0.17305435074626865</v>
      </c>
      <c r="G64" s="27">
        <v>0.2381031492537313</v>
      </c>
      <c r="H64" s="16"/>
      <c r="I64" s="15"/>
      <c r="J64" s="16"/>
      <c r="K64" s="15"/>
      <c r="L64" s="28"/>
      <c r="M64" s="39"/>
      <c r="O64" s="36"/>
      <c r="P64" s="2">
        <v>10.69</v>
      </c>
      <c r="Q64" s="2">
        <v>10.928999999999998</v>
      </c>
      <c r="R64" s="2">
        <v>1.0044999999999999</v>
      </c>
      <c r="S64" s="2">
        <v>0.25700000000000001</v>
      </c>
      <c r="T64" s="2">
        <v>0.17349999999999999</v>
      </c>
    </row>
    <row r="65" spans="1:20" x14ac:dyDescent="0.25">
      <c r="A65" s="4"/>
      <c r="B65" s="28"/>
      <c r="D65" s="18">
        <v>239851</v>
      </c>
      <c r="E65" s="5">
        <v>95</v>
      </c>
      <c r="F65" s="16">
        <v>0.15852626865671643</v>
      </c>
      <c r="G65" s="27">
        <v>0.60856473134328348</v>
      </c>
      <c r="H65" s="16"/>
      <c r="I65" s="15"/>
      <c r="J65" s="16"/>
      <c r="K65" s="15"/>
      <c r="L65" s="28"/>
      <c r="M65" s="39"/>
      <c r="O65" s="36"/>
      <c r="P65" s="2">
        <v>10.704499999999999</v>
      </c>
      <c r="Q65" s="2">
        <v>10.1325</v>
      </c>
      <c r="R65" s="2">
        <v>1.02</v>
      </c>
      <c r="S65" s="2">
        <v>0.20749999999999999</v>
      </c>
      <c r="T65" s="2">
        <v>0.1225</v>
      </c>
    </row>
    <row r="66" spans="1:20" x14ac:dyDescent="0.25">
      <c r="A66" s="4"/>
      <c r="B66" s="28"/>
      <c r="D66" s="2"/>
      <c r="E66" s="5">
        <v>1</v>
      </c>
      <c r="F66" s="16"/>
      <c r="G66" s="16"/>
      <c r="H66" s="19"/>
      <c r="I66" s="15"/>
      <c r="J66" s="16"/>
      <c r="K66" s="15"/>
      <c r="L66" s="28"/>
      <c r="M66" s="39"/>
      <c r="O66" s="36"/>
      <c r="P66" s="16"/>
      <c r="Q66" s="16"/>
      <c r="R66" s="27"/>
      <c r="S66" s="16"/>
      <c r="T66" s="16"/>
    </row>
    <row r="67" spans="1:20" x14ac:dyDescent="0.25">
      <c r="A67" s="4"/>
      <c r="B67" s="28"/>
      <c r="D67" s="2"/>
      <c r="E67" s="5">
        <v>10</v>
      </c>
      <c r="F67" s="16"/>
      <c r="G67" s="16"/>
      <c r="H67" s="16"/>
      <c r="I67" s="15"/>
      <c r="J67" s="16"/>
      <c r="K67" s="15"/>
      <c r="L67" s="28"/>
      <c r="M67" s="39"/>
      <c r="O67" s="36"/>
      <c r="P67" s="16"/>
      <c r="Q67" s="16"/>
      <c r="R67" s="27"/>
      <c r="S67" s="16"/>
      <c r="T67" s="16"/>
    </row>
    <row r="68" spans="1:20" x14ac:dyDescent="0.25">
      <c r="A68" s="4"/>
      <c r="B68" s="28"/>
      <c r="D68" s="2"/>
      <c r="E68" s="5">
        <v>25</v>
      </c>
      <c r="F68" s="16"/>
      <c r="G68" s="16"/>
      <c r="H68" s="16"/>
      <c r="I68" s="15"/>
      <c r="J68" s="16"/>
      <c r="K68" s="15"/>
      <c r="L68" s="28"/>
      <c r="M68" s="39"/>
      <c r="O68" s="36"/>
      <c r="P68" s="16"/>
      <c r="Q68" s="16"/>
      <c r="R68" s="27"/>
      <c r="S68" s="16"/>
      <c r="T68" s="16"/>
    </row>
    <row r="69" spans="1:20" x14ac:dyDescent="0.25">
      <c r="A69" s="4"/>
      <c r="B69" s="28"/>
      <c r="D69" s="2"/>
      <c r="E69" s="5">
        <v>50</v>
      </c>
      <c r="F69" s="16"/>
      <c r="G69" s="16"/>
      <c r="H69" s="16"/>
      <c r="I69" s="15"/>
      <c r="J69" s="16"/>
      <c r="K69" s="15"/>
      <c r="L69" s="28"/>
      <c r="M69" s="39"/>
      <c r="O69" s="36"/>
      <c r="P69" s="16"/>
      <c r="Q69" s="16"/>
      <c r="R69" s="27"/>
      <c r="S69" s="16"/>
      <c r="T69" s="16"/>
    </row>
    <row r="70" spans="1:20" x14ac:dyDescent="0.25">
      <c r="A70" s="4"/>
      <c r="B70" s="28"/>
      <c r="D70" s="2"/>
      <c r="E70" s="5">
        <v>95</v>
      </c>
      <c r="F70" s="16"/>
      <c r="G70" s="16"/>
      <c r="H70" s="16"/>
      <c r="I70" s="15"/>
      <c r="J70" s="16"/>
      <c r="K70" s="15"/>
      <c r="L70" s="28"/>
      <c r="M70" s="39"/>
      <c r="O70" s="36"/>
      <c r="P70" s="16"/>
      <c r="Q70" s="16"/>
      <c r="R70" s="27"/>
      <c r="S70" s="16"/>
      <c r="T70" s="16"/>
    </row>
    <row r="71" spans="1:20" x14ac:dyDescent="0.25">
      <c r="A71" s="4"/>
      <c r="B71" s="28"/>
      <c r="C71" s="7"/>
      <c r="D71" s="17"/>
      <c r="E71" s="5">
        <v>1</v>
      </c>
      <c r="F71" s="16"/>
      <c r="G71" s="16"/>
      <c r="H71" s="16"/>
      <c r="I71" s="34"/>
      <c r="J71" s="16"/>
      <c r="K71" s="15"/>
      <c r="L71" s="28"/>
      <c r="M71" s="39"/>
      <c r="O71" s="36"/>
      <c r="P71" s="16"/>
      <c r="Q71" s="16"/>
      <c r="R71" s="27"/>
      <c r="S71" s="16"/>
      <c r="T71" s="16"/>
    </row>
    <row r="72" spans="1:20" x14ac:dyDescent="0.25">
      <c r="A72" s="4"/>
      <c r="B72" s="28"/>
      <c r="D72" s="17"/>
      <c r="E72" s="5">
        <v>10</v>
      </c>
      <c r="F72" s="16"/>
      <c r="G72" s="16"/>
      <c r="H72" s="16"/>
      <c r="I72" s="34"/>
      <c r="J72" s="16"/>
      <c r="K72" s="15"/>
      <c r="L72" s="28"/>
      <c r="M72" s="39"/>
      <c r="O72" s="38"/>
      <c r="P72" s="16"/>
      <c r="Q72" s="16"/>
      <c r="R72" s="27"/>
      <c r="S72" s="16"/>
      <c r="T72" s="16"/>
    </row>
    <row r="73" spans="1:20" x14ac:dyDescent="0.25">
      <c r="A73" s="4"/>
      <c r="B73" s="28"/>
      <c r="D73" s="2"/>
      <c r="E73" s="5">
        <v>25</v>
      </c>
      <c r="F73" s="16"/>
      <c r="G73" s="16"/>
      <c r="H73" s="16"/>
      <c r="I73" s="15"/>
      <c r="J73" s="16"/>
      <c r="K73" s="15"/>
      <c r="L73" s="28"/>
      <c r="M73" s="39"/>
      <c r="O73" s="38"/>
      <c r="P73" s="16"/>
      <c r="Q73" s="16"/>
      <c r="R73" s="27"/>
      <c r="S73" s="16"/>
      <c r="T73" s="16"/>
    </row>
    <row r="74" spans="1:20" x14ac:dyDescent="0.25">
      <c r="A74" s="4"/>
      <c r="B74" s="28"/>
      <c r="D74" s="2"/>
      <c r="E74" s="5">
        <v>50</v>
      </c>
      <c r="F74" s="16"/>
      <c r="G74" s="16"/>
      <c r="H74" s="16"/>
      <c r="I74" s="34"/>
      <c r="J74" s="19"/>
      <c r="K74" s="15"/>
      <c r="L74" s="28"/>
      <c r="M74" s="39"/>
      <c r="O74" s="38"/>
      <c r="P74" s="16"/>
      <c r="Q74" s="16"/>
      <c r="R74" s="27"/>
      <c r="S74" s="16"/>
      <c r="T74" s="16"/>
    </row>
    <row r="75" spans="1:20" x14ac:dyDescent="0.25">
      <c r="A75" s="4"/>
      <c r="B75" s="28"/>
      <c r="D75" s="2"/>
      <c r="E75" s="5">
        <v>95</v>
      </c>
      <c r="F75" s="16"/>
      <c r="G75" s="16"/>
      <c r="H75" s="16"/>
      <c r="I75" s="15"/>
      <c r="J75" s="16"/>
      <c r="K75" s="15"/>
      <c r="L75" s="28"/>
      <c r="M75" s="39"/>
      <c r="O75" s="38"/>
      <c r="P75" s="16"/>
      <c r="Q75" s="16"/>
      <c r="R75" s="27"/>
      <c r="S75" s="16"/>
      <c r="T75" s="16"/>
    </row>
    <row r="76" spans="1:20" x14ac:dyDescent="0.25">
      <c r="A76" s="4"/>
      <c r="B76" s="28"/>
      <c r="C76" s="7"/>
      <c r="D76" s="2"/>
      <c r="E76" s="5">
        <v>1</v>
      </c>
      <c r="F76" s="16"/>
      <c r="G76" s="16"/>
      <c r="H76" s="16"/>
      <c r="I76" s="15"/>
      <c r="J76" s="16"/>
      <c r="K76" s="34"/>
      <c r="L76" s="28"/>
      <c r="M76" s="39"/>
      <c r="O76" s="36"/>
      <c r="P76" s="16"/>
      <c r="Q76" s="16"/>
      <c r="R76" s="27"/>
      <c r="S76" s="16"/>
      <c r="T76" s="16"/>
    </row>
    <row r="77" spans="1:20" x14ac:dyDescent="0.25">
      <c r="A77" s="4"/>
      <c r="B77" s="28"/>
      <c r="D77" s="2"/>
      <c r="E77" s="5">
        <v>10</v>
      </c>
      <c r="F77" s="16"/>
      <c r="G77" s="16"/>
      <c r="H77" s="16"/>
      <c r="I77" s="34"/>
      <c r="J77" s="16"/>
      <c r="K77" s="34"/>
      <c r="L77" s="28"/>
      <c r="M77" s="39"/>
      <c r="O77" s="38"/>
      <c r="P77" s="16"/>
      <c r="Q77" s="16"/>
      <c r="R77" s="27"/>
      <c r="S77" s="16"/>
      <c r="T77" s="16"/>
    </row>
    <row r="78" spans="1:20" x14ac:dyDescent="0.25">
      <c r="A78" s="4"/>
      <c r="B78" s="28"/>
      <c r="D78" s="2"/>
      <c r="E78" s="5">
        <v>25</v>
      </c>
      <c r="F78" s="16"/>
      <c r="G78" s="16"/>
      <c r="H78" s="16"/>
      <c r="I78" s="15"/>
      <c r="J78" s="16"/>
      <c r="K78" s="15"/>
      <c r="L78" s="28"/>
      <c r="M78" s="39"/>
      <c r="O78" s="38"/>
      <c r="P78" s="16"/>
      <c r="Q78" s="16"/>
      <c r="R78" s="27"/>
      <c r="S78" s="16"/>
      <c r="T78" s="16"/>
    </row>
    <row r="79" spans="1:20" x14ac:dyDescent="0.25">
      <c r="A79" s="4"/>
      <c r="B79" s="28"/>
      <c r="D79" s="2"/>
      <c r="E79" s="5">
        <v>50</v>
      </c>
      <c r="F79" s="16"/>
      <c r="G79" s="16"/>
      <c r="H79" s="16"/>
      <c r="I79" s="15"/>
      <c r="J79" s="16"/>
      <c r="K79" s="15"/>
      <c r="L79" s="28"/>
      <c r="M79" s="39"/>
      <c r="O79" s="38"/>
      <c r="P79" s="16"/>
      <c r="Q79" s="16"/>
      <c r="R79" s="27"/>
      <c r="S79" s="16"/>
      <c r="T79" s="16"/>
    </row>
    <row r="80" spans="1:20" x14ac:dyDescent="0.25">
      <c r="A80" s="4"/>
      <c r="B80" s="28"/>
      <c r="D80" s="2"/>
      <c r="E80" s="5">
        <v>95</v>
      </c>
      <c r="F80" s="16"/>
      <c r="G80" s="16"/>
      <c r="H80" s="16"/>
      <c r="I80" s="15"/>
      <c r="J80" s="16"/>
      <c r="K80" s="15"/>
      <c r="L80" s="28"/>
      <c r="M80" s="39"/>
      <c r="O80" s="38"/>
      <c r="P80" s="16"/>
      <c r="Q80" s="16"/>
      <c r="R80" s="27"/>
      <c r="S80" s="16"/>
      <c r="T80" s="16"/>
    </row>
    <row r="81" spans="1:20" x14ac:dyDescent="0.25">
      <c r="A81" s="4"/>
      <c r="B81" s="28"/>
      <c r="C81" s="7"/>
      <c r="D81" s="2"/>
      <c r="E81" s="5">
        <v>1</v>
      </c>
      <c r="F81" s="16"/>
      <c r="G81" s="16"/>
      <c r="H81" s="16"/>
      <c r="I81" s="15"/>
      <c r="J81" s="16"/>
      <c r="K81" s="15"/>
      <c r="L81" s="28"/>
      <c r="M81" s="39"/>
      <c r="O81" s="38"/>
      <c r="P81" s="16"/>
      <c r="Q81" s="16"/>
      <c r="R81" s="27"/>
      <c r="S81" s="16"/>
      <c r="T81" s="16"/>
    </row>
    <row r="82" spans="1:20" x14ac:dyDescent="0.25">
      <c r="A82" s="4"/>
      <c r="B82" s="28"/>
      <c r="D82" s="2"/>
      <c r="E82" s="5">
        <v>10</v>
      </c>
      <c r="F82" s="16"/>
      <c r="G82" s="16"/>
      <c r="H82" s="16"/>
      <c r="I82" s="15"/>
      <c r="J82" s="19"/>
      <c r="K82" s="15"/>
      <c r="L82" s="28"/>
      <c r="M82" s="39"/>
      <c r="O82" s="38"/>
      <c r="P82" s="16"/>
      <c r="Q82" s="16"/>
      <c r="R82" s="27"/>
      <c r="S82" s="16"/>
      <c r="T82" s="16"/>
    </row>
    <row r="83" spans="1:20" x14ac:dyDescent="0.25">
      <c r="A83" s="4"/>
      <c r="B83" s="28"/>
      <c r="D83" s="2"/>
      <c r="E83" s="5">
        <v>25</v>
      </c>
      <c r="F83" s="16"/>
      <c r="G83" s="16"/>
      <c r="H83" s="16"/>
      <c r="I83" s="15"/>
      <c r="J83" s="19"/>
      <c r="K83" s="15"/>
      <c r="L83" s="28"/>
      <c r="M83" s="39"/>
      <c r="O83" s="38"/>
      <c r="P83" s="16"/>
      <c r="Q83" s="16"/>
      <c r="R83" s="27"/>
      <c r="S83" s="16"/>
      <c r="T83" s="16"/>
    </row>
    <row r="84" spans="1:20" x14ac:dyDescent="0.25">
      <c r="A84" s="4"/>
      <c r="B84" s="28"/>
      <c r="D84" s="2"/>
      <c r="E84" s="5">
        <v>50</v>
      </c>
      <c r="F84" s="16"/>
      <c r="G84" s="16"/>
      <c r="H84" s="16"/>
      <c r="I84" s="34"/>
      <c r="J84" s="19"/>
      <c r="K84" s="15"/>
      <c r="L84" s="28"/>
      <c r="M84" s="39"/>
      <c r="O84" s="38"/>
      <c r="P84" s="16"/>
      <c r="Q84" s="16"/>
      <c r="R84" s="27"/>
      <c r="S84" s="16"/>
      <c r="T84" s="16"/>
    </row>
    <row r="85" spans="1:20" x14ac:dyDescent="0.25">
      <c r="A85" s="4"/>
      <c r="B85" s="28"/>
      <c r="D85" s="2"/>
      <c r="E85" s="5">
        <v>95</v>
      </c>
      <c r="F85" s="16"/>
      <c r="G85" s="16"/>
      <c r="H85" s="16"/>
      <c r="I85" s="34"/>
      <c r="J85" s="16"/>
      <c r="K85" s="15"/>
      <c r="L85" s="28"/>
      <c r="M85" s="39"/>
      <c r="O85" s="38"/>
      <c r="P85" s="16"/>
      <c r="Q85" s="16"/>
      <c r="R85" s="27"/>
      <c r="S85" s="16"/>
      <c r="T85" s="16"/>
    </row>
    <row r="86" spans="1:20" x14ac:dyDescent="0.25">
      <c r="A86" s="4"/>
      <c r="B86" s="28"/>
      <c r="C86" s="7"/>
      <c r="D86" s="2"/>
      <c r="E86" s="5">
        <v>1</v>
      </c>
      <c r="F86" s="16"/>
      <c r="G86" s="16"/>
      <c r="H86" s="16"/>
      <c r="I86" s="15"/>
      <c r="J86" s="16"/>
      <c r="K86" s="15"/>
      <c r="L86" s="28"/>
      <c r="M86" s="39"/>
      <c r="O86" s="38"/>
      <c r="P86" s="16"/>
      <c r="Q86" s="16"/>
      <c r="R86" s="27"/>
      <c r="S86" s="16"/>
      <c r="T86" s="16"/>
    </row>
    <row r="87" spans="1:20" x14ac:dyDescent="0.25">
      <c r="A87" s="4"/>
      <c r="B87" s="28"/>
      <c r="D87" s="2"/>
      <c r="E87" s="5">
        <v>10</v>
      </c>
      <c r="F87" s="16"/>
      <c r="G87" s="16"/>
      <c r="H87" s="16"/>
      <c r="I87" s="15"/>
      <c r="J87" s="16"/>
      <c r="K87" s="15"/>
      <c r="L87" s="28"/>
      <c r="M87" s="39"/>
      <c r="O87" s="38"/>
      <c r="P87" s="16"/>
      <c r="Q87" s="16"/>
      <c r="R87" s="27"/>
      <c r="S87" s="16"/>
      <c r="T87" s="16"/>
    </row>
    <row r="88" spans="1:20" x14ac:dyDescent="0.25">
      <c r="A88" s="4"/>
      <c r="B88" s="28"/>
      <c r="D88" s="2"/>
      <c r="E88" s="5">
        <v>25</v>
      </c>
      <c r="F88" s="16"/>
      <c r="G88" s="16"/>
      <c r="H88" s="16"/>
      <c r="I88" s="15"/>
      <c r="J88" s="16"/>
      <c r="K88" s="15"/>
      <c r="L88" s="28"/>
      <c r="M88" s="39"/>
      <c r="O88" s="38"/>
      <c r="P88" s="16"/>
      <c r="Q88" s="16"/>
      <c r="R88" s="27"/>
      <c r="S88" s="16"/>
      <c r="T88" s="16"/>
    </row>
    <row r="89" spans="1:20" x14ac:dyDescent="0.25">
      <c r="A89" s="4"/>
      <c r="B89" s="28"/>
      <c r="D89" s="2"/>
      <c r="E89" s="5">
        <v>50</v>
      </c>
      <c r="F89" s="16"/>
      <c r="G89" s="16"/>
      <c r="H89" s="16"/>
      <c r="I89" s="34"/>
      <c r="J89" s="16"/>
      <c r="K89" s="15"/>
      <c r="L89" s="28"/>
      <c r="M89" s="39"/>
      <c r="O89" s="38"/>
      <c r="P89" s="16"/>
      <c r="Q89" s="16"/>
      <c r="R89" s="27"/>
      <c r="S89" s="16"/>
      <c r="T89" s="16"/>
    </row>
    <row r="90" spans="1:20" x14ac:dyDescent="0.25">
      <c r="A90" s="4"/>
      <c r="B90" s="28"/>
      <c r="D90" s="2"/>
      <c r="E90" s="5">
        <v>95</v>
      </c>
      <c r="F90" s="16"/>
      <c r="G90" s="16"/>
      <c r="H90" s="16"/>
      <c r="I90" s="15"/>
      <c r="J90" s="16"/>
      <c r="K90" s="15"/>
      <c r="L90" s="28"/>
      <c r="M90" s="39"/>
      <c r="O90" s="38"/>
      <c r="P90" s="16"/>
      <c r="Q90" s="16"/>
      <c r="R90" s="27"/>
      <c r="S90" s="16"/>
      <c r="T90" s="16"/>
    </row>
    <row r="91" spans="1:20" x14ac:dyDescent="0.25">
      <c r="A91" s="4"/>
      <c r="B91" s="28"/>
      <c r="C91" s="7"/>
      <c r="D91" s="2"/>
      <c r="E91" s="5">
        <v>1</v>
      </c>
      <c r="F91" s="16"/>
      <c r="G91" s="16"/>
      <c r="H91" s="16"/>
      <c r="I91" s="15"/>
      <c r="J91" s="16"/>
      <c r="K91" s="15"/>
      <c r="L91" s="28"/>
      <c r="M91" s="39"/>
      <c r="O91" s="38"/>
      <c r="P91" s="16"/>
      <c r="Q91" s="16"/>
      <c r="R91" s="27"/>
      <c r="S91" s="16"/>
      <c r="T91" s="16"/>
    </row>
    <row r="92" spans="1:20" x14ac:dyDescent="0.25">
      <c r="A92" s="4"/>
      <c r="B92" s="28"/>
      <c r="D92" s="2"/>
      <c r="E92" s="5">
        <v>10</v>
      </c>
      <c r="F92" s="16"/>
      <c r="G92" s="16"/>
      <c r="H92" s="16"/>
      <c r="I92" s="15"/>
      <c r="J92" s="19"/>
      <c r="K92" s="15"/>
      <c r="L92" s="28"/>
      <c r="M92" s="39"/>
      <c r="O92" s="38"/>
      <c r="P92" s="16"/>
      <c r="Q92" s="16"/>
      <c r="R92" s="27"/>
      <c r="S92" s="16"/>
      <c r="T92" s="16"/>
    </row>
    <row r="93" spans="1:20" x14ac:dyDescent="0.25">
      <c r="A93" s="4"/>
      <c r="B93" s="28"/>
      <c r="D93" s="2"/>
      <c r="E93" s="5">
        <v>25</v>
      </c>
      <c r="F93" s="16"/>
      <c r="G93" s="16"/>
      <c r="H93" s="16"/>
      <c r="I93" s="15"/>
      <c r="J93" s="16"/>
      <c r="K93" s="15"/>
      <c r="L93" s="28"/>
      <c r="M93" s="39"/>
      <c r="O93" s="38"/>
      <c r="P93" s="16"/>
      <c r="Q93" s="16"/>
      <c r="R93" s="27"/>
      <c r="S93" s="16"/>
      <c r="T93" s="16"/>
    </row>
    <row r="94" spans="1:20" x14ac:dyDescent="0.25">
      <c r="A94" s="4"/>
      <c r="B94" s="28"/>
      <c r="D94" s="2"/>
      <c r="E94" s="5">
        <v>50</v>
      </c>
      <c r="F94" s="16"/>
      <c r="G94" s="16"/>
      <c r="H94" s="16"/>
      <c r="I94" s="15"/>
      <c r="J94" s="16"/>
      <c r="K94" s="15"/>
      <c r="L94" s="28"/>
      <c r="M94" s="39"/>
      <c r="O94" s="38"/>
      <c r="P94" s="16"/>
      <c r="Q94" s="16"/>
      <c r="R94" s="27"/>
      <c r="S94" s="16"/>
      <c r="T94" s="16"/>
    </row>
    <row r="95" spans="1:20" x14ac:dyDescent="0.25">
      <c r="A95" s="4"/>
      <c r="B95" s="28"/>
      <c r="D95" s="2"/>
      <c r="E95" s="5">
        <v>95</v>
      </c>
      <c r="F95" s="16"/>
      <c r="G95" s="16"/>
      <c r="H95" s="16"/>
      <c r="I95" s="34"/>
      <c r="J95" s="16"/>
      <c r="K95" s="15"/>
      <c r="L95" s="28"/>
      <c r="M95" s="39"/>
      <c r="O95" s="38"/>
      <c r="P95" s="16"/>
      <c r="Q95" s="16"/>
      <c r="R95" s="27"/>
      <c r="S95" s="16"/>
      <c r="T95" s="16"/>
    </row>
    <row r="96" spans="1:20" x14ac:dyDescent="0.25">
      <c r="A96" s="4"/>
      <c r="B96" s="28"/>
      <c r="C96" s="7"/>
      <c r="D96" s="2"/>
      <c r="E96" s="5">
        <v>1</v>
      </c>
      <c r="F96" s="16"/>
      <c r="G96" s="16"/>
      <c r="H96" s="16"/>
      <c r="I96" s="15"/>
      <c r="J96" s="16"/>
      <c r="K96" s="15"/>
      <c r="L96" s="28"/>
      <c r="M96" s="39"/>
      <c r="O96" s="38"/>
      <c r="P96" s="16"/>
      <c r="Q96" s="16"/>
      <c r="R96" s="27"/>
      <c r="S96" s="16"/>
      <c r="T96" s="16"/>
    </row>
    <row r="97" spans="1:20" x14ac:dyDescent="0.25">
      <c r="A97" s="4"/>
      <c r="B97" s="28"/>
      <c r="D97" s="2"/>
      <c r="E97" s="5">
        <v>10</v>
      </c>
      <c r="F97" s="16"/>
      <c r="G97" s="16"/>
      <c r="H97" s="16"/>
      <c r="I97" s="15"/>
      <c r="J97" s="16"/>
      <c r="K97" s="15"/>
      <c r="L97" s="28"/>
      <c r="M97" s="39"/>
      <c r="O97" s="38"/>
      <c r="P97" s="16"/>
      <c r="Q97" s="16"/>
      <c r="R97" s="27"/>
      <c r="S97" s="16"/>
      <c r="T97" s="16"/>
    </row>
    <row r="98" spans="1:20" x14ac:dyDescent="0.25">
      <c r="A98" s="4"/>
      <c r="B98" s="28"/>
      <c r="D98" s="2"/>
      <c r="E98" s="5">
        <v>25</v>
      </c>
      <c r="F98" s="16"/>
      <c r="G98" s="16"/>
      <c r="H98" s="16"/>
      <c r="I98" s="15"/>
      <c r="J98" s="19"/>
      <c r="K98" s="15"/>
      <c r="L98" s="28"/>
      <c r="M98" s="39"/>
      <c r="O98" s="38"/>
      <c r="P98" s="16"/>
      <c r="Q98" s="16"/>
      <c r="R98" s="27"/>
      <c r="S98" s="16"/>
      <c r="T98" s="16"/>
    </row>
    <row r="99" spans="1:20" x14ac:dyDescent="0.25">
      <c r="A99" s="4"/>
      <c r="B99" s="28"/>
      <c r="D99" s="2"/>
      <c r="E99" s="5">
        <v>50</v>
      </c>
      <c r="F99" s="16"/>
      <c r="G99" s="16"/>
      <c r="H99" s="16"/>
      <c r="I99" s="15"/>
      <c r="J99" s="16"/>
      <c r="K99" s="15"/>
      <c r="L99" s="28"/>
      <c r="M99" s="39"/>
      <c r="O99" s="38"/>
      <c r="P99" s="16"/>
      <c r="Q99" s="16"/>
      <c r="R99" s="27"/>
      <c r="S99" s="16"/>
      <c r="T99" s="16"/>
    </row>
    <row r="100" spans="1:20" x14ac:dyDescent="0.25">
      <c r="A100" s="4"/>
      <c r="B100" s="28"/>
      <c r="D100" s="2"/>
      <c r="E100" s="5">
        <v>95</v>
      </c>
      <c r="F100" s="16"/>
      <c r="G100" s="16"/>
      <c r="H100" s="16"/>
      <c r="I100" s="15"/>
      <c r="J100" s="16"/>
      <c r="K100" s="15"/>
      <c r="L100" s="28"/>
      <c r="M100" s="39"/>
      <c r="O100" s="38"/>
      <c r="P100" s="16"/>
      <c r="Q100" s="16"/>
      <c r="R100" s="27"/>
      <c r="S100" s="16"/>
      <c r="T100" s="16"/>
    </row>
    <row r="101" spans="1:20" x14ac:dyDescent="0.25">
      <c r="A101" s="4"/>
      <c r="B101" s="28"/>
      <c r="C101" s="7"/>
      <c r="D101" s="2"/>
      <c r="E101" s="5">
        <v>1</v>
      </c>
      <c r="F101" s="16"/>
      <c r="G101" s="15"/>
      <c r="H101" s="16"/>
      <c r="I101" s="15"/>
      <c r="J101" s="16"/>
      <c r="K101" s="15"/>
      <c r="L101" s="28"/>
      <c r="M101" s="39"/>
      <c r="O101" s="38"/>
      <c r="P101" s="16"/>
      <c r="Q101" s="16"/>
      <c r="R101" s="27"/>
      <c r="S101" s="16"/>
      <c r="T101" s="16"/>
    </row>
    <row r="102" spans="1:20" x14ac:dyDescent="0.25">
      <c r="A102" s="4"/>
      <c r="B102" s="28"/>
      <c r="D102" s="2"/>
      <c r="E102" s="5">
        <v>10</v>
      </c>
      <c r="F102" s="16"/>
      <c r="G102" s="15"/>
      <c r="H102" s="16"/>
      <c r="I102" s="15"/>
      <c r="J102" s="16"/>
      <c r="K102" s="15"/>
      <c r="L102" s="28"/>
      <c r="M102" s="39"/>
      <c r="O102" s="38"/>
      <c r="P102" s="16"/>
      <c r="Q102" s="16"/>
      <c r="R102" s="27"/>
      <c r="S102" s="16"/>
      <c r="T102" s="16"/>
    </row>
    <row r="103" spans="1:20" x14ac:dyDescent="0.25">
      <c r="A103" s="4"/>
      <c r="B103" s="28"/>
      <c r="D103" s="2"/>
      <c r="E103" s="5">
        <v>25</v>
      </c>
      <c r="F103" s="16"/>
      <c r="G103" s="15"/>
      <c r="H103" s="16"/>
      <c r="I103" s="15"/>
      <c r="J103" s="16"/>
      <c r="K103" s="15"/>
      <c r="L103" s="28"/>
      <c r="M103" s="39"/>
      <c r="O103" s="38"/>
      <c r="P103" s="16"/>
      <c r="Q103" s="16"/>
      <c r="R103" s="27"/>
      <c r="S103" s="16"/>
      <c r="T103" s="16"/>
    </row>
    <row r="104" spans="1:20" x14ac:dyDescent="0.25">
      <c r="A104" s="4"/>
      <c r="B104" s="28"/>
      <c r="D104" s="2"/>
      <c r="E104" s="5">
        <v>50</v>
      </c>
      <c r="F104" s="16"/>
      <c r="G104" s="15"/>
      <c r="H104" s="16"/>
      <c r="I104" s="15"/>
      <c r="J104" s="16"/>
      <c r="K104" s="15"/>
      <c r="L104" s="28"/>
      <c r="M104" s="39"/>
      <c r="O104" s="38"/>
      <c r="P104" s="16"/>
      <c r="Q104" s="16"/>
      <c r="R104" s="27"/>
      <c r="S104" s="16"/>
      <c r="T104" s="16"/>
    </row>
    <row r="105" spans="1:20" x14ac:dyDescent="0.25">
      <c r="A105" s="4"/>
      <c r="B105" s="28"/>
      <c r="D105" s="2"/>
      <c r="E105" s="5">
        <v>95</v>
      </c>
      <c r="F105" s="16"/>
      <c r="G105" s="15"/>
      <c r="H105" s="16"/>
      <c r="I105" s="15"/>
      <c r="J105" s="16"/>
      <c r="K105" s="15"/>
      <c r="L105" s="28"/>
      <c r="M105" s="39"/>
      <c r="O105" s="38"/>
      <c r="P105" s="16"/>
      <c r="Q105" s="16"/>
      <c r="R105" s="27"/>
      <c r="S105" s="16"/>
      <c r="T105" s="16"/>
    </row>
    <row r="106" spans="1:20" x14ac:dyDescent="0.25">
      <c r="A106" s="4"/>
      <c r="B106" s="28"/>
      <c r="C106" s="7"/>
      <c r="D106" s="2"/>
      <c r="E106" s="5">
        <v>1</v>
      </c>
      <c r="F106" s="16"/>
      <c r="G106" s="15"/>
      <c r="H106" s="16"/>
      <c r="I106" s="15"/>
      <c r="J106" s="16"/>
      <c r="K106" s="15"/>
      <c r="L106" s="28"/>
      <c r="M106" s="39"/>
      <c r="O106" s="38"/>
      <c r="P106" s="16"/>
      <c r="Q106" s="16"/>
      <c r="R106" s="27"/>
      <c r="S106" s="16"/>
      <c r="T106" s="16"/>
    </row>
    <row r="107" spans="1:20" x14ac:dyDescent="0.25">
      <c r="A107" s="4"/>
      <c r="B107" s="28"/>
      <c r="C107" s="7"/>
      <c r="D107" s="2"/>
      <c r="E107" s="5">
        <v>10</v>
      </c>
      <c r="F107" s="16"/>
      <c r="G107" s="15"/>
      <c r="H107" s="16"/>
      <c r="I107" s="15"/>
      <c r="J107" s="16"/>
      <c r="K107" s="15"/>
      <c r="L107" s="28"/>
      <c r="M107" s="39"/>
      <c r="O107" s="38"/>
      <c r="P107" s="16"/>
      <c r="Q107" s="16"/>
      <c r="R107" s="27"/>
      <c r="S107" s="16"/>
      <c r="T107" s="16"/>
    </row>
    <row r="108" spans="1:20" x14ac:dyDescent="0.25">
      <c r="A108" s="4"/>
      <c r="B108" s="28"/>
      <c r="D108" s="2"/>
      <c r="E108" s="5">
        <v>25</v>
      </c>
      <c r="F108" s="16"/>
      <c r="G108" s="15"/>
      <c r="H108" s="16"/>
      <c r="I108" s="15"/>
      <c r="J108" s="16"/>
      <c r="K108" s="15"/>
      <c r="L108" s="28"/>
      <c r="M108" s="39"/>
      <c r="O108" s="38"/>
      <c r="P108" s="16"/>
      <c r="Q108" s="16"/>
      <c r="R108" s="27"/>
      <c r="S108" s="16"/>
      <c r="T108" s="16"/>
    </row>
    <row r="109" spans="1:20" x14ac:dyDescent="0.25">
      <c r="A109" s="4"/>
      <c r="B109" s="28"/>
      <c r="D109" s="2"/>
      <c r="E109" s="5">
        <v>50</v>
      </c>
      <c r="F109" s="16"/>
      <c r="G109" s="15"/>
      <c r="H109" s="16"/>
      <c r="I109" s="15"/>
      <c r="J109" s="16"/>
      <c r="K109" s="15"/>
      <c r="L109" s="28"/>
      <c r="M109" s="39"/>
      <c r="O109" s="38"/>
      <c r="P109" s="16"/>
      <c r="Q109" s="16"/>
      <c r="R109" s="27"/>
      <c r="S109" s="16"/>
      <c r="T109" s="16"/>
    </row>
    <row r="110" spans="1:20" x14ac:dyDescent="0.25">
      <c r="A110" s="4"/>
      <c r="B110" s="28"/>
      <c r="D110" s="2"/>
      <c r="E110" s="5">
        <v>95</v>
      </c>
      <c r="F110" s="16"/>
      <c r="G110" s="15"/>
      <c r="H110" s="16"/>
      <c r="I110" s="15"/>
      <c r="J110" s="16"/>
      <c r="K110" s="15"/>
      <c r="L110" s="28"/>
      <c r="M110" s="39"/>
      <c r="O110" s="38"/>
      <c r="P110" s="16"/>
      <c r="Q110" s="16"/>
      <c r="R110" s="27"/>
      <c r="S110" s="16"/>
      <c r="T110" s="16"/>
    </row>
    <row r="111" spans="1:20" x14ac:dyDescent="0.25">
      <c r="A111" s="4"/>
      <c r="B111" s="28"/>
      <c r="D111" s="2"/>
      <c r="E111" s="5">
        <v>1</v>
      </c>
      <c r="F111" s="16"/>
      <c r="G111" s="15"/>
      <c r="H111" s="16"/>
      <c r="I111" s="15"/>
      <c r="J111" s="16"/>
      <c r="K111" s="15"/>
      <c r="L111" s="28"/>
      <c r="M111" s="39"/>
      <c r="O111" s="38"/>
      <c r="P111" s="16"/>
      <c r="Q111" s="16"/>
      <c r="R111" s="27"/>
      <c r="S111" s="16"/>
      <c r="T111" s="16"/>
    </row>
    <row r="112" spans="1:20" x14ac:dyDescent="0.25">
      <c r="A112" s="4"/>
      <c r="B112" s="28"/>
      <c r="C112" s="7"/>
      <c r="D112" s="2"/>
      <c r="E112" s="5">
        <v>10</v>
      </c>
      <c r="F112" s="16"/>
      <c r="G112" s="15"/>
      <c r="H112" s="16"/>
      <c r="I112" s="15"/>
      <c r="J112" s="16"/>
      <c r="K112" s="15"/>
      <c r="L112" s="28"/>
      <c r="M112" s="39"/>
      <c r="O112" s="38"/>
      <c r="P112" s="16"/>
      <c r="Q112" s="16"/>
      <c r="R112" s="27"/>
      <c r="S112" s="16"/>
      <c r="T112" s="16"/>
    </row>
    <row r="113" spans="1:20" x14ac:dyDescent="0.25">
      <c r="A113" s="4"/>
      <c r="B113" s="28"/>
      <c r="D113" s="2"/>
      <c r="E113" s="5">
        <v>25</v>
      </c>
      <c r="F113" s="16"/>
      <c r="G113" s="15"/>
      <c r="H113" s="16"/>
      <c r="I113" s="15"/>
      <c r="J113" s="16"/>
      <c r="K113" s="15"/>
      <c r="L113" s="28"/>
      <c r="M113" s="39"/>
      <c r="O113" s="38"/>
      <c r="P113" s="16"/>
      <c r="Q113" s="16"/>
      <c r="R113" s="27"/>
      <c r="S113" s="16"/>
      <c r="T113" s="16"/>
    </row>
    <row r="114" spans="1:20" x14ac:dyDescent="0.25">
      <c r="A114" s="4"/>
      <c r="B114" s="28"/>
      <c r="D114" s="2"/>
      <c r="E114" s="5">
        <v>50</v>
      </c>
      <c r="F114" s="16"/>
      <c r="G114" s="15"/>
      <c r="H114" s="16"/>
      <c r="I114" s="15"/>
      <c r="J114" s="16"/>
      <c r="K114" s="15"/>
      <c r="L114" s="28"/>
      <c r="M114" s="39"/>
      <c r="O114" s="38"/>
      <c r="P114" s="16"/>
      <c r="Q114" s="16"/>
      <c r="R114" s="27"/>
      <c r="S114" s="16"/>
      <c r="T114" s="16"/>
    </row>
    <row r="115" spans="1:20" x14ac:dyDescent="0.25">
      <c r="A115" s="4"/>
      <c r="B115" s="28"/>
      <c r="D115" s="2"/>
      <c r="E115" s="5">
        <v>95</v>
      </c>
      <c r="F115" s="16"/>
      <c r="G115" s="15"/>
      <c r="H115" s="16"/>
      <c r="I115" s="15"/>
      <c r="J115" s="16"/>
      <c r="K115" s="15"/>
      <c r="L115" s="28"/>
      <c r="M115" s="39"/>
      <c r="O115" s="38"/>
      <c r="P115" s="16"/>
      <c r="Q115" s="16"/>
      <c r="R115" s="27"/>
      <c r="S115" s="16"/>
      <c r="T115" s="1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P7" sqref="P7"/>
    </sheetView>
  </sheetViews>
  <sheetFormatPr defaultRowHeight="13.2" x14ac:dyDescent="0.25"/>
  <sheetData>
    <row r="1" spans="1:20" x14ac:dyDescent="0.25">
      <c r="A1" s="8" t="s">
        <v>60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16"/>
      <c r="Q1" s="16"/>
      <c r="R1" s="27"/>
      <c r="S1" s="16"/>
      <c r="T1" s="16"/>
    </row>
    <row r="2" spans="1:20" x14ac:dyDescent="0.25">
      <c r="A2" s="4" t="s">
        <v>49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 t="s">
        <v>36</v>
      </c>
      <c r="O2" s="38"/>
      <c r="P2" s="16"/>
      <c r="Q2" s="16"/>
      <c r="R2" s="27"/>
      <c r="S2" s="16"/>
      <c r="T2" s="16"/>
    </row>
    <row r="3" spans="1:20" x14ac:dyDescent="0.25">
      <c r="A3" s="4" t="s">
        <v>20</v>
      </c>
      <c r="B3" s="28"/>
      <c r="C3" s="4"/>
      <c r="D3" s="2"/>
      <c r="F3" s="16"/>
      <c r="G3" s="15"/>
      <c r="H3" s="16"/>
      <c r="I3" s="15"/>
      <c r="J3" s="16"/>
      <c r="K3" s="15"/>
      <c r="L3" s="28"/>
      <c r="M3" s="40" t="s">
        <v>46</v>
      </c>
      <c r="O3" s="38"/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</row>
    <row r="4" spans="1:20" x14ac:dyDescent="0.25">
      <c r="A4" s="4" t="s">
        <v>41</v>
      </c>
      <c r="B4" s="28"/>
      <c r="C4" s="4"/>
      <c r="D4" s="17" t="s">
        <v>47</v>
      </c>
      <c r="F4" s="16"/>
      <c r="G4" s="15"/>
      <c r="H4" s="16" t="s">
        <v>18</v>
      </c>
      <c r="I4" s="16"/>
      <c r="J4" s="16" t="s">
        <v>19</v>
      </c>
      <c r="K4" s="15"/>
      <c r="L4" s="28"/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</row>
    <row r="5" spans="1:20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</row>
    <row r="7" spans="1:20" x14ac:dyDescent="0.25">
      <c r="A7" s="53" t="s">
        <v>97</v>
      </c>
      <c r="B7" s="54" t="s">
        <v>98</v>
      </c>
      <c r="C7" s="6" t="s">
        <v>99</v>
      </c>
      <c r="D7" s="55" t="s">
        <v>100</v>
      </c>
      <c r="E7" s="55" t="s">
        <v>101</v>
      </c>
      <c r="F7" s="56" t="s">
        <v>102</v>
      </c>
      <c r="G7" s="57" t="s">
        <v>103</v>
      </c>
      <c r="H7" s="27" t="s">
        <v>104</v>
      </c>
      <c r="I7" s="6" t="s">
        <v>105</v>
      </c>
      <c r="J7" s="27" t="s">
        <v>106</v>
      </c>
      <c r="K7" s="6" t="s">
        <v>107</v>
      </c>
      <c r="L7" s="6" t="s">
        <v>108</v>
      </c>
      <c r="M7" s="58" t="s">
        <v>109</v>
      </c>
      <c r="N7" s="59" t="s">
        <v>110</v>
      </c>
      <c r="O7" s="58" t="s">
        <v>111</v>
      </c>
      <c r="P7" s="61" t="s">
        <v>127</v>
      </c>
      <c r="Q7" s="59" t="s">
        <v>112</v>
      </c>
      <c r="R7" s="60" t="s">
        <v>113</v>
      </c>
      <c r="S7" s="60" t="s">
        <v>114</v>
      </c>
      <c r="T7" s="60" t="s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opLeftCell="A4" workbookViewId="0">
      <selection activeCell="A23" sqref="A23:A31"/>
    </sheetView>
  </sheetViews>
  <sheetFormatPr defaultRowHeight="13.2" x14ac:dyDescent="0.25"/>
  <sheetData>
    <row r="2" spans="1:3" x14ac:dyDescent="0.25">
      <c r="A2" s="4">
        <v>42684</v>
      </c>
    </row>
    <row r="4" spans="1:3" x14ac:dyDescent="0.25">
      <c r="A4" s="6" t="s">
        <v>96</v>
      </c>
    </row>
    <row r="5" spans="1:3" x14ac:dyDescent="0.25">
      <c r="A5" s="6" t="s">
        <v>91</v>
      </c>
    </row>
    <row r="6" spans="1:3" x14ac:dyDescent="0.25">
      <c r="A6" s="6" t="s">
        <v>92</v>
      </c>
    </row>
    <row r="7" spans="1:3" x14ac:dyDescent="0.25">
      <c r="A7" s="6" t="s">
        <v>93</v>
      </c>
    </row>
    <row r="8" spans="1:3" x14ac:dyDescent="0.25">
      <c r="A8" s="6" t="s">
        <v>94</v>
      </c>
    </row>
    <row r="10" spans="1:3" x14ac:dyDescent="0.25">
      <c r="A10" s="6" t="s">
        <v>95</v>
      </c>
    </row>
    <row r="13" spans="1:3" x14ac:dyDescent="0.25">
      <c r="A13" s="9" t="s">
        <v>116</v>
      </c>
    </row>
    <row r="14" spans="1:3" x14ac:dyDescent="0.25">
      <c r="A14" s="6" t="s">
        <v>118</v>
      </c>
    </row>
    <row r="15" spans="1:3" x14ac:dyDescent="0.25">
      <c r="A15" s="6" t="s">
        <v>119</v>
      </c>
      <c r="C15" s="6" t="s">
        <v>120</v>
      </c>
    </row>
    <row r="16" spans="1:3" x14ac:dyDescent="0.25">
      <c r="A16" s="18">
        <v>238835</v>
      </c>
      <c r="B16" s="6" t="s">
        <v>117</v>
      </c>
      <c r="C16">
        <v>239835</v>
      </c>
    </row>
    <row r="17" spans="1:3" x14ac:dyDescent="0.25">
      <c r="A17" s="18">
        <v>239834</v>
      </c>
      <c r="B17" s="6" t="s">
        <v>117</v>
      </c>
      <c r="C17">
        <v>239834</v>
      </c>
    </row>
    <row r="18" spans="1:3" x14ac:dyDescent="0.25">
      <c r="A18" s="18">
        <v>240833</v>
      </c>
      <c r="B18" s="6" t="s">
        <v>117</v>
      </c>
      <c r="C18">
        <v>239833</v>
      </c>
    </row>
    <row r="19" spans="1:3" x14ac:dyDescent="0.25">
      <c r="A19" s="18">
        <v>241832</v>
      </c>
      <c r="B19" s="6" t="s">
        <v>117</v>
      </c>
      <c r="C19">
        <v>239832</v>
      </c>
    </row>
    <row r="20" spans="1:3" x14ac:dyDescent="0.25">
      <c r="A20" s="18">
        <v>242831</v>
      </c>
      <c r="B20" s="6" t="s">
        <v>117</v>
      </c>
      <c r="C20">
        <v>239831</v>
      </c>
    </row>
    <row r="23" spans="1:3" x14ac:dyDescent="0.25">
      <c r="A23" s="9" t="s">
        <v>121</v>
      </c>
    </row>
    <row r="25" spans="1:3" x14ac:dyDescent="0.25">
      <c r="A25" s="61" t="s">
        <v>122</v>
      </c>
    </row>
    <row r="26" spans="1:3" x14ac:dyDescent="0.25">
      <c r="A26" t="s">
        <v>123</v>
      </c>
    </row>
    <row r="28" spans="1:3" ht="14.4" x14ac:dyDescent="0.25">
      <c r="A28" s="62" t="s">
        <v>124</v>
      </c>
    </row>
    <row r="29" spans="1:3" ht="14.4" x14ac:dyDescent="0.25">
      <c r="A29" s="62" t="s">
        <v>125</v>
      </c>
    </row>
    <row r="30" spans="1:3" x14ac:dyDescent="0.25">
      <c r="A30" s="61"/>
    </row>
    <row r="31" spans="1:3" x14ac:dyDescent="0.25">
      <c r="A31" s="61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P5_CHLINT</vt:lpstr>
      <vt:lpstr>P5_PLT</vt:lpstr>
      <vt:lpstr>WOLVES_PLT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P5_CHLINT!Print_Area</vt:lpstr>
      <vt:lpstr>P5_PLT!Print_Area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2020-07-08T17:39:35Z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791351d7-97ba-4d55-bf7e-0000aaa4725e</vt:lpwstr>
  </property>
</Properties>
</file>