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6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nti\PROFISSIONAL\SM_Ecopragas\Financeiro\"/>
    </mc:Choice>
  </mc:AlternateContent>
  <xr:revisionPtr revIDLastSave="0" documentId="8_{4F158D90-C453-4756-9AF2-05DF32079C98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Painel" sheetId="13" r:id="rId1"/>
    <sheet name="Painel_fat" sheetId="15" r:id="rId2"/>
    <sheet name="Fluxo de Caixa" sheetId="1" r:id="rId3"/>
    <sheet name="Analise" sheetId="12" r:id="rId4"/>
    <sheet name="Analise_fat" sheetId="14" r:id="rId5"/>
    <sheet name="Relatorio" sheetId="6" r:id="rId6"/>
    <sheet name="Resumo" sheetId="5" r:id="rId7"/>
    <sheet name="Categorias" sheetId="2" r:id="rId8"/>
    <sheet name="Descrição" sheetId="3" r:id="rId9"/>
    <sheet name="Referencia" sheetId="7" r:id="rId10"/>
    <sheet name="Cadastro_Geral" sheetId="10" r:id="rId11"/>
  </sheets>
  <definedNames>
    <definedName name="_xlcn.WorksheetConnection_lançamentosECOPRAGAS.xlsxAdministrativas" hidden="1">Administrativas[]</definedName>
    <definedName name="_xlcn.WorksheetConnection_lançamentosECOPRAGAS.xlsxComerciais" hidden="1">Comerciais[]</definedName>
    <definedName name="_xlcn.WorksheetConnection_lançamentosECOPRAGAS.xlsxLançamentos" hidden="1">Lançamentos[]</definedName>
    <definedName name="_xlcn.WorksheetConnection_lançamentosECOPRAGAS.xlsxReferencia" hidden="1">Referencia[]</definedName>
    <definedName name="SegmentaçãodeDados_Anos">#N/A</definedName>
    <definedName name="SegmentaçãodeDados_Categoria">#N/A</definedName>
    <definedName name="SegmentaçãodeDados_Descrição">#N/A</definedName>
    <definedName name="SegmentaçãodeDados_Mês">#N/A</definedName>
  </definedNames>
  <calcPr calcId="191029"/>
  <pivotCaches>
    <pivotCache cacheId="0" r:id="rId12"/>
  </pivotCaches>
  <extLst>
    <ext xmlns:x14="http://schemas.microsoft.com/office/spreadsheetml/2009/9/main" uri="{BBE1A952-AA13-448e-AADC-164F8A28A991}">
      <x14:slicerCaches>
        <x14:slicerCache r:id="rId13"/>
        <x14:slicerCache r:id="rId14"/>
        <x14:slicerCache r:id="rId15"/>
        <x14:slicerCache r:id="rId1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FCE2AD5D-F65C-4FA6-A056-5C36A1767C68}">
      <x15:dataModel>
        <x15:modelTables>
          <x15:modelTable id="Referencia" name="Referencia" connection="WorksheetConnection_lançamentos ECOPRAGAS.xlsx!Referencia"/>
          <x15:modelTable id="Lançamentos" name="Lançamentos" connection="WorksheetConnection_lançamentos ECOPRAGAS.xlsx!Lançamentos"/>
          <x15:modelTable id="Comerciais" name="Comerciais" connection="WorksheetConnection_lançamentos ECOPRAGAS.xlsx!Comerciais"/>
          <x15:modelTable id="Administrativas" name="Administrativas" connection="WorksheetConnection_lançamentos ECOPRAGAS.xlsx!Administrativas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93" i="1" l="1"/>
  <c r="K193" i="1"/>
  <c r="C192" i="1"/>
  <c r="K192" i="1"/>
  <c r="C191" i="1"/>
  <c r="K191" i="1"/>
  <c r="C190" i="1"/>
  <c r="K190" i="1"/>
  <c r="C189" i="1"/>
  <c r="K189" i="1"/>
  <c r="C188" i="1"/>
  <c r="K188" i="1"/>
  <c r="C187" i="1"/>
  <c r="K187" i="1"/>
  <c r="C186" i="1"/>
  <c r="K186" i="1"/>
  <c r="C185" i="1"/>
  <c r="K185" i="1"/>
  <c r="C184" i="1"/>
  <c r="K184" i="1"/>
  <c r="C183" i="1"/>
  <c r="K183" i="1"/>
  <c r="C182" i="1"/>
  <c r="K182" i="1"/>
  <c r="C181" i="1"/>
  <c r="K181" i="1"/>
  <c r="C180" i="1"/>
  <c r="K180" i="1"/>
  <c r="C179" i="1"/>
  <c r="K179" i="1"/>
  <c r="C178" i="1"/>
  <c r="K178" i="1"/>
  <c r="C177" i="1"/>
  <c r="K177" i="1"/>
  <c r="C176" i="1"/>
  <c r="K176" i="1"/>
  <c r="C175" i="1"/>
  <c r="K175" i="1"/>
  <c r="C174" i="1"/>
  <c r="K174" i="1"/>
  <c r="C173" i="1"/>
  <c r="K173" i="1"/>
  <c r="C172" i="1"/>
  <c r="K172" i="1"/>
  <c r="C171" i="1"/>
  <c r="K171" i="1"/>
  <c r="C170" i="1"/>
  <c r="K170" i="1"/>
  <c r="C169" i="1"/>
  <c r="K169" i="1"/>
  <c r="C168" i="1"/>
  <c r="K168" i="1"/>
  <c r="C167" i="1"/>
  <c r="K167" i="1"/>
  <c r="C166" i="1"/>
  <c r="K166" i="1"/>
  <c r="C165" i="1"/>
  <c r="K165" i="1"/>
  <c r="C164" i="1"/>
  <c r="K164" i="1"/>
  <c r="C163" i="1"/>
  <c r="K163" i="1"/>
  <c r="C162" i="1" l="1"/>
  <c r="K162" i="1"/>
  <c r="C161" i="1"/>
  <c r="K161" i="1"/>
  <c r="C160" i="1" l="1"/>
  <c r="K160" i="1"/>
  <c r="C159" i="1"/>
  <c r="K159" i="1"/>
  <c r="C158" i="1"/>
  <c r="K158" i="1"/>
  <c r="C157" i="1"/>
  <c r="K157" i="1"/>
  <c r="C156" i="1"/>
  <c r="K156" i="1"/>
  <c r="C155" i="1"/>
  <c r="K155" i="1"/>
  <c r="C154" i="1"/>
  <c r="K154" i="1"/>
  <c r="C153" i="1"/>
  <c r="K153" i="1"/>
  <c r="C152" i="1"/>
  <c r="K152" i="1"/>
  <c r="C151" i="1"/>
  <c r="K151" i="1"/>
  <c r="C150" i="1"/>
  <c r="K150" i="1"/>
  <c r="C149" i="1"/>
  <c r="K149" i="1"/>
  <c r="C148" i="1"/>
  <c r="K148" i="1"/>
  <c r="C147" i="1"/>
  <c r="K147" i="1"/>
  <c r="C146" i="1"/>
  <c r="K146" i="1"/>
  <c r="C145" i="1"/>
  <c r="K145" i="1"/>
  <c r="C144" i="1"/>
  <c r="K144" i="1"/>
  <c r="C143" i="1"/>
  <c r="K143" i="1"/>
  <c r="C142" i="1"/>
  <c r="K142" i="1"/>
  <c r="C141" i="1"/>
  <c r="K141" i="1"/>
  <c r="C140" i="1"/>
  <c r="K140" i="1"/>
  <c r="C139" i="1"/>
  <c r="K139" i="1"/>
  <c r="C138" i="1"/>
  <c r="K138" i="1"/>
  <c r="C137" i="1"/>
  <c r="K137" i="1"/>
  <c r="C136" i="1"/>
  <c r="K136" i="1"/>
  <c r="C135" i="1"/>
  <c r="K135" i="1"/>
  <c r="C134" i="1"/>
  <c r="K134" i="1"/>
  <c r="C133" i="1"/>
  <c r="K133" i="1"/>
  <c r="C132" i="1"/>
  <c r="K132" i="1"/>
  <c r="C131" i="1"/>
  <c r="K131" i="1"/>
  <c r="C130" i="1"/>
  <c r="K130" i="1"/>
  <c r="C129" i="1"/>
  <c r="K129" i="1"/>
  <c r="C128" i="1"/>
  <c r="K128" i="1"/>
  <c r="C127" i="1"/>
  <c r="K127" i="1"/>
  <c r="C126" i="1"/>
  <c r="K126" i="1"/>
  <c r="C125" i="1"/>
  <c r="K125" i="1"/>
  <c r="C124" i="1"/>
  <c r="K124" i="1"/>
  <c r="C123" i="1"/>
  <c r="K123" i="1"/>
  <c r="C122" i="1"/>
  <c r="K122" i="1"/>
  <c r="C121" i="1"/>
  <c r="K121" i="1"/>
  <c r="C120" i="1"/>
  <c r="C119" i="1"/>
  <c r="C118" i="1"/>
  <c r="C117" i="1"/>
  <c r="C116" i="1"/>
  <c r="C115" i="1"/>
  <c r="C114" i="1"/>
  <c r="C113" i="1"/>
  <c r="C112" i="1"/>
  <c r="C111" i="1"/>
  <c r="C110" i="1"/>
  <c r="K110" i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C109" i="1"/>
  <c r="K109" i="1"/>
  <c r="C108" i="1"/>
  <c r="K108" i="1"/>
  <c r="C107" i="1"/>
  <c r="K107" i="1"/>
  <c r="C106" i="1"/>
  <c r="K106" i="1"/>
  <c r="C105" i="1"/>
  <c r="K105" i="1"/>
  <c r="C104" i="1"/>
  <c r="K104" i="1"/>
  <c r="C103" i="1"/>
  <c r="K103" i="1"/>
  <c r="C102" i="1"/>
  <c r="K102" i="1"/>
  <c r="C101" i="1"/>
  <c r="K101" i="1"/>
  <c r="C100" i="1"/>
  <c r="K100" i="1"/>
  <c r="C99" i="1"/>
  <c r="K99" i="1"/>
  <c r="C98" i="1"/>
  <c r="K98" i="1"/>
  <c r="C97" i="1"/>
  <c r="K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8" i="1"/>
  <c r="C9" i="1"/>
  <c r="C10" i="1"/>
  <c r="C11" i="1"/>
  <c r="C12" i="1"/>
  <c r="O5" i="1"/>
  <c r="O4" i="1"/>
  <c r="C9" i="5" l="1"/>
  <c r="C17" i="5"/>
  <c r="D17" i="5"/>
  <c r="D13" i="5"/>
  <c r="D9" i="5"/>
  <c r="C16" i="5"/>
  <c r="C12" i="5"/>
  <c r="C8" i="5"/>
  <c r="D14" i="5"/>
  <c r="D16" i="5"/>
  <c r="D12" i="5"/>
  <c r="D8" i="5"/>
  <c r="C15" i="5"/>
  <c r="C11" i="5"/>
  <c r="C7" i="5"/>
  <c r="D15" i="5"/>
  <c r="D11" i="5"/>
  <c r="D7" i="5"/>
  <c r="C14" i="5"/>
  <c r="C10" i="5"/>
  <c r="D6" i="5"/>
  <c r="D10" i="5"/>
  <c r="C13" i="5"/>
  <c r="O6" i="1"/>
  <c r="C6" i="5"/>
  <c r="E9" i="5" l="1"/>
  <c r="E17" i="5"/>
  <c r="E6" i="5"/>
  <c r="E10" i="5"/>
  <c r="E14" i="5"/>
  <c r="E11" i="5"/>
  <c r="E13" i="5"/>
  <c r="E7" i="5"/>
  <c r="E12" i="5"/>
  <c r="E16" i="5"/>
  <c r="E8" i="5"/>
  <c r="E15" i="5"/>
  <c r="K9" i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804202D-38D5-433B-BD93-F54D39BECDD3}" keepAlive="1" name="ThisWorkbookDataModel" description="Modelo de Dado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02DE92F-ECEB-4B32-8A3A-986D63013D0E}" name="WorksheetConnection_lançamentos ECOPRAGAS.xlsx!Administrativas" type="102" refreshedVersion="8" minRefreshableVersion="5">
    <extLst>
      <ext xmlns:x15="http://schemas.microsoft.com/office/spreadsheetml/2010/11/main" uri="{DE250136-89BD-433C-8126-D09CA5730AF9}">
        <x15:connection id="Administrativas">
          <x15:rangePr sourceName="_xlcn.WorksheetConnection_lançamentosECOPRAGAS.xlsxAdministrativas"/>
        </x15:connection>
      </ext>
    </extLst>
  </connection>
  <connection id="3" xr16:uid="{443381C4-16E3-4342-B050-99F62154E5C0}" name="WorksheetConnection_lançamentos ECOPRAGAS.xlsx!Comerciais" type="102" refreshedVersion="8" minRefreshableVersion="5">
    <extLst>
      <ext xmlns:x15="http://schemas.microsoft.com/office/spreadsheetml/2010/11/main" uri="{DE250136-89BD-433C-8126-D09CA5730AF9}">
        <x15:connection id="Comerciais">
          <x15:rangePr sourceName="_xlcn.WorksheetConnection_lançamentosECOPRAGAS.xlsxComerciais"/>
        </x15:connection>
      </ext>
    </extLst>
  </connection>
  <connection id="4" xr16:uid="{3C89F22F-8E75-443D-B73B-D7B87ABD16EC}" name="WorksheetConnection_lançamentos ECOPRAGAS.xlsx!Lançamentos" type="102" refreshedVersion="8" minRefreshableVersion="5">
    <extLst>
      <ext xmlns:x15="http://schemas.microsoft.com/office/spreadsheetml/2010/11/main" uri="{DE250136-89BD-433C-8126-D09CA5730AF9}">
        <x15:connection id="Lançamentos">
          <x15:rangePr sourceName="_xlcn.WorksheetConnection_lançamentosECOPRAGAS.xlsxLançamentos"/>
        </x15:connection>
      </ext>
    </extLst>
  </connection>
  <connection id="5" xr16:uid="{88460FDC-570A-48CC-966E-C5828D435887}" name="WorksheetConnection_lançamentos ECOPRAGAS.xlsx!Referencia" type="102" refreshedVersion="8" minRefreshableVersion="5">
    <extLst>
      <ext xmlns:x15="http://schemas.microsoft.com/office/spreadsheetml/2010/11/main" uri="{DE250136-89BD-433C-8126-D09CA5730AF9}">
        <x15:connection id="Referencia">
          <x15:rangePr sourceName="_xlcn.WorksheetConnection_lançamentosECOPRAGAS.xlsxReferencia"/>
        </x15:connection>
      </ext>
    </extLst>
  </connection>
</connections>
</file>

<file path=xl/sharedStrings.xml><?xml version="1.0" encoding="utf-8"?>
<sst xmlns="http://schemas.openxmlformats.org/spreadsheetml/2006/main" count="1153" uniqueCount="296">
  <si>
    <t>Data</t>
  </si>
  <si>
    <t>Tipo</t>
  </si>
  <si>
    <t>Categoria</t>
  </si>
  <si>
    <t>Descrição</t>
  </si>
  <si>
    <t>Valor</t>
  </si>
  <si>
    <t>Documento</t>
  </si>
  <si>
    <t>Referência</t>
  </si>
  <si>
    <t>ENTRADAS</t>
  </si>
  <si>
    <t>SAÍDAS</t>
  </si>
  <si>
    <t>Recibo</t>
  </si>
  <si>
    <t>Reembolso</t>
  </si>
  <si>
    <t>Administrativas</t>
  </si>
  <si>
    <t>Comerciais</t>
  </si>
  <si>
    <t>Pessoal</t>
  </si>
  <si>
    <t>Pro-labore</t>
  </si>
  <si>
    <t>Produtos/Equipamentos</t>
  </si>
  <si>
    <t>Tributos</t>
  </si>
  <si>
    <t>Prest. Serviços</t>
  </si>
  <si>
    <t>Despesas Financeiras</t>
  </si>
  <si>
    <t>Aluguel</t>
  </si>
  <si>
    <t>Telefone</t>
  </si>
  <si>
    <t>Internet</t>
  </si>
  <si>
    <t>Energia Elétrica</t>
  </si>
  <si>
    <t>Água</t>
  </si>
  <si>
    <t>Material de Escritório/Limpeza</t>
  </si>
  <si>
    <t>Visitas</t>
  </si>
  <si>
    <t>Materiais</t>
  </si>
  <si>
    <t>Salário Líquido</t>
  </si>
  <si>
    <t>Adiantamento</t>
  </si>
  <si>
    <t>Cesta básica</t>
  </si>
  <si>
    <t>VT</t>
  </si>
  <si>
    <t>Medicina Ocupacional</t>
  </si>
  <si>
    <t>Combustível</t>
  </si>
  <si>
    <t>Pedágio</t>
  </si>
  <si>
    <t>Refeições</t>
  </si>
  <si>
    <t>Veículos - manutenção</t>
  </si>
  <si>
    <t>Veículos - documentos/multas</t>
  </si>
  <si>
    <t>Equipamentos - manutenção</t>
  </si>
  <si>
    <t>Produtos</t>
  </si>
  <si>
    <t>Equipamentos</t>
  </si>
  <si>
    <t>IPTU</t>
  </si>
  <si>
    <t>ISS</t>
  </si>
  <si>
    <t>SIMPLES</t>
  </si>
  <si>
    <t>GPS</t>
  </si>
  <si>
    <t>FGTS</t>
  </si>
  <si>
    <t>Renegociação - SIMPLES</t>
  </si>
  <si>
    <t>Renegociação - GPS</t>
  </si>
  <si>
    <t>Renegociação - IR/PIS/COFINS/CSLL</t>
  </si>
  <si>
    <t>Renegociação - SISTEMA "S"</t>
  </si>
  <si>
    <t>Contador</t>
  </si>
  <si>
    <t>Advogados</t>
  </si>
  <si>
    <t>Manutenção predial</t>
  </si>
  <si>
    <t>Tarifas bancárias</t>
  </si>
  <si>
    <t>Empréstimos</t>
  </si>
  <si>
    <t>Juros</t>
  </si>
  <si>
    <t>Saída</t>
  </si>
  <si>
    <t>Saldo</t>
  </si>
  <si>
    <t>Entrada</t>
  </si>
  <si>
    <t>Nota fiscal</t>
  </si>
  <si>
    <t>Rótulos de Linha</t>
  </si>
  <si>
    <t>Total Geral</t>
  </si>
  <si>
    <t>Soma de Valor</t>
  </si>
  <si>
    <t>Operacionais</t>
  </si>
  <si>
    <t>Outros</t>
  </si>
  <si>
    <t>Desinsetização</t>
  </si>
  <si>
    <t>Roedores</t>
  </si>
  <si>
    <t>Cupim</t>
  </si>
  <si>
    <t>Cupim - patrimônio</t>
  </si>
  <si>
    <t>Misto</t>
  </si>
  <si>
    <t>Estornos</t>
  </si>
  <si>
    <t>Restituições</t>
  </si>
  <si>
    <t>Nota</t>
  </si>
  <si>
    <t>Pro_labore</t>
  </si>
  <si>
    <t>Produtos_Equipamentos</t>
  </si>
  <si>
    <t>Prest_Serviços</t>
  </si>
  <si>
    <t>Mês</t>
  </si>
  <si>
    <t>Período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</si>
  <si>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</si>
  <si>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</si>
  <si>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</si>
  <si>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</si>
  <si>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</si>
  <si>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</si>
  <si>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</si>
  <si>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</si>
  <si>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</si>
  <si>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</si>
  <si>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</si>
  <si>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</si>
  <si>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Proposta</t>
  </si>
  <si>
    <t>Museu de Jacareí</t>
  </si>
  <si>
    <t>ECP-002-08-22</t>
  </si>
  <si>
    <t>Clientes</t>
  </si>
  <si>
    <t>Empresa</t>
  </si>
  <si>
    <t>CNPJ</t>
  </si>
  <si>
    <t>Cliente/Fornecedor</t>
  </si>
  <si>
    <t>Sem Parar</t>
  </si>
  <si>
    <t>Custas Judiciais</t>
  </si>
  <si>
    <t>Cartão de credito</t>
  </si>
  <si>
    <t>Desp_Financeiras</t>
  </si>
  <si>
    <t>Itau Master</t>
  </si>
  <si>
    <t>Vivo</t>
  </si>
  <si>
    <t>06/93</t>
  </si>
  <si>
    <t>05/45</t>
  </si>
  <si>
    <t>Outros serviços</t>
  </si>
  <si>
    <t>Valmir Tenorio</t>
  </si>
  <si>
    <t>Porto</t>
  </si>
  <si>
    <t>Pan</t>
  </si>
  <si>
    <t>Certificado digital</t>
  </si>
  <si>
    <t>01/22</t>
  </si>
  <si>
    <t>IRRF - Funcionarios</t>
  </si>
  <si>
    <t>02/22</t>
  </si>
  <si>
    <t>CRQ</t>
  </si>
  <si>
    <t>03/19</t>
  </si>
  <si>
    <t>Terra</t>
  </si>
  <si>
    <t>09/21</t>
  </si>
  <si>
    <t>10/21</t>
  </si>
  <si>
    <t>06/21</t>
  </si>
  <si>
    <t>05/21</t>
  </si>
  <si>
    <t>EQK4085</t>
  </si>
  <si>
    <t>uol</t>
  </si>
  <si>
    <t>Uol</t>
  </si>
  <si>
    <t>11/21</t>
  </si>
  <si>
    <t>AmericaNet</t>
  </si>
  <si>
    <t>Campanha Vinde</t>
  </si>
  <si>
    <t>Reemb. Diversos</t>
  </si>
  <si>
    <t>04/45</t>
  </si>
  <si>
    <t>07/145</t>
  </si>
  <si>
    <t>05/93</t>
  </si>
  <si>
    <t>04/60</t>
  </si>
  <si>
    <t>04/19</t>
  </si>
  <si>
    <t>Brindes</t>
  </si>
  <si>
    <t>Marília Bambrila</t>
  </si>
  <si>
    <t>1136/2022</t>
  </si>
  <si>
    <t>Elektro</t>
  </si>
  <si>
    <t>04/22</t>
  </si>
  <si>
    <t>recibo</t>
  </si>
  <si>
    <t>Dutra Maquinas</t>
  </si>
  <si>
    <t>Fornecedor</t>
  </si>
  <si>
    <t>2022</t>
  </si>
  <si>
    <t>Anos</t>
  </si>
  <si>
    <t>Rótulos de Coluna</t>
  </si>
  <si>
    <t>Karin Zapiro</t>
  </si>
  <si>
    <t>1078/2021</t>
  </si>
  <si>
    <t>Eliana/Roberto</t>
  </si>
  <si>
    <t>1075/2021</t>
  </si>
  <si>
    <t>MAS - Museu de Arte Sacra SP</t>
  </si>
  <si>
    <t>Museu Candido Portinari</t>
  </si>
  <si>
    <t>1002/2021</t>
  </si>
  <si>
    <t>1063/2021</t>
  </si>
  <si>
    <t>Claudia Palmeira</t>
  </si>
  <si>
    <t>1068/2021</t>
  </si>
  <si>
    <t>Gilmar/Lourdes</t>
  </si>
  <si>
    <t>1071/2021</t>
  </si>
  <si>
    <t>Elisabeth Miyake</t>
  </si>
  <si>
    <t>1072/2021</t>
  </si>
  <si>
    <t>Vivian</t>
  </si>
  <si>
    <t>979/2020</t>
  </si>
  <si>
    <t>Noemia</t>
  </si>
  <si>
    <t>955/2020</t>
  </si>
  <si>
    <t>Silvia Callas</t>
  </si>
  <si>
    <t>1069/2021</t>
  </si>
  <si>
    <t>Jorge Eduardo Beira</t>
  </si>
  <si>
    <t>1044/2021</t>
  </si>
  <si>
    <t>Museu Casa de Portinari</t>
  </si>
  <si>
    <t>1057/2021</t>
  </si>
  <si>
    <t>Julio Moraes</t>
  </si>
  <si>
    <t>1058/2021</t>
  </si>
  <si>
    <t>Antonio L. Seabra</t>
  </si>
  <si>
    <t>1001/2021</t>
  </si>
  <si>
    <t>Olga M. Ferreira</t>
  </si>
  <si>
    <t>1004/2021</t>
  </si>
  <si>
    <t>1012/2021</t>
  </si>
  <si>
    <t>Acam -Museu I. Vanuíre</t>
  </si>
  <si>
    <t>639/2017</t>
  </si>
  <si>
    <t>Marize Vilella</t>
  </si>
  <si>
    <t>1061/2021</t>
  </si>
  <si>
    <t>1040/2021</t>
  </si>
  <si>
    <t>1060/2021</t>
  </si>
  <si>
    <t>Museu Felicia Leiner</t>
  </si>
  <si>
    <t>1030/2021</t>
  </si>
  <si>
    <t>Ariana Audi</t>
  </si>
  <si>
    <t>10544/2021</t>
  </si>
  <si>
    <t xml:space="preserve">Andre Callas </t>
  </si>
  <si>
    <t>1045/2021</t>
  </si>
  <si>
    <t>Maura Yaneli</t>
  </si>
  <si>
    <t>1046/2021</t>
  </si>
  <si>
    <t>Silvia Soares</t>
  </si>
  <si>
    <t>1055/2021</t>
  </si>
  <si>
    <t>Cassia DPH</t>
  </si>
  <si>
    <t>1051/2021</t>
  </si>
  <si>
    <t>Inspeção-Cupim</t>
  </si>
  <si>
    <t>E-I-001</t>
  </si>
  <si>
    <t>Inspeção-Ratos</t>
  </si>
  <si>
    <t>E-I-002</t>
  </si>
  <si>
    <t>Inspeção-Insetos</t>
  </si>
  <si>
    <t>E-I-003</t>
  </si>
  <si>
    <t>Inspeção-Outros</t>
  </si>
  <si>
    <t>E-I-004</t>
  </si>
  <si>
    <t>Noemia Martins</t>
  </si>
  <si>
    <t>Ligia Frederico</t>
  </si>
  <si>
    <t>902/2020</t>
  </si>
  <si>
    <t>Flavia Matalon</t>
  </si>
  <si>
    <t>940/2020</t>
  </si>
  <si>
    <t>Antonio Ricardo Beira</t>
  </si>
  <si>
    <t>1042/2021</t>
  </si>
  <si>
    <t>Waldir Beira Junior</t>
  </si>
  <si>
    <t>1023/2021</t>
  </si>
  <si>
    <t>Ricardo/Patricia</t>
  </si>
  <si>
    <t>943/2020</t>
  </si>
  <si>
    <t>Andre Yassuda</t>
  </si>
  <si>
    <t>1013/2021</t>
  </si>
  <si>
    <t>Silvana J. Callas</t>
  </si>
  <si>
    <t>1027/2021</t>
  </si>
  <si>
    <t>915/2020</t>
  </si>
  <si>
    <t>Travessia</t>
  </si>
  <si>
    <t>1008/2021</t>
  </si>
  <si>
    <t>1010/2021</t>
  </si>
  <si>
    <t>MCB-Museu da Casa Brasileira</t>
  </si>
  <si>
    <t>981/2020</t>
  </si>
  <si>
    <t>Sonia Cunha</t>
  </si>
  <si>
    <t>972/2020</t>
  </si>
  <si>
    <t>Franscico M. Andrade</t>
  </si>
  <si>
    <t>976/2020</t>
  </si>
  <si>
    <t>02/2022</t>
  </si>
  <si>
    <t>Sabesb</t>
  </si>
  <si>
    <t>Simples Nacional</t>
  </si>
  <si>
    <t>05/60</t>
  </si>
  <si>
    <t>DARF</t>
  </si>
  <si>
    <t>08/145</t>
  </si>
  <si>
    <t>Visão Contabil</t>
  </si>
  <si>
    <t>Ferraz e Barreto</t>
  </si>
  <si>
    <t>Valetão Pneus</t>
  </si>
  <si>
    <t>05/19</t>
  </si>
  <si>
    <t>(vazio)</t>
  </si>
  <si>
    <t>Antonio Luis da Cunha Seabra</t>
  </si>
  <si>
    <t>Cliente</t>
  </si>
  <si>
    <t>1105/2022</t>
  </si>
  <si>
    <t>ACAM - Casa Portinari</t>
  </si>
  <si>
    <t>Nota Total</t>
  </si>
  <si>
    <t>Casa Portinari</t>
  </si>
  <si>
    <t>056/2021</t>
  </si>
  <si>
    <t>Associação Museu de Arte Sacra de São Paulo</t>
  </si>
  <si>
    <t>Museu de Arte Sacra</t>
  </si>
  <si>
    <t>1101/2022</t>
  </si>
  <si>
    <t>016/2022</t>
  </si>
  <si>
    <t>Aunde Brasil S/A</t>
  </si>
  <si>
    <t>Aunde Brasil</t>
  </si>
  <si>
    <t>1165/2022</t>
  </si>
  <si>
    <t>1135/2022</t>
  </si>
  <si>
    <t>Alexandre Café Birman</t>
  </si>
  <si>
    <t>1120/2022</t>
  </si>
  <si>
    <t>Jorge Eduardo beira</t>
  </si>
  <si>
    <t>1085/2021</t>
  </si>
  <si>
    <t>Contratos</t>
  </si>
  <si>
    <t>Meses</t>
  </si>
  <si>
    <t>Fat_contr</t>
  </si>
  <si>
    <t>Fat_mes</t>
  </si>
  <si>
    <t>Natalia Kuchar Lohn</t>
  </si>
  <si>
    <t>1117/2022</t>
  </si>
  <si>
    <t>1172/2022</t>
  </si>
  <si>
    <t>Fundação Padre Anchieta</t>
  </si>
  <si>
    <t>Cond. Edif. Palacio 5a. Avenida</t>
  </si>
  <si>
    <t>Condomínio 5a. Avenida</t>
  </si>
  <si>
    <t>1143/2022</t>
  </si>
  <si>
    <t>(Tudo)</t>
  </si>
  <si>
    <t>Igor</t>
  </si>
  <si>
    <t>13o. Sal.</t>
  </si>
  <si>
    <t>Sergio</t>
  </si>
  <si>
    <t>15/19</t>
  </si>
  <si>
    <t>09/09</t>
  </si>
  <si>
    <t>Rossi</t>
  </si>
  <si>
    <t>Nova Climet</t>
  </si>
  <si>
    <t>Terra Fibra</t>
  </si>
  <si>
    <t>11/2022</t>
  </si>
  <si>
    <t>Avink</t>
  </si>
  <si>
    <t>1105/2021</t>
  </si>
  <si>
    <t>01/145</t>
  </si>
  <si>
    <t>boleto</t>
  </si>
  <si>
    <t>William Sobral Falssi</t>
  </si>
  <si>
    <t>Luciano Sales de Carvalho</t>
  </si>
  <si>
    <t>Rosangela e Reinaldo Auto Peças</t>
  </si>
  <si>
    <t>12/45</t>
  </si>
  <si>
    <t>12/19</t>
  </si>
  <si>
    <t>15/145</t>
  </si>
  <si>
    <t>Kalunga</t>
  </si>
  <si>
    <t>09/2022</t>
  </si>
  <si>
    <t>01/07</t>
  </si>
  <si>
    <t>15/93</t>
  </si>
  <si>
    <t>JR Delivery</t>
  </si>
  <si>
    <t>Prefeitura de Franco da Rocha</t>
  </si>
  <si>
    <t>08/10</t>
  </si>
  <si>
    <t>Casa Dpeneus</t>
  </si>
  <si>
    <t>06/09</t>
  </si>
  <si>
    <t>Wanderley</t>
  </si>
  <si>
    <t>Edson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</si>
</sst>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7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indexed="8"/>
      <name val="Microsoft PhagsPa"/>
      <family val="2"/>
    </font>
    <font>
      <b/>
      <sz val="11"/>
      <color indexed="8"/>
      <name val="Microsoft PhagsPa"/>
      <family val="2"/>
    </font>
    <font>
      <sz val="10"/>
      <color indexed="8"/>
      <name val="Microsoft PhagsPa"/>
      <family val="2"/>
    </font>
    <font>
      <sz val="8"/>
      <name val="Calibri"/>
      <family val="2"/>
      <scheme val="minor"/>
    </font>
    <font>
      <u/>
      <sz val="11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Border="1" applyProtection="1">
      <protection locked="0"/>
    </xf>
    <xf numFmtId="0" fontId="0" fillId="0" borderId="2" xfId="0" applyBorder="1" applyProtection="1">
      <protection locked="0"/>
    </xf>
    <xf numFmtId="0" fontId="0" fillId="0" borderId="3" xfId="0" applyBorder="1" applyProtection="1">
      <protection locked="0"/>
    </xf>
    <xf numFmtId="0" fontId="1" fillId="0" borderId="0" xfId="0" applyFont="1"/>
    <xf numFmtId="0" fontId="1" fillId="2" borderId="0" xfId="0" applyFont="1" applyFill="1"/>
    <xf numFmtId="0" fontId="2" fillId="0" borderId="0" xfId="0" applyFont="1"/>
    <xf numFmtId="0" fontId="3" fillId="0" borderId="0" xfId="0" applyFont="1" applyAlignment="1">
      <alignment horizontal="center"/>
    </xf>
    <xf numFmtId="14" fontId="4" fillId="0" borderId="0" xfId="0" applyNumberFormat="1" applyFont="1"/>
    <xf numFmtId="0" fontId="4" fillId="0" borderId="0" xfId="0" applyFont="1"/>
    <xf numFmtId="4" fontId="4" fillId="0" borderId="0" xfId="0" applyNumberFormat="1" applyFont="1"/>
    <xf numFmtId="0" fontId="0" fillId="0" borderId="4" xfId="0" applyBorder="1" applyProtection="1">
      <protection locked="0"/>
    </xf>
    <xf numFmtId="0" fontId="0" fillId="0" borderId="0" xfId="0" pivotButton="1"/>
    <xf numFmtId="0" fontId="0" fillId="0" borderId="0" xfId="0" applyAlignment="1">
      <alignment horizontal="left"/>
    </xf>
    <xf numFmtId="14" fontId="4" fillId="0" borderId="0" xfId="0" applyNumberFormat="1" applyFont="1" applyAlignment="1">
      <alignment horizontal="center"/>
    </xf>
    <xf numFmtId="17" fontId="4" fillId="0" borderId="0" xfId="0" quotePrefix="1" applyNumberFormat="1" applyFont="1"/>
    <xf numFmtId="0" fontId="4" fillId="0" borderId="0" xfId="0" quotePrefix="1" applyFont="1"/>
    <xf numFmtId="1" fontId="0" fillId="0" borderId="0" xfId="0" applyNumberFormat="1"/>
    <xf numFmtId="0" fontId="2" fillId="0" borderId="5" xfId="0" applyFont="1" applyBorder="1"/>
    <xf numFmtId="164" fontId="2" fillId="0" borderId="5" xfId="0" applyNumberFormat="1" applyFont="1" applyBorder="1"/>
    <xf numFmtId="0" fontId="2" fillId="0" borderId="6" xfId="0" applyFont="1" applyBorder="1"/>
    <xf numFmtId="164" fontId="2" fillId="0" borderId="6" xfId="0" applyNumberFormat="1" applyFont="1" applyBorder="1"/>
    <xf numFmtId="0" fontId="3" fillId="3" borderId="7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0" fillId="4" borderId="0" xfId="0" applyFill="1"/>
    <xf numFmtId="0" fontId="6" fillId="0" borderId="0" xfId="0" applyFont="1"/>
    <xf numFmtId="4" fontId="0" fillId="0" borderId="0" xfId="0" applyNumberFormat="1"/>
    <xf numFmtId="16" fontId="4" fillId="0" borderId="0" xfId="0" quotePrefix="1" applyNumberFormat="1" applyFont="1"/>
    <xf numFmtId="17" fontId="4" fillId="0" borderId="0" xfId="0" applyNumberFormat="1" applyFont="1"/>
  </cellXfs>
  <cellStyles count="1">
    <cellStyle name="Normal" xfId="0" builtinId="0"/>
  </cellStyles>
  <dxfs count="53">
    <dxf>
      <numFmt numFmtId="1" formatCode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minor"/>
      </font>
    </dxf>
    <dxf>
      <fill>
        <patternFill patternType="none">
          <fgColor indexed="64"/>
          <bgColor indexed="65"/>
        </patternFill>
      </fill>
      <border diagonalUp="0" diagonalDown="0">
        <left style="thin">
          <color theme="0" tint="-0.14996795556505021"/>
        </left>
        <right style="thin">
          <color theme="0" tint="-0.14996795556505021"/>
        </right>
        <top/>
        <bottom/>
        <vertical/>
        <horizontal/>
      </border>
      <protection locked="0" hidden="0"/>
    </dxf>
    <dxf>
      <fill>
        <patternFill patternType="none">
          <fgColor indexed="64"/>
          <bgColor indexed="65"/>
        </patternFill>
      </fill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minor"/>
      </font>
      <fill>
        <patternFill patternType="solid">
          <fgColor indexed="64"/>
          <bgColor theme="2" tint="-0.499984740745262"/>
        </patternFill>
      </fill>
    </dxf>
    <dxf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  <protection locked="0" hidden="0"/>
    </dxf>
    <dxf>
      <border outline="0">
        <bottom style="thin">
          <color theme="0" tint="-0.14996795556505021"/>
        </bottom>
      </border>
    </dxf>
    <dxf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minor"/>
      </font>
      <fill>
        <patternFill patternType="solid">
          <fgColor indexed="64"/>
          <bgColor theme="2" tint="-0.499984740745262"/>
        </patternFill>
      </fill>
    </dxf>
    <dxf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  <protection locked="0" hidden="0"/>
    </dxf>
    <dxf>
      <border outline="0">
        <bottom style="thin">
          <color theme="0" tint="-0.14996795556505021"/>
        </bottom>
      </border>
    </dxf>
    <dxf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minor"/>
      </font>
      <fill>
        <patternFill patternType="solid">
          <fgColor indexed="64"/>
          <bgColor theme="2" tint="-0.49998474074526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minor"/>
      </font>
      <fill>
        <patternFill patternType="solid">
          <fgColor indexed="64"/>
          <bgColor theme="2" tint="-0.499984740745262"/>
        </patternFill>
      </fill>
    </dxf>
    <dxf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  <protection locked="0" hidden="0"/>
    </dxf>
    <dxf>
      <border outline="0">
        <bottom style="thin">
          <color theme="0" tint="-0.14996795556505021"/>
        </bottom>
      </border>
    </dxf>
    <dxf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minor"/>
      </font>
      <fill>
        <patternFill patternType="solid">
          <fgColor indexed="64"/>
          <bgColor theme="2" tint="-0.499984740745262"/>
        </patternFill>
      </fill>
    </dxf>
    <dxf>
      <border diagonalUp="0" diagonalDown="0">
        <left style="thin">
          <color theme="0" tint="-0.14996795556505021"/>
        </left>
        <right style="thin">
          <color theme="0" tint="-0.14996795556505021"/>
        </right>
        <top/>
        <bottom style="thin">
          <color theme="0" tint="-0.14996795556505021"/>
        </bottom>
        <vertical/>
        <horizontal/>
      </border>
      <protection locked="0" hidden="0"/>
    </dxf>
    <dxf>
      <border outline="0">
        <bottom style="thin">
          <color theme="0" tint="-0.14996795556505021"/>
        </bottom>
      </border>
    </dxf>
    <dxf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minor"/>
      </font>
      <fill>
        <patternFill patternType="solid">
          <fgColor indexed="64"/>
          <bgColor theme="2" tint="-0.499984740745262"/>
        </patternFill>
      </fill>
    </dxf>
    <dxf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  <protection locked="0" hidden="0"/>
    </dxf>
    <dxf>
      <border outline="0">
        <bottom style="thin">
          <color theme="0" tint="-0.14996795556505021"/>
        </bottom>
      </border>
    </dxf>
    <dxf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minor"/>
      </font>
      <fill>
        <patternFill patternType="solid">
          <fgColor indexed="64"/>
          <bgColor theme="2" tint="-0.499984740745262"/>
        </patternFill>
      </fill>
    </dxf>
    <dxf>
      <border diagonalUp="0" diagonalDown="0">
        <left style="thin">
          <color theme="0" tint="-0.14996795556505021"/>
        </left>
        <right style="thin">
          <color theme="0" tint="-0.14996795556505021"/>
        </right>
        <top/>
        <bottom style="thin">
          <color theme="0" tint="-0.14996795556505021"/>
        </bottom>
        <vertical/>
        <horizontal/>
      </border>
      <protection locked="0" hidden="0"/>
    </dxf>
    <dxf>
      <border outline="0">
        <bottom style="thin">
          <color theme="0" tint="-0.14996795556505021"/>
        </bottom>
      </border>
    </dxf>
    <dxf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minor"/>
      </font>
      <fill>
        <patternFill patternType="solid">
          <fgColor indexed="64"/>
          <bgColor theme="2" tint="-0.499984740745262"/>
        </patternFill>
      </fill>
    </dxf>
    <dxf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  <protection locked="0" hidden="0"/>
    </dxf>
    <dxf>
      <border outline="0">
        <bottom style="thin">
          <color theme="0" tint="-0.14996795556505021"/>
        </bottom>
      </border>
    </dxf>
    <dxf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minor"/>
      </font>
      <fill>
        <patternFill patternType="solid">
          <fgColor indexed="64"/>
          <bgColor theme="2" tint="-0.49998474074526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minor"/>
      </font>
      <fill>
        <patternFill patternType="solid">
          <fgColor indexed="64"/>
          <bgColor theme="2" tint="-0.49998474074526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minor"/>
      </font>
      <fill>
        <patternFill patternType="solid">
          <fgColor indexed="64"/>
          <bgColor theme="2" tint="-0.499984740745262"/>
        </patternFill>
      </fill>
    </dxf>
    <dxf>
      <numFmt numFmtId="4" formatCode="#,##0.00"/>
    </dxf>
    <dxf>
      <numFmt numFmtId="4" formatCode="#,##0.00"/>
    </dxf>
    <dxf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Microsoft PhagsPa"/>
        <family val="2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Microsoft PhagsPa"/>
        <family val="2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Microsoft PhagsP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Microsoft PhagsP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Microsoft PhagsP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Microsoft PhagsP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Microsoft PhagsP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Microsoft PhagsP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Microsoft PhagsPa"/>
        <family val="2"/>
        <scheme val="none"/>
      </font>
      <numFmt numFmtId="19" formatCode="dd/mm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Microsoft PhagsPa"/>
        <family val="2"/>
        <scheme val="none"/>
      </font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Microsoft PhagsPa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Microsoft PhagsPa"/>
        <family val="2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07/relationships/slicerCache" Target="slicerCaches/slicerCache1.xml"/><Relationship Id="rId18" Type="http://schemas.openxmlformats.org/officeDocument/2006/relationships/connections" Target="connections.xml"/><Relationship Id="rId3" Type="http://schemas.openxmlformats.org/officeDocument/2006/relationships/worksheet" Target="worksheets/sheet3.xml"/><Relationship Id="rId21" Type="http://schemas.openxmlformats.org/officeDocument/2006/relationships/powerPivotData" Target="model/item.data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microsoft.com/office/2007/relationships/slicerCache" Target="slicerCaches/slicerCache4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microsoft.com/office/2007/relationships/slicerCache" Target="slicerCaches/slicerCache3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07/relationships/slicerCache" Target="slicerCaches/slicerCache2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[controle_financeiro.xlsx]Analise!Tabela dinâmica2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Tipo</a:t>
            </a:r>
            <a:r>
              <a:rPr lang="en-US" baseline="0"/>
              <a:t> de despesa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Analise!$B$4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Analise!$A$5:$A$14</c:f>
              <c:strCache>
                <c:ptCount val="9"/>
                <c:pt idx="0">
                  <c:v>Administrativas</c:v>
                </c:pt>
                <c:pt idx="1">
                  <c:v>Comerciais</c:v>
                </c:pt>
                <c:pt idx="2">
                  <c:v>Desp_Financeiras</c:v>
                </c:pt>
                <c:pt idx="3">
                  <c:v>Operacionais</c:v>
                </c:pt>
                <c:pt idx="4">
                  <c:v>Pessoal</c:v>
                </c:pt>
                <c:pt idx="5">
                  <c:v>Prest_Serviços</c:v>
                </c:pt>
                <c:pt idx="6">
                  <c:v>Produtos_Equipamentos</c:v>
                </c:pt>
                <c:pt idx="7">
                  <c:v>Tributos</c:v>
                </c:pt>
                <c:pt idx="8">
                  <c:v>Nota</c:v>
                </c:pt>
              </c:strCache>
            </c:strRef>
          </c:cat>
          <c:val>
            <c:numRef>
              <c:f>Analise!$B$5:$B$14</c:f>
              <c:numCache>
                <c:formatCode>General</c:formatCode>
                <c:ptCount val="9"/>
                <c:pt idx="0">
                  <c:v>3231.7799999999993</c:v>
                </c:pt>
                <c:pt idx="1">
                  <c:v>6182.13</c:v>
                </c:pt>
                <c:pt idx="2">
                  <c:v>6955.82</c:v>
                </c:pt>
                <c:pt idx="3">
                  <c:v>15048.240000000003</c:v>
                </c:pt>
                <c:pt idx="4">
                  <c:v>5425.36</c:v>
                </c:pt>
                <c:pt idx="5">
                  <c:v>4820</c:v>
                </c:pt>
                <c:pt idx="6">
                  <c:v>6017.2900000000009</c:v>
                </c:pt>
                <c:pt idx="7">
                  <c:v>7963.68</c:v>
                </c:pt>
                <c:pt idx="8">
                  <c:v>364095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49-4ADB-92C7-D2E9560A77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0923536"/>
        <c:axId val="370931024"/>
      </c:barChart>
      <c:catAx>
        <c:axId val="370923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70931024"/>
        <c:crosses val="autoZero"/>
        <c:auto val="1"/>
        <c:lblAlgn val="ctr"/>
        <c:lblOffset val="100"/>
        <c:noMultiLvlLbl val="0"/>
      </c:catAx>
      <c:valAx>
        <c:axId val="37093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70923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Entrada x Saída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Resumo!$C$5</c:f>
              <c:strCache>
                <c:ptCount val="1"/>
                <c:pt idx="0">
                  <c:v>Entrada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Resumo!$B$6:$B$17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Resumo!$C$6:$C$17</c:f>
              <c:numCache>
                <c:formatCode>"R$"\ #,##0.00</c:formatCode>
                <c:ptCount val="12"/>
                <c:pt idx="0">
                  <c:v>39110</c:v>
                </c:pt>
                <c:pt idx="1">
                  <c:v>52070</c:v>
                </c:pt>
                <c:pt idx="2">
                  <c:v>29895</c:v>
                </c:pt>
                <c:pt idx="3">
                  <c:v>24670</c:v>
                </c:pt>
                <c:pt idx="4">
                  <c:v>3700</c:v>
                </c:pt>
                <c:pt idx="5">
                  <c:v>6000</c:v>
                </c:pt>
                <c:pt idx="6">
                  <c:v>26290</c:v>
                </c:pt>
                <c:pt idx="7">
                  <c:v>61670</c:v>
                </c:pt>
                <c:pt idx="8">
                  <c:v>50250</c:v>
                </c:pt>
                <c:pt idx="9">
                  <c:v>41470</c:v>
                </c:pt>
                <c:pt idx="10">
                  <c:v>56370</c:v>
                </c:pt>
                <c:pt idx="11">
                  <c:v>20970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D8-47E1-8E7A-F56DCA7CB319}"/>
            </c:ext>
          </c:extLst>
        </c:ser>
        <c:ser>
          <c:idx val="1"/>
          <c:order val="1"/>
          <c:tx>
            <c:strRef>
              <c:f>Resumo!$D$5</c:f>
              <c:strCache>
                <c:ptCount val="1"/>
                <c:pt idx="0">
                  <c:v>Saída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Resumo!$B$6:$B$17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Resumo!$D$6:$D$17</c:f>
              <c:numCache>
                <c:formatCode>"R$"\ #,##0.00</c:formatCode>
                <c:ptCount val="12"/>
                <c:pt idx="0">
                  <c:v>5700.3200000000006</c:v>
                </c:pt>
                <c:pt idx="1">
                  <c:v>28955.489999999998</c:v>
                </c:pt>
                <c:pt idx="2">
                  <c:v>14965.390000000001</c:v>
                </c:pt>
                <c:pt idx="3">
                  <c:v>339.7</c:v>
                </c:pt>
                <c:pt idx="4">
                  <c:v>4265.25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18006.21</c:v>
                </c:pt>
                <c:pt idx="10">
                  <c:v>0</c:v>
                </c:pt>
                <c:pt idx="11">
                  <c:v>21548.639999999999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D8-47E1-8E7A-F56DCA7CB3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414704"/>
        <c:axId val="379415120"/>
      </c:barChart>
      <c:catAx>
        <c:axId val="379414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79415120"/>
        <c:crosses val="autoZero"/>
        <c:auto val="1"/>
        <c:lblAlgn val="ctr"/>
        <c:lblOffset val="100"/>
        <c:noMultiLvlLbl val="0"/>
      </c:catAx>
      <c:valAx>
        <c:axId val="37941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79414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Resumo!$E$5</c:f>
              <c:strCache>
                <c:ptCount val="1"/>
                <c:pt idx="0">
                  <c:v>Saldo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Resumo!$B$6:$B$17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Resumo!$E$6:$E$17</c:f>
              <c:numCache>
                <c:formatCode>"R$"\ #,##0.00</c:formatCode>
                <c:ptCount val="12"/>
                <c:pt idx="0">
                  <c:v>33409.68</c:v>
                </c:pt>
                <c:pt idx="1">
                  <c:v>23114.510000000002</c:v>
                </c:pt>
                <c:pt idx="2">
                  <c:v>14929.609999999999</c:v>
                </c:pt>
                <c:pt idx="3">
                  <c:v>24330.3</c:v>
                </c:pt>
                <c:pt idx="4">
                  <c:v>-565.25</c:v>
                </c:pt>
                <c:pt idx="5">
                  <c:v>6000</c:v>
                </c:pt>
                <c:pt idx="6">
                  <c:v>26290</c:v>
                </c:pt>
                <c:pt idx="7">
                  <c:v>61670</c:v>
                </c:pt>
                <c:pt idx="8">
                  <c:v>50250</c:v>
                </c:pt>
                <c:pt idx="9">
                  <c:v>23463.79</c:v>
                </c:pt>
                <c:pt idx="10">
                  <c:v>56370</c:v>
                </c:pt>
                <c:pt idx="11">
                  <c:v>-578.63999999999942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B7-478B-A2E2-79D83E83D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8454304"/>
        <c:axId val="378453472"/>
      </c:barChart>
      <c:catAx>
        <c:axId val="378454304"/>
        <c:scaling>
          <c:orientation val="minMax"/>
        </c:scaling>
        <c:delete val="0"/>
        <c:axPos val="b"/>
        <c:numFmt formatCode="#,##0.00_ ;[Red]\-#,##0.00\ 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78453472"/>
        <c:crosses val="autoZero"/>
        <c:auto val="1"/>
        <c:lblAlgn val="ctr"/>
        <c:lblOffset val="100"/>
        <c:noMultiLvlLbl val="0"/>
      </c:catAx>
      <c:valAx>
        <c:axId val="37845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$&quot;#,##0.00_);[Red]\(&quot;R$&quot;#,##0.0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78454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[controle_financeiro.xlsx]Analise!Tabela dinâmica1</c:name>
    <c:fmtId val="16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Analise!$I$4:$I$6</c:f>
              <c:strCache>
                <c:ptCount val="1"/>
                <c:pt idx="0">
                  <c:v>Administrativas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Analise!$H$7:$H$18</c:f>
              <c:strCache>
                <c:ptCount val="11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OUT</c:v>
                </c:pt>
                <c:pt idx="6">
                  <c:v>NOV</c:v>
                </c:pt>
                <c:pt idx="7">
                  <c:v>SET</c:v>
                </c:pt>
                <c:pt idx="8">
                  <c:v>AGO</c:v>
                </c:pt>
                <c:pt idx="9">
                  <c:v>JUL</c:v>
                </c:pt>
                <c:pt idx="10">
                  <c:v>JUN</c:v>
                </c:pt>
              </c:strCache>
            </c:strRef>
          </c:cat>
          <c:val>
            <c:numRef>
              <c:f>Analise!$I$7:$I$18</c:f>
              <c:numCache>
                <c:formatCode>General</c:formatCode>
                <c:ptCount val="11"/>
                <c:pt idx="0">
                  <c:v>1411.9199999999998</c:v>
                </c:pt>
                <c:pt idx="1">
                  <c:v>1257.5199999999998</c:v>
                </c:pt>
                <c:pt idx="2">
                  <c:v>244.85000000000002</c:v>
                </c:pt>
                <c:pt idx="4">
                  <c:v>317.49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FC-4678-8830-1F9F47889087}"/>
            </c:ext>
          </c:extLst>
        </c:ser>
        <c:ser>
          <c:idx val="1"/>
          <c:order val="1"/>
          <c:tx>
            <c:strRef>
              <c:f>Analise!$J$4:$J$6</c:f>
              <c:strCache>
                <c:ptCount val="1"/>
                <c:pt idx="0">
                  <c:v>Comerciais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Analise!$H$7:$H$18</c:f>
              <c:strCache>
                <c:ptCount val="11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OUT</c:v>
                </c:pt>
                <c:pt idx="6">
                  <c:v>NOV</c:v>
                </c:pt>
                <c:pt idx="7">
                  <c:v>SET</c:v>
                </c:pt>
                <c:pt idx="8">
                  <c:v>AGO</c:v>
                </c:pt>
                <c:pt idx="9">
                  <c:v>JUL</c:v>
                </c:pt>
                <c:pt idx="10">
                  <c:v>JUN</c:v>
                </c:pt>
              </c:strCache>
            </c:strRef>
          </c:cat>
          <c:val>
            <c:numRef>
              <c:f>Analise!$J$7:$J$18</c:f>
              <c:numCache>
                <c:formatCode>General</c:formatCode>
                <c:ptCount val="11"/>
                <c:pt idx="1">
                  <c:v>6182.13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42FC-4678-8830-1F9F47889087}"/>
            </c:ext>
          </c:extLst>
        </c:ser>
        <c:ser>
          <c:idx val="2"/>
          <c:order val="2"/>
          <c:tx>
            <c:strRef>
              <c:f>Analise!$K$4:$K$6</c:f>
              <c:strCache>
                <c:ptCount val="1"/>
                <c:pt idx="0">
                  <c:v>Desp_Financeiras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Analise!$H$7:$H$18</c:f>
              <c:strCache>
                <c:ptCount val="11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OUT</c:v>
                </c:pt>
                <c:pt idx="6">
                  <c:v>NOV</c:v>
                </c:pt>
                <c:pt idx="7">
                  <c:v>SET</c:v>
                </c:pt>
                <c:pt idx="8">
                  <c:v>AGO</c:v>
                </c:pt>
                <c:pt idx="9">
                  <c:v>JUL</c:v>
                </c:pt>
                <c:pt idx="10">
                  <c:v>JUN</c:v>
                </c:pt>
              </c:strCache>
            </c:strRef>
          </c:cat>
          <c:val>
            <c:numRef>
              <c:f>Analise!$K$7:$K$18</c:f>
              <c:numCache>
                <c:formatCode>General</c:formatCode>
                <c:ptCount val="11"/>
                <c:pt idx="0">
                  <c:v>1660.0700000000002</c:v>
                </c:pt>
                <c:pt idx="1">
                  <c:v>5295.75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BC-40F5-9F34-078BF36D3281}"/>
            </c:ext>
          </c:extLst>
        </c:ser>
        <c:ser>
          <c:idx val="3"/>
          <c:order val="3"/>
          <c:tx>
            <c:strRef>
              <c:f>Analise!$L$4:$L$6</c:f>
              <c:strCache>
                <c:ptCount val="1"/>
                <c:pt idx="0">
                  <c:v>Operacionais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Analise!$H$7:$H$18</c:f>
              <c:strCache>
                <c:ptCount val="11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OUT</c:v>
                </c:pt>
                <c:pt idx="6">
                  <c:v>NOV</c:v>
                </c:pt>
                <c:pt idx="7">
                  <c:v>SET</c:v>
                </c:pt>
                <c:pt idx="8">
                  <c:v>AGO</c:v>
                </c:pt>
                <c:pt idx="9">
                  <c:v>JUL</c:v>
                </c:pt>
                <c:pt idx="10">
                  <c:v>JUN</c:v>
                </c:pt>
              </c:strCache>
            </c:strRef>
          </c:cat>
          <c:val>
            <c:numRef>
              <c:f>Analise!$L$7:$L$18</c:f>
              <c:numCache>
                <c:formatCode>General</c:formatCode>
                <c:ptCount val="11"/>
                <c:pt idx="0">
                  <c:v>1901.6799999999998</c:v>
                </c:pt>
                <c:pt idx="1">
                  <c:v>1539.48</c:v>
                </c:pt>
                <c:pt idx="2">
                  <c:v>8377.25</c:v>
                </c:pt>
                <c:pt idx="3">
                  <c:v>339.7</c:v>
                </c:pt>
                <c:pt idx="4">
                  <c:v>2890.13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BC-40F5-9F34-078BF36D3281}"/>
            </c:ext>
          </c:extLst>
        </c:ser>
        <c:ser>
          <c:idx val="4"/>
          <c:order val="4"/>
          <c:tx>
            <c:strRef>
              <c:f>Analise!$M$4:$M$6</c:f>
              <c:strCache>
                <c:ptCount val="1"/>
                <c:pt idx="0">
                  <c:v>Pessoal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Analise!$H$7:$H$18</c:f>
              <c:strCache>
                <c:ptCount val="11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OUT</c:v>
                </c:pt>
                <c:pt idx="6">
                  <c:v>NOV</c:v>
                </c:pt>
                <c:pt idx="7">
                  <c:v>SET</c:v>
                </c:pt>
                <c:pt idx="8">
                  <c:v>AGO</c:v>
                </c:pt>
                <c:pt idx="9">
                  <c:v>JUL</c:v>
                </c:pt>
                <c:pt idx="10">
                  <c:v>JUN</c:v>
                </c:pt>
              </c:strCache>
            </c:strRef>
          </c:cat>
          <c:val>
            <c:numRef>
              <c:f>Analise!$M$7:$M$18</c:f>
              <c:numCache>
                <c:formatCode>General</c:formatCode>
                <c:ptCount val="11"/>
                <c:pt idx="1">
                  <c:v>3825.3599999999997</c:v>
                </c:pt>
                <c:pt idx="2">
                  <c:v>1600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8BC-40F5-9F34-078BF36D3281}"/>
            </c:ext>
          </c:extLst>
        </c:ser>
        <c:ser>
          <c:idx val="5"/>
          <c:order val="5"/>
          <c:tx>
            <c:strRef>
              <c:f>Analise!$N$4:$N$6</c:f>
              <c:strCache>
                <c:ptCount val="1"/>
                <c:pt idx="0">
                  <c:v>Prest_Serviços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Analise!$H$7:$H$18</c:f>
              <c:strCache>
                <c:ptCount val="11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OUT</c:v>
                </c:pt>
                <c:pt idx="6">
                  <c:v>NOV</c:v>
                </c:pt>
                <c:pt idx="7">
                  <c:v>SET</c:v>
                </c:pt>
                <c:pt idx="8">
                  <c:v>AGO</c:v>
                </c:pt>
                <c:pt idx="9">
                  <c:v>JUL</c:v>
                </c:pt>
                <c:pt idx="10">
                  <c:v>JUN</c:v>
                </c:pt>
              </c:strCache>
            </c:strRef>
          </c:cat>
          <c:val>
            <c:numRef>
              <c:f>Analise!$N$7:$N$18</c:f>
              <c:numCache>
                <c:formatCode>General</c:formatCode>
                <c:ptCount val="11"/>
                <c:pt idx="1">
                  <c:v>3390</c:v>
                </c:pt>
                <c:pt idx="2">
                  <c:v>990</c:v>
                </c:pt>
                <c:pt idx="4">
                  <c:v>440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8BC-40F5-9F34-078BF36D3281}"/>
            </c:ext>
          </c:extLst>
        </c:ser>
        <c:ser>
          <c:idx val="6"/>
          <c:order val="6"/>
          <c:tx>
            <c:strRef>
              <c:f>Analise!$O$4:$O$6</c:f>
              <c:strCache>
                <c:ptCount val="1"/>
                <c:pt idx="0">
                  <c:v>Produtos_Equipamentos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Analise!$H$7:$H$18</c:f>
              <c:strCache>
                <c:ptCount val="11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OUT</c:v>
                </c:pt>
                <c:pt idx="6">
                  <c:v>NOV</c:v>
                </c:pt>
                <c:pt idx="7">
                  <c:v>SET</c:v>
                </c:pt>
                <c:pt idx="8">
                  <c:v>AGO</c:v>
                </c:pt>
                <c:pt idx="9">
                  <c:v>JUL</c:v>
                </c:pt>
                <c:pt idx="10">
                  <c:v>JUN</c:v>
                </c:pt>
              </c:strCache>
            </c:strRef>
          </c:cat>
          <c:val>
            <c:numRef>
              <c:f>Analise!$O$7:$O$18</c:f>
              <c:numCache>
                <c:formatCode>General</c:formatCode>
                <c:ptCount val="11"/>
                <c:pt idx="1">
                  <c:v>3707.48</c:v>
                </c:pt>
                <c:pt idx="2">
                  <c:v>891.66</c:v>
                </c:pt>
                <c:pt idx="5">
                  <c:v>1418.15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8BC-40F5-9F34-078BF36D3281}"/>
            </c:ext>
          </c:extLst>
        </c:ser>
        <c:ser>
          <c:idx val="7"/>
          <c:order val="7"/>
          <c:tx>
            <c:strRef>
              <c:f>Analise!$P$4:$P$6</c:f>
              <c:strCache>
                <c:ptCount val="1"/>
                <c:pt idx="0">
                  <c:v>Tributos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Analise!$H$7:$H$18</c:f>
              <c:strCache>
                <c:ptCount val="11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OUT</c:v>
                </c:pt>
                <c:pt idx="6">
                  <c:v>NOV</c:v>
                </c:pt>
                <c:pt idx="7">
                  <c:v>SET</c:v>
                </c:pt>
                <c:pt idx="8">
                  <c:v>AGO</c:v>
                </c:pt>
                <c:pt idx="9">
                  <c:v>JUL</c:v>
                </c:pt>
                <c:pt idx="10">
                  <c:v>JUN</c:v>
                </c:pt>
              </c:strCache>
            </c:strRef>
          </c:cat>
          <c:val>
            <c:numRef>
              <c:f>Analise!$P$7:$P$18</c:f>
              <c:numCache>
                <c:formatCode>General</c:formatCode>
                <c:ptCount val="11"/>
                <c:pt idx="0">
                  <c:v>726.65</c:v>
                </c:pt>
                <c:pt idx="1">
                  <c:v>3757.77</c:v>
                </c:pt>
                <c:pt idx="2">
                  <c:v>2861.6299999999997</c:v>
                </c:pt>
                <c:pt idx="4">
                  <c:v>617.63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8BC-40F5-9F34-078BF36D3281}"/>
            </c:ext>
          </c:extLst>
        </c:ser>
        <c:ser>
          <c:idx val="8"/>
          <c:order val="8"/>
          <c:tx>
            <c:strRef>
              <c:f>Analise!$Q$4:$Q$6</c:f>
              <c:strCache>
                <c:ptCount val="1"/>
                <c:pt idx="0">
                  <c:v>Nota - (vazio)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Analise!$H$7:$H$18</c:f>
              <c:strCache>
                <c:ptCount val="11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OUT</c:v>
                </c:pt>
                <c:pt idx="6">
                  <c:v>NOV</c:v>
                </c:pt>
                <c:pt idx="7">
                  <c:v>SET</c:v>
                </c:pt>
                <c:pt idx="8">
                  <c:v>AGO</c:v>
                </c:pt>
                <c:pt idx="9">
                  <c:v>JUL</c:v>
                </c:pt>
                <c:pt idx="10">
                  <c:v>JUN</c:v>
                </c:pt>
              </c:strCache>
            </c:strRef>
          </c:cat>
          <c:val>
            <c:numRef>
              <c:f>Analise!$Q$7:$Q$18</c:f>
              <c:numCache>
                <c:formatCode>General</c:formatCode>
                <c:ptCount val="11"/>
                <c:pt idx="0">
                  <c:v>39110</c:v>
                </c:pt>
                <c:pt idx="1">
                  <c:v>24670</c:v>
                </c:pt>
                <c:pt idx="2">
                  <c:v>29895</c:v>
                </c:pt>
                <c:pt idx="3">
                  <c:v>24670</c:v>
                </c:pt>
                <c:pt idx="4">
                  <c:v>3700</c:v>
                </c:pt>
                <c:pt idx="5">
                  <c:v>41470</c:v>
                </c:pt>
                <c:pt idx="6">
                  <c:v>56370</c:v>
                </c:pt>
                <c:pt idx="7">
                  <c:v>50250</c:v>
                </c:pt>
                <c:pt idx="8">
                  <c:v>61670</c:v>
                </c:pt>
                <c:pt idx="9">
                  <c:v>26290</c:v>
                </c:pt>
                <c:pt idx="10">
                  <c:v>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8BC-40F5-9F34-078BF36D328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2086568495"/>
        <c:axId val="2086572239"/>
      </c:barChart>
      <c:catAx>
        <c:axId val="2086568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86572239"/>
        <c:crosses val="autoZero"/>
        <c:auto val="1"/>
        <c:lblAlgn val="ctr"/>
        <c:lblOffset val="100"/>
        <c:noMultiLvlLbl val="0"/>
      </c:catAx>
      <c:valAx>
        <c:axId val="20865722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86568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[controle_financeiro.xlsx]Analise!Tabela dinâmica5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mensal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Analise!$F$4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Analise!$E$5:$E$16</c:f>
              <c:strCache>
                <c:ptCount val="11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OUT</c:v>
                </c:pt>
                <c:pt idx="6">
                  <c:v>NOV</c:v>
                </c:pt>
                <c:pt idx="7">
                  <c:v>SET</c:v>
                </c:pt>
                <c:pt idx="8">
                  <c:v>AGO</c:v>
                </c:pt>
                <c:pt idx="9">
                  <c:v>JUL</c:v>
                </c:pt>
                <c:pt idx="10">
                  <c:v>JUN</c:v>
                </c:pt>
              </c:strCache>
            </c:strRef>
          </c:cat>
          <c:val>
            <c:numRef>
              <c:f>Analise!$F$5:$F$16</c:f>
              <c:numCache>
                <c:formatCode>General</c:formatCode>
                <c:ptCount val="11"/>
                <c:pt idx="0">
                  <c:v>44810.32</c:v>
                </c:pt>
                <c:pt idx="1">
                  <c:v>53625.49</c:v>
                </c:pt>
                <c:pt idx="2">
                  <c:v>44860.39</c:v>
                </c:pt>
                <c:pt idx="3">
                  <c:v>25009.7</c:v>
                </c:pt>
                <c:pt idx="4">
                  <c:v>7965.25</c:v>
                </c:pt>
                <c:pt idx="5">
                  <c:v>42888.15</c:v>
                </c:pt>
                <c:pt idx="6">
                  <c:v>56370</c:v>
                </c:pt>
                <c:pt idx="7">
                  <c:v>50250</c:v>
                </c:pt>
                <c:pt idx="8">
                  <c:v>61670</c:v>
                </c:pt>
                <c:pt idx="9">
                  <c:v>26290</c:v>
                </c:pt>
                <c:pt idx="10">
                  <c:v>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47-45F8-A23F-2FA3567E65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0939344"/>
        <c:axId val="370936848"/>
      </c:barChart>
      <c:catAx>
        <c:axId val="370939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70936848"/>
        <c:crosses val="autoZero"/>
        <c:auto val="1"/>
        <c:lblAlgn val="ctr"/>
        <c:lblOffset val="100"/>
        <c:noMultiLvlLbl val="0"/>
      </c:catAx>
      <c:valAx>
        <c:axId val="37093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70939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[controle_financeiro.xlsx]Analise!Tabela dinâmica2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Tipo</a:t>
            </a:r>
            <a:r>
              <a:rPr lang="en-US" baseline="0"/>
              <a:t> de despesa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0.16775828945573962"/>
              <c:y val="1.317913385826771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6.6491382860089709E-2"/>
              <c:y val="0.10343649752114319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4.9986362023805506E-2"/>
              <c:y val="2.249489647127442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2.3021868560605868E-2"/>
              <c:y val="3.227617381160688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2.6119574793336424E-2"/>
              <c:y val="6.929133858267717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Analise!$B$4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280-4BF2-B198-39712161958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5280-4BF2-B198-39712161958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280-4BF2-B198-39712161958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CCC2-4072-8083-116AA73FB30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CCC2-4072-8083-116AA73FB30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280-4BF2-B198-39712161958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5280-4BF2-B198-39712161958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CCC2-4072-8083-116AA73FB302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682A-4E8A-9FB2-33E88988354C}"/>
              </c:ext>
            </c:extLst>
          </c:dPt>
          <c:dLbls>
            <c:dLbl>
              <c:idx val="0"/>
              <c:layout>
                <c:manualLayout>
                  <c:x val="-4.9986362023805506E-2"/>
                  <c:y val="2.2494896471274423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280-4BF2-B198-397121619584}"/>
                </c:ext>
              </c:extLst>
            </c:dLbl>
            <c:dLbl>
              <c:idx val="1"/>
              <c:layout>
                <c:manualLayout>
                  <c:x val="-6.6491382860089709E-2"/>
                  <c:y val="0.10343649752114319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280-4BF2-B198-397121619584}"/>
                </c:ext>
              </c:extLst>
            </c:dLbl>
            <c:dLbl>
              <c:idx val="2"/>
              <c:layout>
                <c:manualLayout>
                  <c:x val="-0.16775828945573962"/>
                  <c:y val="1.3179133858267716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280-4BF2-B198-397121619584}"/>
                </c:ext>
              </c:extLst>
            </c:dLbl>
            <c:dLbl>
              <c:idx val="5"/>
              <c:layout>
                <c:manualLayout>
                  <c:x val="2.6119574793336424E-2"/>
                  <c:y val="6.929133858267717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280-4BF2-B198-397121619584}"/>
                </c:ext>
              </c:extLst>
            </c:dLbl>
            <c:dLbl>
              <c:idx val="6"/>
              <c:layout>
                <c:manualLayout>
                  <c:x val="2.3021868560605868E-2"/>
                  <c:y val="3.2276173811606884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280-4BF2-B198-39712161958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Analise!$A$5:$A$14</c:f>
              <c:strCache>
                <c:ptCount val="9"/>
                <c:pt idx="0">
                  <c:v>Administrativas</c:v>
                </c:pt>
                <c:pt idx="1">
                  <c:v>Comerciais</c:v>
                </c:pt>
                <c:pt idx="2">
                  <c:v>Desp_Financeiras</c:v>
                </c:pt>
                <c:pt idx="3">
                  <c:v>Operacionais</c:v>
                </c:pt>
                <c:pt idx="4">
                  <c:v>Pessoal</c:v>
                </c:pt>
                <c:pt idx="5">
                  <c:v>Prest_Serviços</c:v>
                </c:pt>
                <c:pt idx="6">
                  <c:v>Produtos_Equipamentos</c:v>
                </c:pt>
                <c:pt idx="7">
                  <c:v>Tributos</c:v>
                </c:pt>
                <c:pt idx="8">
                  <c:v>Nota</c:v>
                </c:pt>
              </c:strCache>
            </c:strRef>
          </c:cat>
          <c:val>
            <c:numRef>
              <c:f>Analise!$B$5:$B$14</c:f>
              <c:numCache>
                <c:formatCode>General</c:formatCode>
                <c:ptCount val="9"/>
                <c:pt idx="0">
                  <c:v>3231.7799999999993</c:v>
                </c:pt>
                <c:pt idx="1">
                  <c:v>6182.13</c:v>
                </c:pt>
                <c:pt idx="2">
                  <c:v>6955.82</c:v>
                </c:pt>
                <c:pt idx="3">
                  <c:v>15048.240000000003</c:v>
                </c:pt>
                <c:pt idx="4">
                  <c:v>5425.36</c:v>
                </c:pt>
                <c:pt idx="5">
                  <c:v>4820</c:v>
                </c:pt>
                <c:pt idx="6">
                  <c:v>6017.2900000000009</c:v>
                </c:pt>
                <c:pt idx="7">
                  <c:v>7963.68</c:v>
                </c:pt>
                <c:pt idx="8">
                  <c:v>364095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80-4BF2-B198-3971216195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[controle_financeiro.xlsx]Analise!Tabela dinâmica1</c:name>
    <c:fmtId val="1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Analise!$I$4:$I$6</c:f>
              <c:strCache>
                <c:ptCount val="1"/>
                <c:pt idx="0">
                  <c:v>Administrativas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Analise!$H$7:$H$18</c:f>
              <c:strCache>
                <c:ptCount val="11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OUT</c:v>
                </c:pt>
                <c:pt idx="6">
                  <c:v>NOV</c:v>
                </c:pt>
                <c:pt idx="7">
                  <c:v>SET</c:v>
                </c:pt>
                <c:pt idx="8">
                  <c:v>AGO</c:v>
                </c:pt>
                <c:pt idx="9">
                  <c:v>JUL</c:v>
                </c:pt>
                <c:pt idx="10">
                  <c:v>JUN</c:v>
                </c:pt>
              </c:strCache>
            </c:strRef>
          </c:cat>
          <c:val>
            <c:numRef>
              <c:f>Analise!$I$7:$I$18</c:f>
              <c:numCache>
                <c:formatCode>General</c:formatCode>
                <c:ptCount val="11"/>
                <c:pt idx="0">
                  <c:v>1411.9199999999998</c:v>
                </c:pt>
                <c:pt idx="1">
                  <c:v>1257.5199999999998</c:v>
                </c:pt>
                <c:pt idx="2">
                  <c:v>244.85000000000002</c:v>
                </c:pt>
                <c:pt idx="4">
                  <c:v>317.49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48-4588-964D-33789809020D}"/>
            </c:ext>
          </c:extLst>
        </c:ser>
        <c:ser>
          <c:idx val="1"/>
          <c:order val="1"/>
          <c:tx>
            <c:strRef>
              <c:f>Analise!$J$4:$J$6</c:f>
              <c:strCache>
                <c:ptCount val="1"/>
                <c:pt idx="0">
                  <c:v>Comerciais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Analise!$H$7:$H$18</c:f>
              <c:strCache>
                <c:ptCount val="11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OUT</c:v>
                </c:pt>
                <c:pt idx="6">
                  <c:v>NOV</c:v>
                </c:pt>
                <c:pt idx="7">
                  <c:v>SET</c:v>
                </c:pt>
                <c:pt idx="8">
                  <c:v>AGO</c:v>
                </c:pt>
                <c:pt idx="9">
                  <c:v>JUL</c:v>
                </c:pt>
                <c:pt idx="10">
                  <c:v>JUN</c:v>
                </c:pt>
              </c:strCache>
            </c:strRef>
          </c:cat>
          <c:val>
            <c:numRef>
              <c:f>Analise!$J$7:$J$18</c:f>
              <c:numCache>
                <c:formatCode>General</c:formatCode>
                <c:ptCount val="11"/>
                <c:pt idx="1">
                  <c:v>6182.13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4D48-4588-964D-33789809020D}"/>
            </c:ext>
          </c:extLst>
        </c:ser>
        <c:ser>
          <c:idx val="2"/>
          <c:order val="2"/>
          <c:tx>
            <c:strRef>
              <c:f>Analise!$K$4:$K$6</c:f>
              <c:strCache>
                <c:ptCount val="1"/>
                <c:pt idx="0">
                  <c:v>Desp_Financeiras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Analise!$H$7:$H$18</c:f>
              <c:strCache>
                <c:ptCount val="11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OUT</c:v>
                </c:pt>
                <c:pt idx="6">
                  <c:v>NOV</c:v>
                </c:pt>
                <c:pt idx="7">
                  <c:v>SET</c:v>
                </c:pt>
                <c:pt idx="8">
                  <c:v>AGO</c:v>
                </c:pt>
                <c:pt idx="9">
                  <c:v>JUL</c:v>
                </c:pt>
                <c:pt idx="10">
                  <c:v>JUN</c:v>
                </c:pt>
              </c:strCache>
            </c:strRef>
          </c:cat>
          <c:val>
            <c:numRef>
              <c:f>Analise!$K$7:$K$18</c:f>
              <c:numCache>
                <c:formatCode>General</c:formatCode>
                <c:ptCount val="11"/>
                <c:pt idx="0">
                  <c:v>1660.0700000000002</c:v>
                </c:pt>
                <c:pt idx="1">
                  <c:v>5295.75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88E-46BE-9FCB-6B0301515A80}"/>
            </c:ext>
          </c:extLst>
        </c:ser>
        <c:ser>
          <c:idx val="3"/>
          <c:order val="3"/>
          <c:tx>
            <c:strRef>
              <c:f>Analise!$L$4:$L$6</c:f>
              <c:strCache>
                <c:ptCount val="1"/>
                <c:pt idx="0">
                  <c:v>Operacionais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Analise!$H$7:$H$18</c:f>
              <c:strCache>
                <c:ptCount val="11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OUT</c:v>
                </c:pt>
                <c:pt idx="6">
                  <c:v>NOV</c:v>
                </c:pt>
                <c:pt idx="7">
                  <c:v>SET</c:v>
                </c:pt>
                <c:pt idx="8">
                  <c:v>AGO</c:v>
                </c:pt>
                <c:pt idx="9">
                  <c:v>JUL</c:v>
                </c:pt>
                <c:pt idx="10">
                  <c:v>JUN</c:v>
                </c:pt>
              </c:strCache>
            </c:strRef>
          </c:cat>
          <c:val>
            <c:numRef>
              <c:f>Analise!$L$7:$L$18</c:f>
              <c:numCache>
                <c:formatCode>General</c:formatCode>
                <c:ptCount val="11"/>
                <c:pt idx="0">
                  <c:v>1901.6799999999998</c:v>
                </c:pt>
                <c:pt idx="1">
                  <c:v>1539.48</c:v>
                </c:pt>
                <c:pt idx="2">
                  <c:v>8377.25</c:v>
                </c:pt>
                <c:pt idx="3">
                  <c:v>339.7</c:v>
                </c:pt>
                <c:pt idx="4">
                  <c:v>2890.13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88E-46BE-9FCB-6B0301515A80}"/>
            </c:ext>
          </c:extLst>
        </c:ser>
        <c:ser>
          <c:idx val="4"/>
          <c:order val="4"/>
          <c:tx>
            <c:strRef>
              <c:f>Analise!$M$4:$M$6</c:f>
              <c:strCache>
                <c:ptCount val="1"/>
                <c:pt idx="0">
                  <c:v>Pessoal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Analise!$H$7:$H$18</c:f>
              <c:strCache>
                <c:ptCount val="11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OUT</c:v>
                </c:pt>
                <c:pt idx="6">
                  <c:v>NOV</c:v>
                </c:pt>
                <c:pt idx="7">
                  <c:v>SET</c:v>
                </c:pt>
                <c:pt idx="8">
                  <c:v>AGO</c:v>
                </c:pt>
                <c:pt idx="9">
                  <c:v>JUL</c:v>
                </c:pt>
                <c:pt idx="10">
                  <c:v>JUN</c:v>
                </c:pt>
              </c:strCache>
            </c:strRef>
          </c:cat>
          <c:val>
            <c:numRef>
              <c:f>Analise!$M$7:$M$18</c:f>
              <c:numCache>
                <c:formatCode>General</c:formatCode>
                <c:ptCount val="11"/>
                <c:pt idx="1">
                  <c:v>3825.3599999999997</c:v>
                </c:pt>
                <c:pt idx="2">
                  <c:v>1600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88E-46BE-9FCB-6B0301515A80}"/>
            </c:ext>
          </c:extLst>
        </c:ser>
        <c:ser>
          <c:idx val="5"/>
          <c:order val="5"/>
          <c:tx>
            <c:strRef>
              <c:f>Analise!$N$4:$N$6</c:f>
              <c:strCache>
                <c:ptCount val="1"/>
                <c:pt idx="0">
                  <c:v>Prest_Serviços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Analise!$H$7:$H$18</c:f>
              <c:strCache>
                <c:ptCount val="11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OUT</c:v>
                </c:pt>
                <c:pt idx="6">
                  <c:v>NOV</c:v>
                </c:pt>
                <c:pt idx="7">
                  <c:v>SET</c:v>
                </c:pt>
                <c:pt idx="8">
                  <c:v>AGO</c:v>
                </c:pt>
                <c:pt idx="9">
                  <c:v>JUL</c:v>
                </c:pt>
                <c:pt idx="10">
                  <c:v>JUN</c:v>
                </c:pt>
              </c:strCache>
            </c:strRef>
          </c:cat>
          <c:val>
            <c:numRef>
              <c:f>Analise!$N$7:$N$18</c:f>
              <c:numCache>
                <c:formatCode>General</c:formatCode>
                <c:ptCount val="11"/>
                <c:pt idx="1">
                  <c:v>3390</c:v>
                </c:pt>
                <c:pt idx="2">
                  <c:v>990</c:v>
                </c:pt>
                <c:pt idx="4">
                  <c:v>440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88E-46BE-9FCB-6B0301515A80}"/>
            </c:ext>
          </c:extLst>
        </c:ser>
        <c:ser>
          <c:idx val="6"/>
          <c:order val="6"/>
          <c:tx>
            <c:strRef>
              <c:f>Analise!$O$4:$O$6</c:f>
              <c:strCache>
                <c:ptCount val="1"/>
                <c:pt idx="0">
                  <c:v>Produtos_Equipamentos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Analise!$H$7:$H$18</c:f>
              <c:strCache>
                <c:ptCount val="11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OUT</c:v>
                </c:pt>
                <c:pt idx="6">
                  <c:v>NOV</c:v>
                </c:pt>
                <c:pt idx="7">
                  <c:v>SET</c:v>
                </c:pt>
                <c:pt idx="8">
                  <c:v>AGO</c:v>
                </c:pt>
                <c:pt idx="9">
                  <c:v>JUL</c:v>
                </c:pt>
                <c:pt idx="10">
                  <c:v>JUN</c:v>
                </c:pt>
              </c:strCache>
            </c:strRef>
          </c:cat>
          <c:val>
            <c:numRef>
              <c:f>Analise!$O$7:$O$18</c:f>
              <c:numCache>
                <c:formatCode>General</c:formatCode>
                <c:ptCount val="11"/>
                <c:pt idx="1">
                  <c:v>3707.48</c:v>
                </c:pt>
                <c:pt idx="2">
                  <c:v>891.66</c:v>
                </c:pt>
                <c:pt idx="5">
                  <c:v>1418.15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88E-46BE-9FCB-6B0301515A80}"/>
            </c:ext>
          </c:extLst>
        </c:ser>
        <c:ser>
          <c:idx val="7"/>
          <c:order val="7"/>
          <c:tx>
            <c:strRef>
              <c:f>Analise!$P$4:$P$6</c:f>
              <c:strCache>
                <c:ptCount val="1"/>
                <c:pt idx="0">
                  <c:v>Tributos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Analise!$H$7:$H$18</c:f>
              <c:strCache>
                <c:ptCount val="11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OUT</c:v>
                </c:pt>
                <c:pt idx="6">
                  <c:v>NOV</c:v>
                </c:pt>
                <c:pt idx="7">
                  <c:v>SET</c:v>
                </c:pt>
                <c:pt idx="8">
                  <c:v>AGO</c:v>
                </c:pt>
                <c:pt idx="9">
                  <c:v>JUL</c:v>
                </c:pt>
                <c:pt idx="10">
                  <c:v>JUN</c:v>
                </c:pt>
              </c:strCache>
            </c:strRef>
          </c:cat>
          <c:val>
            <c:numRef>
              <c:f>Analise!$P$7:$P$18</c:f>
              <c:numCache>
                <c:formatCode>General</c:formatCode>
                <c:ptCount val="11"/>
                <c:pt idx="0">
                  <c:v>726.65</c:v>
                </c:pt>
                <c:pt idx="1">
                  <c:v>3757.77</c:v>
                </c:pt>
                <c:pt idx="2">
                  <c:v>2861.6299999999997</c:v>
                </c:pt>
                <c:pt idx="4">
                  <c:v>617.63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88E-46BE-9FCB-6B0301515A80}"/>
            </c:ext>
          </c:extLst>
        </c:ser>
        <c:ser>
          <c:idx val="8"/>
          <c:order val="8"/>
          <c:tx>
            <c:strRef>
              <c:f>Analise!$Q$4:$Q$6</c:f>
              <c:strCache>
                <c:ptCount val="1"/>
                <c:pt idx="0">
                  <c:v>Nota - (vazio)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Analise!$H$7:$H$18</c:f>
              <c:strCache>
                <c:ptCount val="11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OUT</c:v>
                </c:pt>
                <c:pt idx="6">
                  <c:v>NOV</c:v>
                </c:pt>
                <c:pt idx="7">
                  <c:v>SET</c:v>
                </c:pt>
                <c:pt idx="8">
                  <c:v>AGO</c:v>
                </c:pt>
                <c:pt idx="9">
                  <c:v>JUL</c:v>
                </c:pt>
                <c:pt idx="10">
                  <c:v>JUN</c:v>
                </c:pt>
              </c:strCache>
            </c:strRef>
          </c:cat>
          <c:val>
            <c:numRef>
              <c:f>Analise!$Q$7:$Q$18</c:f>
              <c:numCache>
                <c:formatCode>General</c:formatCode>
                <c:ptCount val="11"/>
                <c:pt idx="0">
                  <c:v>39110</c:v>
                </c:pt>
                <c:pt idx="1">
                  <c:v>24670</c:v>
                </c:pt>
                <c:pt idx="2">
                  <c:v>29895</c:v>
                </c:pt>
                <c:pt idx="3">
                  <c:v>24670</c:v>
                </c:pt>
                <c:pt idx="4">
                  <c:v>3700</c:v>
                </c:pt>
                <c:pt idx="5">
                  <c:v>41470</c:v>
                </c:pt>
                <c:pt idx="6">
                  <c:v>56370</c:v>
                </c:pt>
                <c:pt idx="7">
                  <c:v>50250</c:v>
                </c:pt>
                <c:pt idx="8">
                  <c:v>61670</c:v>
                </c:pt>
                <c:pt idx="9">
                  <c:v>26290</c:v>
                </c:pt>
                <c:pt idx="10">
                  <c:v>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88E-46BE-9FCB-6B0301515A8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1903908543"/>
        <c:axId val="1903888575"/>
      </c:barChart>
      <c:catAx>
        <c:axId val="1903908543"/>
        <c:scaling>
          <c:orientation val="minMax"/>
        </c:scaling>
        <c:delete val="0"/>
        <c:axPos val="b"/>
        <c:numFmt formatCode="#,##0.00_ ;[Red]\-#,##0.00\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03888575"/>
        <c:crosses val="autoZero"/>
        <c:auto val="1"/>
        <c:lblAlgn val="ctr"/>
        <c:lblOffset val="100"/>
        <c:noMultiLvlLbl val="0"/>
      </c:catAx>
      <c:valAx>
        <c:axId val="19038885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03908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[controle_financeiro.xlsx]Analise_fat!Faturamento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Analise_fat!$B$4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Analise_fat!$A$5:$A$18</c:f>
              <c:strCache>
                <c:ptCount val="13"/>
                <c:pt idx="0">
                  <c:v>016/2022</c:v>
                </c:pt>
                <c:pt idx="1">
                  <c:v>056/2021</c:v>
                </c:pt>
                <c:pt idx="2">
                  <c:v>1085/2021</c:v>
                </c:pt>
                <c:pt idx="3">
                  <c:v>1101/2022</c:v>
                </c:pt>
                <c:pt idx="4">
                  <c:v>1105/2022</c:v>
                </c:pt>
                <c:pt idx="5">
                  <c:v>1120/2022</c:v>
                </c:pt>
                <c:pt idx="6">
                  <c:v>1135/2022</c:v>
                </c:pt>
                <c:pt idx="7">
                  <c:v>1165/2022</c:v>
                </c:pt>
                <c:pt idx="8">
                  <c:v>(vazio)</c:v>
                </c:pt>
                <c:pt idx="9">
                  <c:v>1001/2021</c:v>
                </c:pt>
                <c:pt idx="10">
                  <c:v>1117/2022</c:v>
                </c:pt>
                <c:pt idx="11">
                  <c:v>1172/2022</c:v>
                </c:pt>
                <c:pt idx="12">
                  <c:v>1143/2022</c:v>
                </c:pt>
              </c:strCache>
            </c:strRef>
          </c:cat>
          <c:val>
            <c:numRef>
              <c:f>Analise_fat!$B$5:$B$18</c:f>
              <c:numCache>
                <c:formatCode>#,##0.00</c:formatCode>
                <c:ptCount val="13"/>
                <c:pt idx="0">
                  <c:v>11700</c:v>
                </c:pt>
                <c:pt idx="1">
                  <c:v>159930</c:v>
                </c:pt>
                <c:pt idx="2">
                  <c:v>52960</c:v>
                </c:pt>
                <c:pt idx="3">
                  <c:v>40700</c:v>
                </c:pt>
                <c:pt idx="4">
                  <c:v>22400</c:v>
                </c:pt>
                <c:pt idx="5">
                  <c:v>850</c:v>
                </c:pt>
                <c:pt idx="6">
                  <c:v>3930</c:v>
                </c:pt>
                <c:pt idx="7">
                  <c:v>60000</c:v>
                </c:pt>
                <c:pt idx="8">
                  <c:v>1620</c:v>
                </c:pt>
                <c:pt idx="9">
                  <c:v>1680</c:v>
                </c:pt>
                <c:pt idx="10">
                  <c:v>4375</c:v>
                </c:pt>
                <c:pt idx="11">
                  <c:v>1650</c:v>
                </c:pt>
                <c:pt idx="12">
                  <c:v>2300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5E-4C59-A44E-3D0BBE93342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90428576"/>
        <c:axId val="118454448"/>
      </c:barChart>
      <c:catAx>
        <c:axId val="490428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pt-BR"/>
          </a:p>
        </c:txPr>
        <c:crossAx val="118454448"/>
        <c:crosses val="autoZero"/>
        <c:auto val="1"/>
        <c:lblAlgn val="ctr"/>
        <c:lblOffset val="100"/>
        <c:noMultiLvlLbl val="0"/>
      </c:catAx>
      <c:valAx>
        <c:axId val="11845444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pt-BR"/>
          </a:p>
        </c:txPr>
        <c:crossAx val="490428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[controle_financeiro.xlsx]Analise_fat!Tabela dinâmica2</c:name>
    <c:fmtId val="6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Analise_fat!$E$4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Analise_fat!$D$5:$D$16</c:f>
              <c:strCache>
                <c:ptCount val="11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SET</c:v>
                </c:pt>
                <c:pt idx="6">
                  <c:v>OUT</c:v>
                </c:pt>
                <c:pt idx="7">
                  <c:v>NOV</c:v>
                </c:pt>
                <c:pt idx="8">
                  <c:v>AGO</c:v>
                </c:pt>
                <c:pt idx="9">
                  <c:v>JUL</c:v>
                </c:pt>
                <c:pt idx="10">
                  <c:v>JUN</c:v>
                </c:pt>
              </c:strCache>
            </c:strRef>
          </c:cat>
          <c:val>
            <c:numRef>
              <c:f>Analise_fat!$E$5:$E$16</c:f>
              <c:numCache>
                <c:formatCode>#,##0.00</c:formatCode>
                <c:ptCount val="11"/>
                <c:pt idx="0">
                  <c:v>39110</c:v>
                </c:pt>
                <c:pt idx="1">
                  <c:v>24670</c:v>
                </c:pt>
                <c:pt idx="2">
                  <c:v>29895</c:v>
                </c:pt>
                <c:pt idx="3">
                  <c:v>24670</c:v>
                </c:pt>
                <c:pt idx="4">
                  <c:v>3700</c:v>
                </c:pt>
                <c:pt idx="5">
                  <c:v>50250</c:v>
                </c:pt>
                <c:pt idx="6">
                  <c:v>41470</c:v>
                </c:pt>
                <c:pt idx="7">
                  <c:v>56370</c:v>
                </c:pt>
                <c:pt idx="8">
                  <c:v>61670</c:v>
                </c:pt>
                <c:pt idx="9">
                  <c:v>26290</c:v>
                </c:pt>
                <c:pt idx="10">
                  <c:v>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F8-4C6C-B171-26CC68B3109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86722560"/>
        <c:axId val="1686728384"/>
      </c:barChart>
      <c:catAx>
        <c:axId val="1686722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pt-BR"/>
          </a:p>
        </c:txPr>
        <c:crossAx val="1686728384"/>
        <c:crosses val="autoZero"/>
        <c:auto val="1"/>
        <c:lblAlgn val="ctr"/>
        <c:lblOffset val="100"/>
        <c:noMultiLvlLbl val="0"/>
      </c:catAx>
      <c:valAx>
        <c:axId val="168672838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pt-BR"/>
          </a:p>
        </c:txPr>
        <c:crossAx val="168672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800">
          <a:latin typeface="Arial Narrow" panose="020B0606020202030204" pitchFamily="34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[controle_financeiro.xlsx]Analise!Tabela dinâmica1</c:name>
    <c:fmtId val="1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Analise!$I$4:$I$6</c:f>
              <c:strCache>
                <c:ptCount val="1"/>
                <c:pt idx="0">
                  <c:v>Administrativas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Analise!$H$7:$H$18</c:f>
              <c:strCache>
                <c:ptCount val="11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OUT</c:v>
                </c:pt>
                <c:pt idx="6">
                  <c:v>NOV</c:v>
                </c:pt>
                <c:pt idx="7">
                  <c:v>SET</c:v>
                </c:pt>
                <c:pt idx="8">
                  <c:v>AGO</c:v>
                </c:pt>
                <c:pt idx="9">
                  <c:v>JUL</c:v>
                </c:pt>
                <c:pt idx="10">
                  <c:v>JUN</c:v>
                </c:pt>
              </c:strCache>
            </c:strRef>
          </c:cat>
          <c:val>
            <c:numRef>
              <c:f>Analise!$I$7:$I$18</c:f>
              <c:numCache>
                <c:formatCode>General</c:formatCode>
                <c:ptCount val="11"/>
                <c:pt idx="0">
                  <c:v>1411.9199999999998</c:v>
                </c:pt>
                <c:pt idx="1">
                  <c:v>1257.5199999999998</c:v>
                </c:pt>
                <c:pt idx="2">
                  <c:v>244.85000000000002</c:v>
                </c:pt>
                <c:pt idx="4">
                  <c:v>317.49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83-4D29-830A-A3652BDA2D2A}"/>
            </c:ext>
          </c:extLst>
        </c:ser>
        <c:ser>
          <c:idx val="1"/>
          <c:order val="1"/>
          <c:tx>
            <c:strRef>
              <c:f>Analise!$J$4:$J$6</c:f>
              <c:strCache>
                <c:ptCount val="1"/>
                <c:pt idx="0">
                  <c:v>Comerciais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Analise!$H$7:$H$18</c:f>
              <c:strCache>
                <c:ptCount val="11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OUT</c:v>
                </c:pt>
                <c:pt idx="6">
                  <c:v>NOV</c:v>
                </c:pt>
                <c:pt idx="7">
                  <c:v>SET</c:v>
                </c:pt>
                <c:pt idx="8">
                  <c:v>AGO</c:v>
                </c:pt>
                <c:pt idx="9">
                  <c:v>JUL</c:v>
                </c:pt>
                <c:pt idx="10">
                  <c:v>JUN</c:v>
                </c:pt>
              </c:strCache>
            </c:strRef>
          </c:cat>
          <c:val>
            <c:numRef>
              <c:f>Analise!$J$7:$J$18</c:f>
              <c:numCache>
                <c:formatCode>General</c:formatCode>
                <c:ptCount val="11"/>
                <c:pt idx="1">
                  <c:v>6182.13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F483-4D29-830A-A3652BDA2D2A}"/>
            </c:ext>
          </c:extLst>
        </c:ser>
        <c:ser>
          <c:idx val="2"/>
          <c:order val="2"/>
          <c:tx>
            <c:strRef>
              <c:f>Analise!$K$4:$K$6</c:f>
              <c:strCache>
                <c:ptCount val="1"/>
                <c:pt idx="0">
                  <c:v>Desp_Financeiras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Analise!$H$7:$H$18</c:f>
              <c:strCache>
                <c:ptCount val="11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OUT</c:v>
                </c:pt>
                <c:pt idx="6">
                  <c:v>NOV</c:v>
                </c:pt>
                <c:pt idx="7">
                  <c:v>SET</c:v>
                </c:pt>
                <c:pt idx="8">
                  <c:v>AGO</c:v>
                </c:pt>
                <c:pt idx="9">
                  <c:v>JUL</c:v>
                </c:pt>
                <c:pt idx="10">
                  <c:v>JUN</c:v>
                </c:pt>
              </c:strCache>
            </c:strRef>
          </c:cat>
          <c:val>
            <c:numRef>
              <c:f>Analise!$K$7:$K$18</c:f>
              <c:numCache>
                <c:formatCode>General</c:formatCode>
                <c:ptCount val="11"/>
                <c:pt idx="0">
                  <c:v>1660.0700000000002</c:v>
                </c:pt>
                <c:pt idx="1">
                  <c:v>5295.75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25-4F78-9345-13C4B893C581}"/>
            </c:ext>
          </c:extLst>
        </c:ser>
        <c:ser>
          <c:idx val="3"/>
          <c:order val="3"/>
          <c:tx>
            <c:strRef>
              <c:f>Analise!$L$4:$L$6</c:f>
              <c:strCache>
                <c:ptCount val="1"/>
                <c:pt idx="0">
                  <c:v>Operacionais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Analise!$H$7:$H$18</c:f>
              <c:strCache>
                <c:ptCount val="11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OUT</c:v>
                </c:pt>
                <c:pt idx="6">
                  <c:v>NOV</c:v>
                </c:pt>
                <c:pt idx="7">
                  <c:v>SET</c:v>
                </c:pt>
                <c:pt idx="8">
                  <c:v>AGO</c:v>
                </c:pt>
                <c:pt idx="9">
                  <c:v>JUL</c:v>
                </c:pt>
                <c:pt idx="10">
                  <c:v>JUN</c:v>
                </c:pt>
              </c:strCache>
            </c:strRef>
          </c:cat>
          <c:val>
            <c:numRef>
              <c:f>Analise!$L$7:$L$18</c:f>
              <c:numCache>
                <c:formatCode>General</c:formatCode>
                <c:ptCount val="11"/>
                <c:pt idx="0">
                  <c:v>1901.6799999999998</c:v>
                </c:pt>
                <c:pt idx="1">
                  <c:v>1539.48</c:v>
                </c:pt>
                <c:pt idx="2">
                  <c:v>8377.25</c:v>
                </c:pt>
                <c:pt idx="3">
                  <c:v>339.7</c:v>
                </c:pt>
                <c:pt idx="4">
                  <c:v>2890.13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625-4F78-9345-13C4B893C581}"/>
            </c:ext>
          </c:extLst>
        </c:ser>
        <c:ser>
          <c:idx val="4"/>
          <c:order val="4"/>
          <c:tx>
            <c:strRef>
              <c:f>Analise!$M$4:$M$6</c:f>
              <c:strCache>
                <c:ptCount val="1"/>
                <c:pt idx="0">
                  <c:v>Pessoal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Analise!$H$7:$H$18</c:f>
              <c:strCache>
                <c:ptCount val="11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OUT</c:v>
                </c:pt>
                <c:pt idx="6">
                  <c:v>NOV</c:v>
                </c:pt>
                <c:pt idx="7">
                  <c:v>SET</c:v>
                </c:pt>
                <c:pt idx="8">
                  <c:v>AGO</c:v>
                </c:pt>
                <c:pt idx="9">
                  <c:v>JUL</c:v>
                </c:pt>
                <c:pt idx="10">
                  <c:v>JUN</c:v>
                </c:pt>
              </c:strCache>
            </c:strRef>
          </c:cat>
          <c:val>
            <c:numRef>
              <c:f>Analise!$M$7:$M$18</c:f>
              <c:numCache>
                <c:formatCode>General</c:formatCode>
                <c:ptCount val="11"/>
                <c:pt idx="1">
                  <c:v>3825.3599999999997</c:v>
                </c:pt>
                <c:pt idx="2">
                  <c:v>1600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625-4F78-9345-13C4B893C581}"/>
            </c:ext>
          </c:extLst>
        </c:ser>
        <c:ser>
          <c:idx val="5"/>
          <c:order val="5"/>
          <c:tx>
            <c:strRef>
              <c:f>Analise!$N$4:$N$6</c:f>
              <c:strCache>
                <c:ptCount val="1"/>
                <c:pt idx="0">
                  <c:v>Prest_Serviços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Analise!$H$7:$H$18</c:f>
              <c:strCache>
                <c:ptCount val="11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OUT</c:v>
                </c:pt>
                <c:pt idx="6">
                  <c:v>NOV</c:v>
                </c:pt>
                <c:pt idx="7">
                  <c:v>SET</c:v>
                </c:pt>
                <c:pt idx="8">
                  <c:v>AGO</c:v>
                </c:pt>
                <c:pt idx="9">
                  <c:v>JUL</c:v>
                </c:pt>
                <c:pt idx="10">
                  <c:v>JUN</c:v>
                </c:pt>
              </c:strCache>
            </c:strRef>
          </c:cat>
          <c:val>
            <c:numRef>
              <c:f>Analise!$N$7:$N$18</c:f>
              <c:numCache>
                <c:formatCode>General</c:formatCode>
                <c:ptCount val="11"/>
                <c:pt idx="1">
                  <c:v>3390</c:v>
                </c:pt>
                <c:pt idx="2">
                  <c:v>990</c:v>
                </c:pt>
                <c:pt idx="4">
                  <c:v>440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625-4F78-9345-13C4B893C581}"/>
            </c:ext>
          </c:extLst>
        </c:ser>
        <c:ser>
          <c:idx val="6"/>
          <c:order val="6"/>
          <c:tx>
            <c:strRef>
              <c:f>Analise!$O$4:$O$6</c:f>
              <c:strCache>
                <c:ptCount val="1"/>
                <c:pt idx="0">
                  <c:v>Produtos_Equipamentos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Analise!$H$7:$H$18</c:f>
              <c:strCache>
                <c:ptCount val="11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OUT</c:v>
                </c:pt>
                <c:pt idx="6">
                  <c:v>NOV</c:v>
                </c:pt>
                <c:pt idx="7">
                  <c:v>SET</c:v>
                </c:pt>
                <c:pt idx="8">
                  <c:v>AGO</c:v>
                </c:pt>
                <c:pt idx="9">
                  <c:v>JUL</c:v>
                </c:pt>
                <c:pt idx="10">
                  <c:v>JUN</c:v>
                </c:pt>
              </c:strCache>
            </c:strRef>
          </c:cat>
          <c:val>
            <c:numRef>
              <c:f>Analise!$O$7:$O$18</c:f>
              <c:numCache>
                <c:formatCode>General</c:formatCode>
                <c:ptCount val="11"/>
                <c:pt idx="1">
                  <c:v>3707.48</c:v>
                </c:pt>
                <c:pt idx="2">
                  <c:v>891.66</c:v>
                </c:pt>
                <c:pt idx="5">
                  <c:v>1418.15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625-4F78-9345-13C4B893C581}"/>
            </c:ext>
          </c:extLst>
        </c:ser>
        <c:ser>
          <c:idx val="7"/>
          <c:order val="7"/>
          <c:tx>
            <c:strRef>
              <c:f>Analise!$P$4:$P$6</c:f>
              <c:strCache>
                <c:ptCount val="1"/>
                <c:pt idx="0">
                  <c:v>Tributos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Analise!$H$7:$H$18</c:f>
              <c:strCache>
                <c:ptCount val="11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OUT</c:v>
                </c:pt>
                <c:pt idx="6">
                  <c:v>NOV</c:v>
                </c:pt>
                <c:pt idx="7">
                  <c:v>SET</c:v>
                </c:pt>
                <c:pt idx="8">
                  <c:v>AGO</c:v>
                </c:pt>
                <c:pt idx="9">
                  <c:v>JUL</c:v>
                </c:pt>
                <c:pt idx="10">
                  <c:v>JUN</c:v>
                </c:pt>
              </c:strCache>
            </c:strRef>
          </c:cat>
          <c:val>
            <c:numRef>
              <c:f>Analise!$P$7:$P$18</c:f>
              <c:numCache>
                <c:formatCode>General</c:formatCode>
                <c:ptCount val="11"/>
                <c:pt idx="0">
                  <c:v>726.65</c:v>
                </c:pt>
                <c:pt idx="1">
                  <c:v>3757.77</c:v>
                </c:pt>
                <c:pt idx="2">
                  <c:v>2861.6299999999997</c:v>
                </c:pt>
                <c:pt idx="4">
                  <c:v>617.63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625-4F78-9345-13C4B893C581}"/>
            </c:ext>
          </c:extLst>
        </c:ser>
        <c:ser>
          <c:idx val="8"/>
          <c:order val="8"/>
          <c:tx>
            <c:strRef>
              <c:f>Analise!$Q$4:$Q$6</c:f>
              <c:strCache>
                <c:ptCount val="1"/>
                <c:pt idx="0">
                  <c:v>Nota - (vazio)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Analise!$H$7:$H$18</c:f>
              <c:strCache>
                <c:ptCount val="11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OUT</c:v>
                </c:pt>
                <c:pt idx="6">
                  <c:v>NOV</c:v>
                </c:pt>
                <c:pt idx="7">
                  <c:v>SET</c:v>
                </c:pt>
                <c:pt idx="8">
                  <c:v>AGO</c:v>
                </c:pt>
                <c:pt idx="9">
                  <c:v>JUL</c:v>
                </c:pt>
                <c:pt idx="10">
                  <c:v>JUN</c:v>
                </c:pt>
              </c:strCache>
            </c:strRef>
          </c:cat>
          <c:val>
            <c:numRef>
              <c:f>Analise!$Q$7:$Q$18</c:f>
              <c:numCache>
                <c:formatCode>General</c:formatCode>
                <c:ptCount val="11"/>
                <c:pt idx="0">
                  <c:v>39110</c:v>
                </c:pt>
                <c:pt idx="1">
                  <c:v>24670</c:v>
                </c:pt>
                <c:pt idx="2">
                  <c:v>29895</c:v>
                </c:pt>
                <c:pt idx="3">
                  <c:v>24670</c:v>
                </c:pt>
                <c:pt idx="4">
                  <c:v>3700</c:v>
                </c:pt>
                <c:pt idx="5">
                  <c:v>41470</c:v>
                </c:pt>
                <c:pt idx="6">
                  <c:v>56370</c:v>
                </c:pt>
                <c:pt idx="7">
                  <c:v>50250</c:v>
                </c:pt>
                <c:pt idx="8">
                  <c:v>61670</c:v>
                </c:pt>
                <c:pt idx="9">
                  <c:v>26290</c:v>
                </c:pt>
                <c:pt idx="10">
                  <c:v>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625-4F78-9345-13C4B893C5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86568495"/>
        <c:axId val="2086572239"/>
      </c:barChart>
      <c:catAx>
        <c:axId val="2086568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86572239"/>
        <c:crosses val="autoZero"/>
        <c:auto val="1"/>
        <c:lblAlgn val="ctr"/>
        <c:lblOffset val="100"/>
        <c:noMultiLvlLbl val="0"/>
      </c:catAx>
      <c:valAx>
        <c:axId val="2086572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86568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Resumo!$C$5</c:f>
              <c:strCache>
                <c:ptCount val="1"/>
                <c:pt idx="0">
                  <c:v>Entrada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Resumo!$B$6:$B$17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Resumo!$C$6:$C$17</c:f>
              <c:numCache>
                <c:formatCode>"R$"\ #,##0.00</c:formatCode>
                <c:ptCount val="12"/>
                <c:pt idx="0">
                  <c:v>39110</c:v>
                </c:pt>
                <c:pt idx="1">
                  <c:v>52070</c:v>
                </c:pt>
                <c:pt idx="2">
                  <c:v>29895</c:v>
                </c:pt>
                <c:pt idx="3">
                  <c:v>24670</c:v>
                </c:pt>
                <c:pt idx="4">
                  <c:v>3700</c:v>
                </c:pt>
                <c:pt idx="5">
                  <c:v>6000</c:v>
                </c:pt>
                <c:pt idx="6">
                  <c:v>26290</c:v>
                </c:pt>
                <c:pt idx="7">
                  <c:v>61670</c:v>
                </c:pt>
                <c:pt idx="8">
                  <c:v>50250</c:v>
                </c:pt>
                <c:pt idx="9">
                  <c:v>41470</c:v>
                </c:pt>
                <c:pt idx="10">
                  <c:v>56370</c:v>
                </c:pt>
                <c:pt idx="11">
                  <c:v>20970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68-4D0E-9613-D38A91991B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8779232"/>
        <c:axId val="468770080"/>
      </c:barChart>
      <c:catAx>
        <c:axId val="468779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8770080"/>
        <c:crosses val="autoZero"/>
        <c:auto val="1"/>
        <c:lblAlgn val="ctr"/>
        <c:lblOffset val="100"/>
        <c:noMultiLvlLbl val="0"/>
      </c:catAx>
      <c:valAx>
        <c:axId val="46877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8779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Resumo!$D$5</c:f>
              <c:strCache>
                <c:ptCount val="1"/>
                <c:pt idx="0">
                  <c:v>Saída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Resumo!$B$6:$B$17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Resumo!$D$6:$D$17</c:f>
              <c:numCache>
                <c:formatCode>"R$"\ #,##0.00</c:formatCode>
                <c:ptCount val="12"/>
                <c:pt idx="0">
                  <c:v>5700.3200000000006</c:v>
                </c:pt>
                <c:pt idx="1">
                  <c:v>28955.489999999998</c:v>
                </c:pt>
                <c:pt idx="2">
                  <c:v>14965.390000000001</c:v>
                </c:pt>
                <c:pt idx="3">
                  <c:v>339.7</c:v>
                </c:pt>
                <c:pt idx="4">
                  <c:v>4265.25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18006.21</c:v>
                </c:pt>
                <c:pt idx="10">
                  <c:v>0</c:v>
                </c:pt>
                <c:pt idx="11">
                  <c:v>21548.639999999999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0B-4ED2-B54A-30EA6E76BB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7558656"/>
        <c:axId val="647559072"/>
      </c:barChart>
      <c:catAx>
        <c:axId val="647558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47559072"/>
        <c:crosses val="autoZero"/>
        <c:auto val="1"/>
        <c:lblAlgn val="ctr"/>
        <c:lblOffset val="100"/>
        <c:noMultiLvlLbl val="0"/>
      </c:catAx>
      <c:valAx>
        <c:axId val="64755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47558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1.jpg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221317</xdr:colOff>
      <xdr:row>3</xdr:row>
      <xdr:rowOff>94129</xdr:rowOff>
    </xdr:from>
    <xdr:to>
      <xdr:col>2</xdr:col>
      <xdr:colOff>100853</xdr:colOff>
      <xdr:row>7</xdr:row>
      <xdr:rowOff>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Anos">
              <a:extLst>
                <a:ext uri="{FF2B5EF4-FFF2-40B4-BE49-F238E27FC236}">
                  <a16:creationId xmlns:a16="http://schemas.microsoft.com/office/drawing/2014/main" id="{C6D2E4B2-F93B-43C3-AC88-55292CB8DF6A}"/>
                </a:ext>
              </a:extLst>
            </xdr:cNvPr>
            <xdr:cNvGraphicFramePr>
              <a:graphicFrameLocks noChangeAspect="1"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21317" y="665629"/>
              <a:ext cx="1089771" cy="66787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208991</xdr:colOff>
      <xdr:row>8</xdr:row>
      <xdr:rowOff>159124</xdr:rowOff>
    </xdr:from>
    <xdr:to>
      <xdr:col>2</xdr:col>
      <xdr:colOff>123265</xdr:colOff>
      <xdr:row>23</xdr:row>
      <xdr:rowOff>44824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Mês">
              <a:extLst>
                <a:ext uri="{FF2B5EF4-FFF2-40B4-BE49-F238E27FC236}">
                  <a16:creationId xmlns:a16="http://schemas.microsoft.com/office/drawing/2014/main" id="{ED58C52F-EF00-440D-8208-9848135D459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8991" y="1683124"/>
              <a:ext cx="1124509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2</xdr:col>
      <xdr:colOff>224118</xdr:colOff>
      <xdr:row>3</xdr:row>
      <xdr:rowOff>101973</xdr:rowOff>
    </xdr:from>
    <xdr:to>
      <xdr:col>9</xdr:col>
      <xdr:colOff>416718</xdr:colOff>
      <xdr:row>17</xdr:row>
      <xdr:rowOff>178173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AF98958-A94F-4D0B-9183-B008FC2DCE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531584</xdr:colOff>
      <xdr:row>3</xdr:row>
      <xdr:rowOff>112059</xdr:rowOff>
    </xdr:from>
    <xdr:to>
      <xdr:col>17</xdr:col>
      <xdr:colOff>178594</xdr:colOff>
      <xdr:row>17</xdr:row>
      <xdr:rowOff>188259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20E66E02-7F74-457E-AE86-49557DFD1E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299763</xdr:colOff>
      <xdr:row>3</xdr:row>
      <xdr:rowOff>112058</xdr:rowOff>
    </xdr:from>
    <xdr:to>
      <xdr:col>24</xdr:col>
      <xdr:colOff>523875</xdr:colOff>
      <xdr:row>17</xdr:row>
      <xdr:rowOff>188258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D1A27FE5-985A-47DF-BFF1-FA9F359FEE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246523</xdr:colOff>
      <xdr:row>18</xdr:row>
      <xdr:rowOff>78440</xdr:rowOff>
    </xdr:from>
    <xdr:to>
      <xdr:col>21</xdr:col>
      <xdr:colOff>414617</xdr:colOff>
      <xdr:row>38</xdr:row>
      <xdr:rowOff>123265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6C4E3D99-E7B0-4980-8AA8-9E89B753F8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228600</xdr:colOff>
      <xdr:row>24</xdr:row>
      <xdr:rowOff>9525</xdr:rowOff>
    </xdr:from>
    <xdr:to>
      <xdr:col>2</xdr:col>
      <xdr:colOff>107156</xdr:colOff>
      <xdr:row>37</xdr:row>
      <xdr:rowOff>57150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2" name="Categoria">
              <a:extLst>
                <a:ext uri="{FF2B5EF4-FFF2-40B4-BE49-F238E27FC236}">
                  <a16:creationId xmlns:a16="http://schemas.microsoft.com/office/drawing/2014/main" id="{0ADBC26A-1976-40A4-197F-4D0886F4696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tegori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28600" y="4581525"/>
              <a:ext cx="1092994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21</xdr:col>
      <xdr:colOff>538162</xdr:colOff>
      <xdr:row>18</xdr:row>
      <xdr:rowOff>104775</xdr:rowOff>
    </xdr:from>
    <xdr:to>
      <xdr:col>24</xdr:col>
      <xdr:colOff>545306</xdr:colOff>
      <xdr:row>38</xdr:row>
      <xdr:rowOff>119062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3" name="Descrição">
              <a:extLst>
                <a:ext uri="{FF2B5EF4-FFF2-40B4-BE49-F238E27FC236}">
                  <a16:creationId xmlns:a16="http://schemas.microsoft.com/office/drawing/2014/main" id="{1FDFE4D9-028B-2044-F83B-F81D0511CDF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escriçã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289756" y="3533775"/>
              <a:ext cx="1828800" cy="382428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0</xdr:col>
      <xdr:colOff>212912</xdr:colOff>
      <xdr:row>0</xdr:row>
      <xdr:rowOff>56030</xdr:rowOff>
    </xdr:from>
    <xdr:to>
      <xdr:col>24</xdr:col>
      <xdr:colOff>535781</xdr:colOff>
      <xdr:row>3</xdr:row>
      <xdr:rowOff>11206</xdr:rowOff>
    </xdr:to>
    <xdr:grpSp>
      <xdr:nvGrpSpPr>
        <xdr:cNvPr id="11" name="Agrupar 10">
          <a:extLst>
            <a:ext uri="{FF2B5EF4-FFF2-40B4-BE49-F238E27FC236}">
              <a16:creationId xmlns:a16="http://schemas.microsoft.com/office/drawing/2014/main" id="{094B0560-6F87-C689-B726-0E38FBF92B7B}"/>
            </a:ext>
          </a:extLst>
        </xdr:cNvPr>
        <xdr:cNvGrpSpPr/>
      </xdr:nvGrpSpPr>
      <xdr:grpSpPr>
        <a:xfrm>
          <a:off x="212912" y="56030"/>
          <a:ext cx="14845693" cy="526676"/>
          <a:chOff x="212912" y="56030"/>
          <a:chExt cx="14953269" cy="526676"/>
        </a:xfrm>
      </xdr:grpSpPr>
      <xdr:sp macro="" textlink="">
        <xdr:nvSpPr>
          <xdr:cNvPr id="5" name="CaixaDeTexto 4">
            <a:extLst>
              <a:ext uri="{FF2B5EF4-FFF2-40B4-BE49-F238E27FC236}">
                <a16:creationId xmlns:a16="http://schemas.microsoft.com/office/drawing/2014/main" id="{1CDD717E-E4EC-D896-36F8-076D08614A95}"/>
              </a:ext>
            </a:extLst>
          </xdr:cNvPr>
          <xdr:cNvSpPr txBox="1"/>
        </xdr:nvSpPr>
        <xdr:spPr>
          <a:xfrm>
            <a:off x="212912" y="56030"/>
            <a:ext cx="14953269" cy="526676"/>
          </a:xfrm>
          <a:prstGeom prst="rect">
            <a:avLst/>
          </a:prstGeom>
          <a:solidFill>
            <a:schemeClr val="accent1">
              <a:lumMod val="50000"/>
            </a:schemeClr>
          </a:solidFill>
          <a:ln w="9525" cmpd="sng">
            <a:noFill/>
          </a:ln>
          <a:effectLst>
            <a:softEdge rad="25400"/>
          </a:effectLst>
          <a:scene3d>
            <a:camera prst="orthographicFront"/>
            <a:lightRig rig="threePt" dir="t"/>
          </a:scene3d>
          <a:sp3d>
            <a:bevelT w="165100" prst="coolSlant"/>
          </a:sp3d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 anchorCtr="0"/>
          <a:lstStyle/>
          <a:p>
            <a:pPr algn="ctr"/>
            <a:r>
              <a:rPr lang="pt-BR" sz="2800" b="1">
                <a:solidFill>
                  <a:schemeClr val="bg1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PAINEL</a:t>
            </a:r>
            <a:r>
              <a:rPr lang="pt-BR" sz="2800" b="1" baseline="0">
                <a:solidFill>
                  <a:schemeClr val="bg1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 ANALÍTICO</a:t>
            </a:r>
            <a:endParaRPr lang="pt-BR" sz="2800" b="1">
              <a:solidFill>
                <a:schemeClr val="bg1"/>
              </a:solidFill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  <xdr:pic>
        <xdr:nvPicPr>
          <xdr:cNvPr id="6" name="Picture 21343">
            <a:extLst>
              <a:ext uri="{FF2B5EF4-FFF2-40B4-BE49-F238E27FC236}">
                <a16:creationId xmlns:a16="http://schemas.microsoft.com/office/drawing/2014/main" id="{5FB754C1-37C8-6769-E686-63895C246651}"/>
              </a:ext>
            </a:extLst>
          </xdr:cNvPr>
          <xdr:cNvPicPr/>
        </xdr:nvPicPr>
        <xdr:blipFill>
          <a:blip xmlns:r="http://schemas.openxmlformats.org/officeDocument/2006/relationships" r:embed="rId5"/>
          <a:stretch>
            <a:fillRect/>
          </a:stretch>
        </xdr:blipFill>
        <xdr:spPr>
          <a:xfrm>
            <a:off x="222440" y="56032"/>
            <a:ext cx="625286" cy="519372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542925</xdr:colOff>
      <xdr:row>1</xdr:row>
      <xdr:rowOff>180975</xdr:rowOff>
    </xdr:from>
    <xdr:to>
      <xdr:col>9</xdr:col>
      <xdr:colOff>238125</xdr:colOff>
      <xdr:row>16</xdr:row>
      <xdr:rowOff>66675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B3ED1E8-3E89-4161-88A3-05996DE886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581025</xdr:colOff>
      <xdr:row>17</xdr:row>
      <xdr:rowOff>161925</xdr:rowOff>
    </xdr:from>
    <xdr:to>
      <xdr:col>9</xdr:col>
      <xdr:colOff>276225</xdr:colOff>
      <xdr:row>32</xdr:row>
      <xdr:rowOff>47625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8ADAD60-112C-43EB-B292-202A4BC3D3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9526</xdr:colOff>
      <xdr:row>3</xdr:row>
      <xdr:rowOff>114300</xdr:rowOff>
    </xdr:from>
    <xdr:to>
      <xdr:col>11</xdr:col>
      <xdr:colOff>0</xdr:colOff>
      <xdr:row>4</xdr:row>
      <xdr:rowOff>200025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FCE5CBC4-987D-AD14-563E-17B9F7CD2D70}"/>
            </a:ext>
          </a:extLst>
        </xdr:cNvPr>
        <xdr:cNvSpPr txBox="1"/>
      </xdr:nvSpPr>
      <xdr:spPr>
        <a:xfrm>
          <a:off x="619126" y="742950"/>
          <a:ext cx="8239124" cy="2952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400" b="1"/>
            <a:t>LANÇAMENTOS - ENTRADAS</a:t>
          </a:r>
          <a:r>
            <a:rPr lang="pt-BR" sz="1400" b="1" baseline="0"/>
            <a:t> E SAÍDAS</a:t>
          </a:r>
          <a:endParaRPr lang="pt-BR" sz="1400" b="1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152400</xdr:colOff>
      <xdr:row>15</xdr:row>
      <xdr:rowOff>52387</xdr:rowOff>
    </xdr:from>
    <xdr:to>
      <xdr:col>6</xdr:col>
      <xdr:colOff>476250</xdr:colOff>
      <xdr:row>29</xdr:row>
      <xdr:rowOff>128587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7AF9C15-63AB-1C31-3ACC-805705251E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0</xdr:rowOff>
    </xdr:from>
    <xdr:to>
      <xdr:col>20</xdr:col>
      <xdr:colOff>103675</xdr:colOff>
      <xdr:row>12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25135D6-3CEC-4F04-BEFF-48D60755CA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0</xdr:colOff>
      <xdr:row>1</xdr:row>
      <xdr:rowOff>180975</xdr:rowOff>
    </xdr:from>
    <xdr:to>
      <xdr:col>41</xdr:col>
      <xdr:colOff>133350</xdr:colOff>
      <xdr:row>12</xdr:row>
      <xdr:rowOff>9525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07581FE-6FC8-4810-A8FD-A4B6C4DB92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12</xdr:row>
      <xdr:rowOff>180975</xdr:rowOff>
    </xdr:from>
    <xdr:to>
      <xdr:col>20</xdr:col>
      <xdr:colOff>133350</xdr:colOff>
      <xdr:row>23</xdr:row>
      <xdr:rowOff>9525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CAF0858-39F5-4044-9073-F269C6965F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0</xdr:colOff>
      <xdr:row>12</xdr:row>
      <xdr:rowOff>180975</xdr:rowOff>
    </xdr:from>
    <xdr:to>
      <xdr:col>41</xdr:col>
      <xdr:colOff>133350</xdr:colOff>
      <xdr:row>23</xdr:row>
      <xdr:rowOff>9525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AF29764A-32E2-49A8-8B83-4505405152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23</xdr:row>
      <xdr:rowOff>123825</xdr:rowOff>
    </xdr:from>
    <xdr:to>
      <xdr:col>35</xdr:col>
      <xdr:colOff>19050</xdr:colOff>
      <xdr:row>38</xdr:row>
      <xdr:rowOff>9525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642B79FC-2F4A-40C0-ABF9-F8B37B143A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114300</xdr:rowOff>
    </xdr:from>
    <xdr:to>
      <xdr:col>4</xdr:col>
      <xdr:colOff>971550</xdr:colOff>
      <xdr:row>3</xdr:row>
      <xdr:rowOff>0</xdr:rowOff>
    </xdr:to>
    <xdr:sp macro="" textlink="">
      <xdr:nvSpPr>
        <xdr:cNvPr id="6" name="CaixaDeTexto 5">
          <a:extLst>
            <a:ext uri="{FF2B5EF4-FFF2-40B4-BE49-F238E27FC236}">
              <a16:creationId xmlns:a16="http://schemas.microsoft.com/office/drawing/2014/main" id="{7F252E25-76D7-8799-8D7E-101FE5FAF7B3}"/>
            </a:ext>
          </a:extLst>
        </xdr:cNvPr>
        <xdr:cNvSpPr txBox="1"/>
      </xdr:nvSpPr>
      <xdr:spPr>
        <a:xfrm>
          <a:off x="609600" y="323850"/>
          <a:ext cx="3629025" cy="304800"/>
        </a:xfrm>
        <a:prstGeom prst="rect">
          <a:avLst/>
        </a:prstGeom>
        <a:solidFill>
          <a:schemeClr val="tx1">
            <a:lumMod val="85000"/>
            <a:lumOff val="1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400" b="1">
              <a:solidFill>
                <a:schemeClr val="bg1"/>
              </a:solidFill>
            </a:rPr>
            <a:t>RESUMO MENSAL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einaldo Cantidio" refreshedDate="44933.829885879626" createdVersion="8" refreshedVersion="8" minRefreshableVersion="3" recordCount="142" xr:uid="{D9966061-4BE7-42B8-AC7D-1AA24054FEB9}">
  <cacheSource type="worksheet">
    <worksheetSource name="Lançamentos"/>
  </cacheSource>
  <cacheFields count="12">
    <cacheField name="Data" numFmtId="14">
      <sharedItems containsSemiMixedTypes="0" containsNonDate="0" containsDate="1" containsString="0" minDate="2021-12-21T00:00:00" maxDate="2022-11-30T00:00:00" count="49">
        <d v="2022-02-23T00:00:00"/>
        <d v="2022-02-21T00:00:00"/>
        <d v="2022-02-24T00:00:00"/>
        <d v="2022-02-25T00:00:00"/>
        <d v="2022-02-12T00:00:00"/>
        <d v="2022-02-18T00:00:00"/>
        <d v="2022-01-22T00:00:00"/>
        <d v="2022-02-22T00:00:00"/>
        <d v="2021-12-31T00:00:00"/>
        <d v="2022-03-16T00:00:00"/>
        <d v="2022-03-21T00:00:00"/>
        <d v="2022-03-22T00:00:00"/>
        <d v="2022-03-19T00:00:00"/>
        <d v="2022-03-11T00:00:00"/>
        <d v="2021-12-21T00:00:00"/>
        <d v="2022-02-07T00:00:00"/>
        <d v="2022-01-28T00:00:00"/>
        <d v="2022-01-31T00:00:00"/>
        <d v="2022-02-11T00:00:00"/>
        <d v="2022-02-04T00:00:00"/>
        <d v="2022-02-10T00:00:00"/>
        <d v="2022-04-26T00:00:00"/>
        <d v="2022-05-25T00:00:00"/>
        <d v="2022-05-24T00:00:00"/>
        <d v="2022-10-09T00:00:00"/>
        <d v="2022-01-07T00:00:00"/>
        <d v="2022-11-21T00:00:00"/>
        <d v="2022-10-19T00:00:00"/>
        <d v="2022-11-01T00:00:00"/>
        <d v="2022-11-29T00:00:00"/>
        <d v="2022-09-05T00:00:00"/>
        <d v="2022-03-18T00:00:00"/>
        <d v="2022-01-20T00:00:00"/>
        <d v="2022-04-19T00:00:00"/>
        <d v="2022-04-05T00:00:00"/>
        <d v="2022-01-14T00:00:00"/>
        <d v="2022-02-02T00:00:00"/>
        <d v="2022-03-04T00:00:00"/>
        <d v="2022-03-07T00:00:00"/>
        <d v="2022-10-04T00:00:00"/>
        <d v="2022-09-28T00:00:00"/>
        <d v="2022-09-20T00:00:00"/>
        <d v="2022-08-02T00:00:00"/>
        <d v="2022-07-18T00:00:00"/>
        <d v="2022-07-15T00:00:00"/>
        <d v="2022-07-01T00:00:00"/>
        <d v="2022-06-06T00:00:00"/>
        <d v="2022-05-05T00:00:00"/>
        <d v="2022-08-18T00:00:00"/>
      </sharedItems>
      <fieldGroup par="11" base="0">
        <rangePr groupBy="months" startDate="2021-12-21T00:00:00" endDate="2022-11-30T00:00:00"/>
        <groupItems count="14">
          <s v="&lt;21/12/2021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30/11/2022"/>
        </groupItems>
      </fieldGroup>
    </cacheField>
    <cacheField name="Mês" numFmtId="14">
      <sharedItems count="12">
        <s v="FEV"/>
        <s v="JAN"/>
        <s v="DEZ"/>
        <s v="MAR"/>
        <s v="ABR"/>
        <s v="MAI"/>
        <s v="OUT"/>
        <s v="NOV"/>
        <s v="SET"/>
        <s v="AGO"/>
        <s v="JUL"/>
        <s v="JUN"/>
      </sharedItems>
    </cacheField>
    <cacheField name="Tipo" numFmtId="0">
      <sharedItems count="2">
        <s v="Saída"/>
        <s v="Entrada"/>
      </sharedItems>
    </cacheField>
    <cacheField name="Categoria" numFmtId="0">
      <sharedItems count="9">
        <s v="Pessoal"/>
        <s v="Produtos_Equipamentos"/>
        <s v="Administrativas"/>
        <s v="Operacionais"/>
        <s v="Desp_Financeiras"/>
        <s v="Tributos"/>
        <s v="Prest_Serviços"/>
        <s v="Comerciais"/>
        <s v="Nota"/>
      </sharedItems>
    </cacheField>
    <cacheField name="Empresa" numFmtId="0">
      <sharedItems containsBlank="1" count="20">
        <m/>
        <s v="FGTS"/>
        <s v="Dutra Maquinas"/>
        <s v="Sabesb"/>
        <s v="Simples Nacional"/>
        <s v="DARF"/>
        <s v="Visão Contabil"/>
        <s v="Ferraz e Barreto"/>
        <s v="Valetão Pneus"/>
        <s v="Elektro"/>
        <s v="GPS"/>
        <s v="Antonio Luis da Cunha Seabra"/>
        <s v="ACAM - Casa Portinari"/>
        <s v="Associação Museu de Arte Sacra de São Paulo"/>
        <s v="Aunde Brasil S/A"/>
        <s v="Alexandre Café Birman"/>
        <s v="Jorge Eduardo beira"/>
        <s v="Natalia Kuchar Lohn"/>
        <s v="Fundação Padre Anchieta"/>
        <s v="Cond. Edif. Palacio 5a. Avenida"/>
      </sharedItems>
    </cacheField>
    <cacheField name="Descrição" numFmtId="0">
      <sharedItems containsBlank="1" count="29">
        <s v="Cesta básica"/>
        <s v="Produtos"/>
        <s v="Água"/>
        <s v="Pedágio"/>
        <s v="Custas Judiciais"/>
        <s v="Cartão de credito"/>
        <s v="Equipamentos"/>
        <s v="Telefone"/>
        <s v="Renegociação - SIMPLES"/>
        <s v="Renegociação - IR/PIS/COFINS/CSLL"/>
        <s v="Outros serviços"/>
        <s v="Energia Elétrica"/>
        <s v="Certificado digital"/>
        <s v="FGTS"/>
        <s v="GPS"/>
        <s v="IRRF - Funcionarios"/>
        <s v="CRQ"/>
        <s v="Renegociação - GPS"/>
        <s v="Internet"/>
        <s v="Veículos - manutenção"/>
        <s v="Veículos - documentos/multas"/>
        <s v="Advogados"/>
        <s v="Outros"/>
        <s v="Reemb. Diversos"/>
        <s v="Contador"/>
        <s v="Brindes"/>
        <s v="Refeições"/>
        <s v="Combustível"/>
        <m/>
      </sharedItems>
    </cacheField>
    <cacheField name="Documento" numFmtId="0">
      <sharedItems containsBlank="1" containsMixedTypes="1" containsNumber="1" containsInteger="1" minValue="9" maxValue="1479974"/>
    </cacheField>
    <cacheField name="Referência" numFmtId="0">
      <sharedItems containsBlank="1" count="14">
        <m/>
        <s v="1136/2022"/>
        <s v="1105/2022"/>
        <s v="056/2021"/>
        <s v="1101/2022"/>
        <s v="016/2022"/>
        <s v="1165/2022"/>
        <s v="1135/2022"/>
        <s v="1120/2022"/>
        <s v="1085/2021"/>
        <s v="1001/2021"/>
        <s v="1117/2022"/>
        <s v="1172/2022"/>
        <s v="1143/2022"/>
      </sharedItems>
    </cacheField>
    <cacheField name="Valor" numFmtId="4">
      <sharedItems containsString="0" containsBlank="1" containsNumber="1" minValue="21.2" maxValue="37000"/>
    </cacheField>
    <cacheField name="Saldo" numFmtId="4">
      <sharedItems containsSemiMixedTypes="0" containsString="0" containsNumber="1" minValue="-56211.059999999969" maxValue="307883.94000000006"/>
    </cacheField>
    <cacheField name="Trimestres" numFmtId="0" databaseField="0">
      <fieldGroup base="0">
        <rangePr groupBy="quarters" startDate="2021-12-21T00:00:00" endDate="2022-11-30T00:00:00"/>
        <groupItems count="6">
          <s v="&lt;21/12/2021"/>
          <s v="Trim1"/>
          <s v="Trim2"/>
          <s v="Trim3"/>
          <s v="Trim4"/>
          <s v="&gt;30/11/2022"/>
        </groupItems>
      </fieldGroup>
    </cacheField>
    <cacheField name="Anos" numFmtId="0" databaseField="0">
      <fieldGroup base="0">
        <rangePr groupBy="years" startDate="2021-12-21T00:00:00" endDate="2022-11-30T00:00:00"/>
        <groupItems count="4">
          <s v="&lt;21/12/2021"/>
          <s v="2021"/>
          <s v="2022"/>
          <s v="&gt;30/11/2022"/>
        </groupItems>
      </fieldGroup>
    </cacheField>
  </cacheFields>
  <extLst>
    <ext xmlns:x14="http://schemas.microsoft.com/office/spreadsheetml/2009/9/main" uri="{725AE2AE-9491-48be-B2B4-4EB974FC3084}">
      <x14:pivotCacheDefinition pivotCacheId="18110671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2">
  <r>
    <x v="0"/>
    <x v="0"/>
    <x v="0"/>
    <x v="0"/>
    <x v="0"/>
    <x v="0"/>
    <n v="1476723"/>
    <x v="0"/>
    <n v="1920"/>
    <n v="-1920"/>
  </r>
  <r>
    <x v="1"/>
    <x v="0"/>
    <x v="0"/>
    <x v="1"/>
    <x v="0"/>
    <x v="1"/>
    <n v="25095"/>
    <x v="0"/>
    <n v="2675"/>
    <n v="-4595"/>
  </r>
  <r>
    <x v="1"/>
    <x v="0"/>
    <x v="0"/>
    <x v="1"/>
    <x v="0"/>
    <x v="1"/>
    <n v="25095"/>
    <x v="0"/>
    <n v="891.68"/>
    <n v="-5486.68"/>
  </r>
  <r>
    <x v="2"/>
    <x v="0"/>
    <x v="0"/>
    <x v="2"/>
    <x v="0"/>
    <x v="2"/>
    <m/>
    <x v="0"/>
    <n v="58.29"/>
    <n v="-5544.97"/>
  </r>
  <r>
    <x v="2"/>
    <x v="0"/>
    <x v="0"/>
    <x v="3"/>
    <x v="0"/>
    <x v="3"/>
    <s v="Sem Parar"/>
    <x v="0"/>
    <n v="520.88"/>
    <n v="-6065.85"/>
  </r>
  <r>
    <x v="2"/>
    <x v="0"/>
    <x v="0"/>
    <x v="2"/>
    <x v="0"/>
    <x v="4"/>
    <m/>
    <x v="0"/>
    <n v="451.5"/>
    <n v="-6517.35"/>
  </r>
  <r>
    <x v="3"/>
    <x v="0"/>
    <x v="0"/>
    <x v="4"/>
    <x v="0"/>
    <x v="5"/>
    <s v="Itau Master"/>
    <x v="0"/>
    <n v="1818.4"/>
    <n v="-8335.75"/>
  </r>
  <r>
    <x v="2"/>
    <x v="0"/>
    <x v="0"/>
    <x v="1"/>
    <x v="0"/>
    <x v="6"/>
    <n v="9968"/>
    <x v="0"/>
    <n v="140.80000000000001"/>
    <n v="-8476.5499999999993"/>
  </r>
  <r>
    <x v="3"/>
    <x v="0"/>
    <x v="0"/>
    <x v="2"/>
    <x v="0"/>
    <x v="7"/>
    <s v="Vivo"/>
    <x v="0"/>
    <n v="98.4"/>
    <n v="-8574.9499999999989"/>
  </r>
  <r>
    <x v="3"/>
    <x v="0"/>
    <x v="0"/>
    <x v="5"/>
    <x v="0"/>
    <x v="8"/>
    <s v="06/93"/>
    <x v="0"/>
    <n v="104.63"/>
    <n v="-8679.5799999999981"/>
  </r>
  <r>
    <x v="3"/>
    <x v="0"/>
    <x v="0"/>
    <x v="5"/>
    <x v="0"/>
    <x v="9"/>
    <s v="05/45"/>
    <x v="0"/>
    <n v="105.42"/>
    <n v="-8784.9999999999982"/>
  </r>
  <r>
    <x v="4"/>
    <x v="0"/>
    <x v="0"/>
    <x v="6"/>
    <x v="0"/>
    <x v="10"/>
    <s v="Valmir Tenorio"/>
    <x v="0"/>
    <n v="1200"/>
    <n v="-9984.9999999999982"/>
  </r>
  <r>
    <x v="5"/>
    <x v="0"/>
    <x v="0"/>
    <x v="2"/>
    <x v="0"/>
    <x v="7"/>
    <s v="Vivo"/>
    <x v="0"/>
    <n v="110.43"/>
    <n v="-10095.429999999998"/>
  </r>
  <r>
    <x v="5"/>
    <x v="0"/>
    <x v="0"/>
    <x v="4"/>
    <x v="0"/>
    <x v="5"/>
    <s v="Porto"/>
    <x v="0"/>
    <n v="2891.25"/>
    <n v="-12986.679999999998"/>
  </r>
  <r>
    <x v="5"/>
    <x v="0"/>
    <x v="0"/>
    <x v="2"/>
    <x v="0"/>
    <x v="7"/>
    <s v="Vivo"/>
    <x v="0"/>
    <n v="65.989999999999995"/>
    <n v="-13052.669999999998"/>
  </r>
  <r>
    <x v="5"/>
    <x v="0"/>
    <x v="0"/>
    <x v="4"/>
    <x v="0"/>
    <x v="5"/>
    <s v="Pan"/>
    <x v="0"/>
    <n v="586.1"/>
    <n v="-13638.769999999999"/>
  </r>
  <r>
    <x v="5"/>
    <x v="0"/>
    <x v="0"/>
    <x v="2"/>
    <x v="0"/>
    <x v="11"/>
    <m/>
    <x v="0"/>
    <n v="98.91"/>
    <n v="-13737.679999999998"/>
  </r>
  <r>
    <x v="5"/>
    <x v="0"/>
    <x v="0"/>
    <x v="6"/>
    <x v="0"/>
    <x v="10"/>
    <s v="Valmir Tenorio"/>
    <x v="0"/>
    <n v="1200"/>
    <n v="-14937.679999999998"/>
  </r>
  <r>
    <x v="5"/>
    <x v="0"/>
    <x v="0"/>
    <x v="2"/>
    <x v="0"/>
    <x v="12"/>
    <m/>
    <x v="0"/>
    <n v="220"/>
    <n v="-15157.679999999998"/>
  </r>
  <r>
    <x v="5"/>
    <x v="0"/>
    <x v="0"/>
    <x v="5"/>
    <x v="0"/>
    <x v="13"/>
    <s v="01/22"/>
    <x v="0"/>
    <n v="409.2"/>
    <n v="-15566.88"/>
  </r>
  <r>
    <x v="5"/>
    <x v="0"/>
    <x v="0"/>
    <x v="5"/>
    <x v="0"/>
    <x v="14"/>
    <s v="01/22"/>
    <x v="0"/>
    <n v="475.8"/>
    <n v="-16042.679999999998"/>
  </r>
  <r>
    <x v="5"/>
    <x v="0"/>
    <x v="0"/>
    <x v="5"/>
    <x v="0"/>
    <x v="15"/>
    <s v="02/22"/>
    <x v="0"/>
    <n v="96.39"/>
    <n v="-16139.069999999998"/>
  </r>
  <r>
    <x v="6"/>
    <x v="1"/>
    <x v="0"/>
    <x v="5"/>
    <x v="0"/>
    <x v="16"/>
    <n v="2022"/>
    <x v="0"/>
    <n v="266"/>
    <n v="-16405.07"/>
  </r>
  <r>
    <x v="6"/>
    <x v="1"/>
    <x v="0"/>
    <x v="2"/>
    <x v="0"/>
    <x v="11"/>
    <m/>
    <x v="0"/>
    <n v="75.08"/>
    <n v="-16480.150000000001"/>
  </r>
  <r>
    <x v="7"/>
    <x v="0"/>
    <x v="0"/>
    <x v="2"/>
    <x v="0"/>
    <x v="2"/>
    <m/>
    <x v="0"/>
    <n v="58.29"/>
    <n v="-16538.440000000002"/>
  </r>
  <r>
    <x v="8"/>
    <x v="2"/>
    <x v="0"/>
    <x v="5"/>
    <x v="0"/>
    <x v="17"/>
    <s v="03/19"/>
    <x v="0"/>
    <n v="521.16"/>
    <n v="-17059.600000000002"/>
  </r>
  <r>
    <x v="2"/>
    <x v="0"/>
    <x v="0"/>
    <x v="2"/>
    <x v="0"/>
    <x v="18"/>
    <s v="Terra"/>
    <x v="0"/>
    <n v="65.84"/>
    <n v="-17125.440000000002"/>
  </r>
  <r>
    <x v="9"/>
    <x v="3"/>
    <x v="0"/>
    <x v="3"/>
    <x v="0"/>
    <x v="19"/>
    <n v="6418"/>
    <x v="0"/>
    <n v="355"/>
    <n v="-17480.440000000002"/>
  </r>
  <r>
    <x v="10"/>
    <x v="3"/>
    <x v="0"/>
    <x v="0"/>
    <x v="0"/>
    <x v="0"/>
    <n v="1479974"/>
    <x v="0"/>
    <n v="1600"/>
    <n v="-19080.440000000002"/>
  </r>
  <r>
    <x v="11"/>
    <x v="3"/>
    <x v="0"/>
    <x v="3"/>
    <x v="0"/>
    <x v="19"/>
    <n v="9"/>
    <x v="0"/>
    <n v="3050"/>
    <n v="-22130.440000000002"/>
  </r>
  <r>
    <x v="11"/>
    <x v="3"/>
    <x v="0"/>
    <x v="5"/>
    <x v="0"/>
    <x v="15"/>
    <s v="09/21"/>
    <x v="0"/>
    <n v="204.36"/>
    <n v="-22334.800000000003"/>
  </r>
  <r>
    <x v="11"/>
    <x v="3"/>
    <x v="0"/>
    <x v="5"/>
    <x v="0"/>
    <x v="15"/>
    <s v="10/21"/>
    <x v="0"/>
    <n v="113.6"/>
    <n v="-22448.400000000001"/>
  </r>
  <r>
    <x v="11"/>
    <x v="3"/>
    <x v="0"/>
    <x v="5"/>
    <x v="0"/>
    <x v="15"/>
    <s v="06/21"/>
    <x v="0"/>
    <n v="108.16"/>
    <n v="-22556.560000000001"/>
  </r>
  <r>
    <x v="11"/>
    <x v="3"/>
    <x v="0"/>
    <x v="5"/>
    <x v="0"/>
    <x v="15"/>
    <s v="05/21"/>
    <x v="0"/>
    <n v="207.2"/>
    <n v="-22763.760000000002"/>
  </r>
  <r>
    <x v="11"/>
    <x v="3"/>
    <x v="0"/>
    <x v="5"/>
    <x v="0"/>
    <x v="15"/>
    <s v="02/22"/>
    <x v="0"/>
    <n v="126.95"/>
    <n v="-22890.710000000003"/>
  </r>
  <r>
    <x v="11"/>
    <x v="3"/>
    <x v="0"/>
    <x v="3"/>
    <x v="0"/>
    <x v="20"/>
    <s v="EQK4085"/>
    <x v="0"/>
    <n v="3506.65"/>
    <n v="-26397.360000000004"/>
  </r>
  <r>
    <x v="11"/>
    <x v="3"/>
    <x v="0"/>
    <x v="3"/>
    <x v="0"/>
    <x v="19"/>
    <n v="10577"/>
    <x v="0"/>
    <n v="315"/>
    <n v="-26712.360000000004"/>
  </r>
  <r>
    <x v="11"/>
    <x v="3"/>
    <x v="0"/>
    <x v="3"/>
    <x v="0"/>
    <x v="19"/>
    <n v="1299"/>
    <x v="0"/>
    <n v="40"/>
    <n v="-26752.360000000004"/>
  </r>
  <r>
    <x v="12"/>
    <x v="3"/>
    <x v="0"/>
    <x v="1"/>
    <x v="0"/>
    <x v="1"/>
    <n v="25095"/>
    <x v="0"/>
    <n v="891.66"/>
    <n v="-27644.020000000004"/>
  </r>
  <r>
    <x v="13"/>
    <x v="3"/>
    <x v="0"/>
    <x v="2"/>
    <x v="0"/>
    <x v="18"/>
    <s v="uol"/>
    <x v="0"/>
    <n v="46.6"/>
    <n v="-27690.620000000003"/>
  </r>
  <r>
    <x v="13"/>
    <x v="3"/>
    <x v="0"/>
    <x v="6"/>
    <x v="0"/>
    <x v="21"/>
    <n v="1301"/>
    <x v="0"/>
    <n v="440"/>
    <n v="-28130.620000000003"/>
  </r>
  <r>
    <x v="6"/>
    <x v="1"/>
    <x v="0"/>
    <x v="4"/>
    <x v="0"/>
    <x v="5"/>
    <s v="Porto"/>
    <x v="0"/>
    <n v="1073.98"/>
    <n v="-29204.600000000002"/>
  </r>
  <r>
    <x v="6"/>
    <x v="1"/>
    <x v="0"/>
    <x v="2"/>
    <x v="0"/>
    <x v="18"/>
    <s v="uol"/>
    <x v="0"/>
    <n v="45.6"/>
    <n v="-29250.2"/>
  </r>
  <r>
    <x v="6"/>
    <x v="1"/>
    <x v="0"/>
    <x v="2"/>
    <x v="0"/>
    <x v="7"/>
    <s v="Vivo"/>
    <x v="0"/>
    <n v="65.989999999999995"/>
    <n v="-29316.190000000002"/>
  </r>
  <r>
    <x v="14"/>
    <x v="2"/>
    <x v="0"/>
    <x v="2"/>
    <x v="0"/>
    <x v="18"/>
    <s v="uol"/>
    <x v="0"/>
    <n v="45.6"/>
    <n v="-29361.79"/>
  </r>
  <r>
    <x v="15"/>
    <x v="0"/>
    <x v="0"/>
    <x v="5"/>
    <x v="0"/>
    <x v="13"/>
    <s v="11/21"/>
    <x v="0"/>
    <n v="1174.94"/>
    <n v="-30536.73"/>
  </r>
  <r>
    <x v="6"/>
    <x v="1"/>
    <x v="0"/>
    <x v="3"/>
    <x v="0"/>
    <x v="19"/>
    <n v="10514"/>
    <x v="0"/>
    <n v="515"/>
    <n v="-31051.73"/>
  </r>
  <r>
    <x v="6"/>
    <x v="1"/>
    <x v="0"/>
    <x v="2"/>
    <x v="0"/>
    <x v="4"/>
    <m/>
    <x v="0"/>
    <n v="798.17"/>
    <n v="-31849.899999999998"/>
  </r>
  <r>
    <x v="6"/>
    <x v="1"/>
    <x v="0"/>
    <x v="2"/>
    <x v="0"/>
    <x v="7"/>
    <s v="Vivo"/>
    <x v="0"/>
    <n v="100.03"/>
    <n v="-31949.929999999997"/>
  </r>
  <r>
    <x v="6"/>
    <x v="1"/>
    <x v="0"/>
    <x v="3"/>
    <x v="0"/>
    <x v="3"/>
    <s v="Sem Parar"/>
    <x v="0"/>
    <n v="851.58"/>
    <n v="-32801.509999999995"/>
  </r>
  <r>
    <x v="6"/>
    <x v="1"/>
    <x v="0"/>
    <x v="2"/>
    <x v="0"/>
    <x v="2"/>
    <m/>
    <x v="0"/>
    <n v="31"/>
    <n v="-32832.509999999995"/>
  </r>
  <r>
    <x v="6"/>
    <x v="1"/>
    <x v="0"/>
    <x v="2"/>
    <x v="0"/>
    <x v="18"/>
    <s v="AmericaNet"/>
    <x v="0"/>
    <n v="133.69999999999999"/>
    <n v="-32966.209999999992"/>
  </r>
  <r>
    <x v="6"/>
    <x v="1"/>
    <x v="0"/>
    <x v="2"/>
    <x v="0"/>
    <x v="22"/>
    <s v="Campanha Vinde"/>
    <x v="0"/>
    <n v="50"/>
    <n v="-33016.209999999992"/>
  </r>
  <r>
    <x v="6"/>
    <x v="1"/>
    <x v="0"/>
    <x v="4"/>
    <x v="0"/>
    <x v="5"/>
    <s v="Pan"/>
    <x v="0"/>
    <n v="586.09"/>
    <n v="-33602.299999999988"/>
  </r>
  <r>
    <x v="16"/>
    <x v="1"/>
    <x v="0"/>
    <x v="2"/>
    <x v="0"/>
    <x v="18"/>
    <s v="AmericaNet"/>
    <x v="0"/>
    <n v="112.35"/>
    <n v="-33714.649999999987"/>
  </r>
  <r>
    <x v="17"/>
    <x v="1"/>
    <x v="0"/>
    <x v="3"/>
    <x v="0"/>
    <x v="23"/>
    <m/>
    <x v="0"/>
    <n v="245.1"/>
    <n v="-33959.749999999985"/>
  </r>
  <r>
    <x v="17"/>
    <x v="1"/>
    <x v="0"/>
    <x v="5"/>
    <x v="0"/>
    <x v="8"/>
    <s v="04/45"/>
    <x v="0"/>
    <n v="104.68"/>
    <n v="-34064.429999999986"/>
  </r>
  <r>
    <x v="17"/>
    <x v="1"/>
    <x v="0"/>
    <x v="5"/>
    <x v="0"/>
    <x v="8"/>
    <s v="07/145"/>
    <x v="0"/>
    <n v="252.08"/>
    <n v="-34316.509999999987"/>
  </r>
  <r>
    <x v="17"/>
    <x v="1"/>
    <x v="0"/>
    <x v="5"/>
    <x v="0"/>
    <x v="17"/>
    <s v="05/93"/>
    <x v="0"/>
    <n v="103.89"/>
    <n v="-34420.399999999987"/>
  </r>
  <r>
    <x v="15"/>
    <x v="0"/>
    <x v="0"/>
    <x v="6"/>
    <x v="0"/>
    <x v="24"/>
    <m/>
    <x v="0"/>
    <n v="550"/>
    <n v="-34970.399999999987"/>
  </r>
  <r>
    <x v="15"/>
    <x v="0"/>
    <x v="0"/>
    <x v="5"/>
    <x v="0"/>
    <x v="8"/>
    <s v="04/60"/>
    <x v="0"/>
    <n v="866.28"/>
    <n v="-35836.679999999986"/>
  </r>
  <r>
    <x v="15"/>
    <x v="0"/>
    <x v="0"/>
    <x v="5"/>
    <x v="0"/>
    <x v="17"/>
    <s v="04/19"/>
    <x v="0"/>
    <n v="525.11"/>
    <n v="-36361.789999999986"/>
  </r>
  <r>
    <x v="15"/>
    <x v="0"/>
    <x v="0"/>
    <x v="6"/>
    <x v="0"/>
    <x v="21"/>
    <n v="1262"/>
    <x v="0"/>
    <n v="440"/>
    <n v="-36801.789999999986"/>
  </r>
  <r>
    <x v="15"/>
    <x v="0"/>
    <x v="0"/>
    <x v="7"/>
    <x v="0"/>
    <x v="25"/>
    <n v="6804"/>
    <x v="0"/>
    <n v="6182.13"/>
    <n v="-42983.919999999984"/>
  </r>
  <r>
    <x v="18"/>
    <x v="0"/>
    <x v="0"/>
    <x v="3"/>
    <x v="0"/>
    <x v="26"/>
    <m/>
    <x v="0"/>
    <n v="97"/>
    <n v="-43080.919999999984"/>
  </r>
  <r>
    <x v="18"/>
    <x v="0"/>
    <x v="0"/>
    <x v="3"/>
    <x v="0"/>
    <x v="26"/>
    <m/>
    <x v="0"/>
    <n v="74"/>
    <n v="-43154.919999999984"/>
  </r>
  <r>
    <x v="18"/>
    <x v="0"/>
    <x v="0"/>
    <x v="3"/>
    <x v="0"/>
    <x v="26"/>
    <m/>
    <x v="0"/>
    <n v="76.5"/>
    <n v="-43231.419999999984"/>
  </r>
  <r>
    <x v="18"/>
    <x v="0"/>
    <x v="0"/>
    <x v="3"/>
    <x v="0"/>
    <x v="27"/>
    <m/>
    <x v="0"/>
    <n v="197.01"/>
    <n v="-43428.429999999986"/>
  </r>
  <r>
    <x v="18"/>
    <x v="0"/>
    <x v="0"/>
    <x v="3"/>
    <x v="0"/>
    <x v="27"/>
    <m/>
    <x v="0"/>
    <n v="305.08999999999997"/>
    <n v="-43733.519999999982"/>
  </r>
  <r>
    <x v="18"/>
    <x v="0"/>
    <x v="0"/>
    <x v="3"/>
    <x v="0"/>
    <x v="26"/>
    <m/>
    <x v="0"/>
    <n v="118.5"/>
    <n v="-43852.019999999982"/>
  </r>
  <r>
    <x v="18"/>
    <x v="0"/>
    <x v="0"/>
    <x v="3"/>
    <x v="0"/>
    <x v="26"/>
    <m/>
    <x v="0"/>
    <n v="76.5"/>
    <n v="-43928.519999999982"/>
  </r>
  <r>
    <x v="15"/>
    <x v="0"/>
    <x v="0"/>
    <x v="0"/>
    <x v="0"/>
    <x v="0"/>
    <n v="1470985"/>
    <x v="0"/>
    <n v="1905.36"/>
    <n v="-45833.879999999983"/>
  </r>
  <r>
    <x v="19"/>
    <x v="0"/>
    <x v="0"/>
    <x v="3"/>
    <x v="0"/>
    <x v="26"/>
    <m/>
    <x v="0"/>
    <n v="74"/>
    <n v="-45907.879999999983"/>
  </r>
  <r>
    <x v="20"/>
    <x v="0"/>
    <x v="0"/>
    <x v="2"/>
    <x v="0"/>
    <x v="2"/>
    <m/>
    <x v="0"/>
    <n v="29.87"/>
    <n v="-45937.749999999985"/>
  </r>
  <r>
    <x v="21"/>
    <x v="4"/>
    <x v="0"/>
    <x v="3"/>
    <x v="0"/>
    <x v="27"/>
    <m/>
    <x v="1"/>
    <n v="200"/>
    <n v="-46137.749999999985"/>
  </r>
  <r>
    <x v="21"/>
    <x v="4"/>
    <x v="0"/>
    <x v="3"/>
    <x v="0"/>
    <x v="26"/>
    <m/>
    <x v="1"/>
    <n v="118.5"/>
    <n v="-46256.249999999985"/>
  </r>
  <r>
    <x v="21"/>
    <x v="4"/>
    <x v="0"/>
    <x v="3"/>
    <x v="0"/>
    <x v="3"/>
    <m/>
    <x v="1"/>
    <n v="21.2"/>
    <n v="-46277.449999999983"/>
  </r>
  <r>
    <x v="22"/>
    <x v="5"/>
    <x v="0"/>
    <x v="2"/>
    <x v="0"/>
    <x v="22"/>
    <s v="Campanha Vinde"/>
    <x v="0"/>
    <n v="50"/>
    <n v="-46327.449999999983"/>
  </r>
  <r>
    <x v="23"/>
    <x v="5"/>
    <x v="0"/>
    <x v="6"/>
    <x v="0"/>
    <x v="21"/>
    <n v="1308"/>
    <x v="0"/>
    <n v="440"/>
    <n v="-46767.449999999983"/>
  </r>
  <r>
    <x v="23"/>
    <x v="5"/>
    <x v="0"/>
    <x v="2"/>
    <x v="0"/>
    <x v="11"/>
    <s v="Elektro"/>
    <x v="0"/>
    <n v="99.56"/>
    <n v="-46867.00999999998"/>
  </r>
  <r>
    <x v="23"/>
    <x v="5"/>
    <x v="0"/>
    <x v="2"/>
    <x v="0"/>
    <x v="11"/>
    <s v="Elektro"/>
    <x v="0"/>
    <n v="87.93"/>
    <n v="-46954.939999999981"/>
  </r>
  <r>
    <x v="23"/>
    <x v="5"/>
    <x v="0"/>
    <x v="2"/>
    <x v="0"/>
    <x v="11"/>
    <s v="Elektro"/>
    <x v="0"/>
    <n v="80"/>
    <n v="-47034.939999999981"/>
  </r>
  <r>
    <x v="23"/>
    <x v="5"/>
    <x v="0"/>
    <x v="5"/>
    <x v="1"/>
    <x v="13"/>
    <s v="04/22"/>
    <x v="0"/>
    <n v="617.63"/>
    <n v="-47652.569999999978"/>
  </r>
  <r>
    <x v="23"/>
    <x v="5"/>
    <x v="0"/>
    <x v="3"/>
    <x v="0"/>
    <x v="19"/>
    <n v="10645"/>
    <x v="0"/>
    <n v="646"/>
    <n v="-48298.569999999978"/>
  </r>
  <r>
    <x v="23"/>
    <x v="5"/>
    <x v="0"/>
    <x v="3"/>
    <x v="0"/>
    <x v="19"/>
    <s v="recibo"/>
    <x v="0"/>
    <n v="500"/>
    <n v="-48798.569999999978"/>
  </r>
  <r>
    <x v="23"/>
    <x v="5"/>
    <x v="0"/>
    <x v="3"/>
    <x v="0"/>
    <x v="19"/>
    <n v="205840"/>
    <x v="0"/>
    <n v="1160.1300000000001"/>
    <n v="-49958.699999999975"/>
  </r>
  <r>
    <x v="23"/>
    <x v="5"/>
    <x v="0"/>
    <x v="3"/>
    <x v="0"/>
    <x v="19"/>
    <n v="1340"/>
    <x v="0"/>
    <n v="80"/>
    <n v="-50038.699999999975"/>
  </r>
  <r>
    <x v="23"/>
    <x v="5"/>
    <x v="0"/>
    <x v="3"/>
    <x v="0"/>
    <x v="19"/>
    <n v="8359"/>
    <x v="0"/>
    <n v="504"/>
    <n v="-50542.699999999975"/>
  </r>
  <r>
    <x v="24"/>
    <x v="6"/>
    <x v="0"/>
    <x v="1"/>
    <x v="2"/>
    <x v="6"/>
    <n v="719802"/>
    <x v="0"/>
    <n v="1418.15"/>
    <n v="-51960.849999999977"/>
  </r>
  <r>
    <x v="13"/>
    <x v="3"/>
    <x v="0"/>
    <x v="5"/>
    <x v="1"/>
    <x v="13"/>
    <s v="02/2022"/>
    <x v="0"/>
    <n v="446.24"/>
    <n v="-52407.089999999975"/>
  </r>
  <r>
    <x v="13"/>
    <x v="3"/>
    <x v="0"/>
    <x v="2"/>
    <x v="3"/>
    <x v="2"/>
    <s v="02/2022"/>
    <x v="0"/>
    <n v="29.14"/>
    <n v="-52436.229999999974"/>
  </r>
  <r>
    <x v="13"/>
    <x v="3"/>
    <x v="0"/>
    <x v="5"/>
    <x v="4"/>
    <x v="8"/>
    <s v="05/60"/>
    <x v="0"/>
    <n v="872.42"/>
    <n v="-53308.649999999972"/>
  </r>
  <r>
    <x v="13"/>
    <x v="3"/>
    <x v="0"/>
    <x v="5"/>
    <x v="5"/>
    <x v="9"/>
    <s v="08/145"/>
    <x v="0"/>
    <n v="253.85"/>
    <n v="-53562.499999999971"/>
  </r>
  <r>
    <x v="13"/>
    <x v="3"/>
    <x v="0"/>
    <x v="6"/>
    <x v="6"/>
    <x v="24"/>
    <n v="372"/>
    <x v="0"/>
    <n v="550"/>
    <n v="-54112.499999999971"/>
  </r>
  <r>
    <x v="13"/>
    <x v="3"/>
    <x v="0"/>
    <x v="3"/>
    <x v="7"/>
    <x v="19"/>
    <n v="8216"/>
    <x v="0"/>
    <n v="202.6"/>
    <n v="-54315.099999999969"/>
  </r>
  <r>
    <x v="13"/>
    <x v="3"/>
    <x v="0"/>
    <x v="3"/>
    <x v="8"/>
    <x v="19"/>
    <n v="34239"/>
    <x v="0"/>
    <n v="768"/>
    <n v="-55083.099999999969"/>
  </r>
  <r>
    <x v="13"/>
    <x v="3"/>
    <x v="0"/>
    <x v="3"/>
    <x v="8"/>
    <x v="19"/>
    <n v="33542"/>
    <x v="0"/>
    <n v="140"/>
    <n v="-55223.099999999969"/>
  </r>
  <r>
    <x v="13"/>
    <x v="3"/>
    <x v="0"/>
    <x v="2"/>
    <x v="9"/>
    <x v="11"/>
    <s v="02/2022"/>
    <x v="0"/>
    <n v="169.11"/>
    <n v="-55392.20999999997"/>
  </r>
  <r>
    <x v="13"/>
    <x v="3"/>
    <x v="0"/>
    <x v="5"/>
    <x v="10"/>
    <x v="17"/>
    <s v="05/19"/>
    <x v="0"/>
    <n v="528.85"/>
    <n v="-55921.059999999969"/>
  </r>
  <r>
    <x v="25"/>
    <x v="1"/>
    <x v="0"/>
    <x v="3"/>
    <x v="0"/>
    <x v="26"/>
    <m/>
    <x v="0"/>
    <n v="100"/>
    <n v="-56021.059999999969"/>
  </r>
  <r>
    <x v="25"/>
    <x v="1"/>
    <x v="0"/>
    <x v="3"/>
    <x v="0"/>
    <x v="27"/>
    <m/>
    <x v="0"/>
    <n v="190"/>
    <n v="-56211.059999999969"/>
  </r>
  <r>
    <x v="26"/>
    <x v="7"/>
    <x v="1"/>
    <x v="8"/>
    <x v="11"/>
    <x v="28"/>
    <n v="916"/>
    <x v="2"/>
    <n v="3200"/>
    <n v="-53011.059999999969"/>
  </r>
  <r>
    <x v="27"/>
    <x v="6"/>
    <x v="1"/>
    <x v="8"/>
    <x v="12"/>
    <x v="28"/>
    <n v="912"/>
    <x v="3"/>
    <n v="17770"/>
    <n v="-35241.059999999969"/>
  </r>
  <r>
    <x v="28"/>
    <x v="7"/>
    <x v="1"/>
    <x v="8"/>
    <x v="13"/>
    <x v="28"/>
    <n v="913"/>
    <x v="4"/>
    <n v="3700"/>
    <n v="-31541.059999999969"/>
  </r>
  <r>
    <x v="28"/>
    <x v="7"/>
    <x v="1"/>
    <x v="8"/>
    <x v="13"/>
    <x v="28"/>
    <n v="915"/>
    <x v="5"/>
    <n v="11700"/>
    <n v="-19841.059999999969"/>
  </r>
  <r>
    <x v="28"/>
    <x v="7"/>
    <x v="1"/>
    <x v="8"/>
    <x v="14"/>
    <x v="28"/>
    <n v="914"/>
    <x v="6"/>
    <n v="20000"/>
    <n v="158.94000000003143"/>
  </r>
  <r>
    <x v="29"/>
    <x v="7"/>
    <x v="1"/>
    <x v="8"/>
    <x v="12"/>
    <x v="28"/>
    <n v="917"/>
    <x v="3"/>
    <n v="17770"/>
    <n v="17928.940000000031"/>
  </r>
  <r>
    <x v="30"/>
    <x v="8"/>
    <x v="1"/>
    <x v="8"/>
    <x v="12"/>
    <x v="28"/>
    <n v="905"/>
    <x v="7"/>
    <n v="3930"/>
    <n v="21858.940000000031"/>
  </r>
  <r>
    <x v="30"/>
    <x v="8"/>
    <x v="1"/>
    <x v="8"/>
    <x v="13"/>
    <x v="28"/>
    <n v="904"/>
    <x v="4"/>
    <n v="3700"/>
    <n v="25558.940000000031"/>
  </r>
  <r>
    <x v="30"/>
    <x v="8"/>
    <x v="1"/>
    <x v="8"/>
    <x v="14"/>
    <x v="28"/>
    <n v="903"/>
    <x v="6"/>
    <n v="20000"/>
    <n v="45558.940000000031"/>
  </r>
  <r>
    <x v="31"/>
    <x v="3"/>
    <x v="1"/>
    <x v="8"/>
    <x v="12"/>
    <x v="28"/>
    <n v="882"/>
    <x v="3"/>
    <n v="17770"/>
    <n v="63328.940000000031"/>
  </r>
  <r>
    <x v="32"/>
    <x v="1"/>
    <x v="1"/>
    <x v="8"/>
    <x v="12"/>
    <x v="28"/>
    <n v="874"/>
    <x v="3"/>
    <n v="17770"/>
    <n v="81098.940000000031"/>
  </r>
  <r>
    <x v="33"/>
    <x v="4"/>
    <x v="1"/>
    <x v="8"/>
    <x v="12"/>
    <x v="28"/>
    <n v="885"/>
    <x v="3"/>
    <n v="17770"/>
    <n v="98868.940000000031"/>
  </r>
  <r>
    <x v="33"/>
    <x v="4"/>
    <x v="1"/>
    <x v="8"/>
    <x v="11"/>
    <x v="28"/>
    <n v="884"/>
    <x v="2"/>
    <n v="3200"/>
    <n v="102068.94000000003"/>
  </r>
  <r>
    <x v="34"/>
    <x v="4"/>
    <x v="1"/>
    <x v="8"/>
    <x v="13"/>
    <x v="28"/>
    <n v="883"/>
    <x v="4"/>
    <n v="3700"/>
    <n v="105768.94000000003"/>
  </r>
  <r>
    <x v="31"/>
    <x v="3"/>
    <x v="1"/>
    <x v="8"/>
    <x v="11"/>
    <x v="28"/>
    <n v="881"/>
    <x v="2"/>
    <n v="3200"/>
    <n v="108968.94000000003"/>
  </r>
  <r>
    <x v="31"/>
    <x v="3"/>
    <x v="1"/>
    <x v="8"/>
    <x v="15"/>
    <x v="28"/>
    <n v="880"/>
    <x v="8"/>
    <n v="850"/>
    <n v="109818.94000000003"/>
  </r>
  <r>
    <x v="25"/>
    <x v="1"/>
    <x v="1"/>
    <x v="8"/>
    <x v="16"/>
    <x v="28"/>
    <n v="871"/>
    <x v="9"/>
    <n v="15960"/>
    <n v="125778.94000000003"/>
  </r>
  <r>
    <x v="35"/>
    <x v="1"/>
    <x v="1"/>
    <x v="8"/>
    <x v="13"/>
    <x v="28"/>
    <n v="873"/>
    <x v="4"/>
    <n v="3700"/>
    <n v="129478.94000000003"/>
  </r>
  <r>
    <x v="25"/>
    <x v="1"/>
    <x v="1"/>
    <x v="8"/>
    <x v="11"/>
    <x v="28"/>
    <n v="872"/>
    <x v="10"/>
    <n v="1680"/>
    <n v="131158.94000000003"/>
  </r>
  <r>
    <x v="36"/>
    <x v="0"/>
    <x v="1"/>
    <x v="8"/>
    <x v="13"/>
    <x v="28"/>
    <n v="875"/>
    <x v="4"/>
    <n v="3700"/>
    <n v="134858.94000000003"/>
  </r>
  <r>
    <x v="5"/>
    <x v="0"/>
    <x v="1"/>
    <x v="8"/>
    <x v="12"/>
    <x v="28"/>
    <n v="876"/>
    <x v="3"/>
    <n v="17770"/>
    <n v="152628.94000000003"/>
  </r>
  <r>
    <x v="7"/>
    <x v="0"/>
    <x v="1"/>
    <x v="8"/>
    <x v="11"/>
    <x v="28"/>
    <n v="877"/>
    <x v="2"/>
    <n v="3200"/>
    <n v="155828.94000000003"/>
  </r>
  <r>
    <x v="37"/>
    <x v="3"/>
    <x v="1"/>
    <x v="8"/>
    <x v="13"/>
    <x v="28"/>
    <n v="878"/>
    <x v="4"/>
    <n v="3700"/>
    <n v="159528.94000000003"/>
  </r>
  <r>
    <x v="38"/>
    <x v="3"/>
    <x v="1"/>
    <x v="8"/>
    <x v="17"/>
    <x v="28"/>
    <n v="879"/>
    <x v="11"/>
    <n v="4375"/>
    <n v="163903.94000000003"/>
  </r>
  <r>
    <x v="39"/>
    <x v="6"/>
    <x v="1"/>
    <x v="8"/>
    <x v="13"/>
    <x v="28"/>
    <n v="910"/>
    <x v="4"/>
    <n v="3700"/>
    <n v="167603.94000000003"/>
  </r>
  <r>
    <x v="39"/>
    <x v="6"/>
    <x v="1"/>
    <x v="8"/>
    <x v="14"/>
    <x v="28"/>
    <n v="909"/>
    <x v="6"/>
    <n v="20000"/>
    <n v="187603.94000000003"/>
  </r>
  <r>
    <x v="40"/>
    <x v="8"/>
    <x v="1"/>
    <x v="8"/>
    <x v="11"/>
    <x v="28"/>
    <n v="908"/>
    <x v="12"/>
    <n v="1650"/>
    <n v="189253.94000000003"/>
  </r>
  <r>
    <x v="41"/>
    <x v="8"/>
    <x v="1"/>
    <x v="8"/>
    <x v="12"/>
    <x v="28"/>
    <n v="907"/>
    <x v="3"/>
    <n v="17770"/>
    <n v="207023.94000000003"/>
  </r>
  <r>
    <x v="41"/>
    <x v="8"/>
    <x v="1"/>
    <x v="8"/>
    <x v="11"/>
    <x v="28"/>
    <n v="906"/>
    <x v="2"/>
    <n v="3200"/>
    <n v="210223.94000000003"/>
  </r>
  <r>
    <x v="42"/>
    <x v="9"/>
    <x v="1"/>
    <x v="8"/>
    <x v="13"/>
    <x v="28"/>
    <n v="900"/>
    <x v="4"/>
    <n v="3700"/>
    <n v="213923.94000000003"/>
  </r>
  <r>
    <x v="42"/>
    <x v="9"/>
    <x v="1"/>
    <x v="8"/>
    <x v="16"/>
    <x v="28"/>
    <n v="899"/>
    <x v="9"/>
    <n v="37000"/>
    <n v="250923.94000000003"/>
  </r>
  <r>
    <x v="43"/>
    <x v="10"/>
    <x v="1"/>
    <x v="8"/>
    <x v="11"/>
    <x v="28"/>
    <n v="896"/>
    <x v="2"/>
    <n v="3200"/>
    <n v="254123.94000000003"/>
  </r>
  <r>
    <x v="43"/>
    <x v="10"/>
    <x v="1"/>
    <x v="8"/>
    <x v="12"/>
    <x v="28"/>
    <n v="897"/>
    <x v="3"/>
    <n v="17770"/>
    <n v="271893.94000000006"/>
  </r>
  <r>
    <x v="43"/>
    <x v="10"/>
    <x v="1"/>
    <x v="8"/>
    <x v="13"/>
    <x v="28"/>
    <n v="898"/>
    <x v="5"/>
    <m/>
    <n v="271893.94000000006"/>
  </r>
  <r>
    <x v="44"/>
    <x v="10"/>
    <x v="1"/>
    <x v="8"/>
    <x v="18"/>
    <x v="28"/>
    <n v="895"/>
    <x v="0"/>
    <n v="1620"/>
    <n v="273513.94000000006"/>
  </r>
  <r>
    <x v="45"/>
    <x v="10"/>
    <x v="1"/>
    <x v="8"/>
    <x v="13"/>
    <x v="28"/>
    <n v="894"/>
    <x v="4"/>
    <n v="3700"/>
    <n v="277213.94000000006"/>
  </r>
  <r>
    <x v="46"/>
    <x v="11"/>
    <x v="1"/>
    <x v="8"/>
    <x v="19"/>
    <x v="28"/>
    <n v="890"/>
    <x v="13"/>
    <n v="2300"/>
    <n v="279513.94000000006"/>
  </r>
  <r>
    <x v="46"/>
    <x v="11"/>
    <x v="1"/>
    <x v="8"/>
    <x v="13"/>
    <x v="28"/>
    <n v="891"/>
    <x v="4"/>
    <n v="3700"/>
    <n v="283213.94000000006"/>
  </r>
  <r>
    <x v="47"/>
    <x v="5"/>
    <x v="1"/>
    <x v="8"/>
    <x v="13"/>
    <x v="28"/>
    <n v="886"/>
    <x v="4"/>
    <n v="3700"/>
    <n v="286913.94000000006"/>
  </r>
  <r>
    <x v="48"/>
    <x v="9"/>
    <x v="1"/>
    <x v="8"/>
    <x v="12"/>
    <x v="28"/>
    <n v="902"/>
    <x v="3"/>
    <n v="17770"/>
    <n v="304683.94000000006"/>
  </r>
  <r>
    <x v="48"/>
    <x v="9"/>
    <x v="1"/>
    <x v="8"/>
    <x v="11"/>
    <x v="28"/>
    <n v="901"/>
    <x v="2"/>
    <n v="3200"/>
    <n v="307883.9400000000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588C63-A745-4381-8F0F-B894FACCAF28}" name="Tabela dinâ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8">
  <location ref="H4:S18" firstHeaderRow="1" firstDataRow="3" firstDataCol="1" rowPageCount="1" colPageCount="1"/>
  <pivotFields count="12"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multipleItemSelectionAllowed="1" showAll="0">
      <items count="13">
        <item x="1"/>
        <item x="0"/>
        <item x="3"/>
        <item x="4"/>
        <item x="5"/>
        <item x="6"/>
        <item x="2"/>
        <item x="7"/>
        <item x="8"/>
        <item x="9"/>
        <item x="10"/>
        <item x="11"/>
        <item t="default"/>
      </items>
    </pivotField>
    <pivotField showAll="0"/>
    <pivotField axis="axisCol" showAll="0">
      <items count="10">
        <item sd="0" x="2"/>
        <item sd="0" x="7"/>
        <item sd="0" x="4"/>
        <item sd="0" x="3"/>
        <item sd="0" x="0"/>
        <item sd="0" x="6"/>
        <item sd="0" x="1"/>
        <item sd="0" x="5"/>
        <item x="8"/>
        <item t="default"/>
      </items>
    </pivotField>
    <pivotField showAll="0"/>
    <pivotField axis="axisCol" showAll="0">
      <items count="30">
        <item x="21"/>
        <item x="2"/>
        <item x="25"/>
        <item x="5"/>
        <item x="12"/>
        <item x="0"/>
        <item x="27"/>
        <item x="24"/>
        <item x="16"/>
        <item x="4"/>
        <item x="11"/>
        <item x="6"/>
        <item x="13"/>
        <item x="14"/>
        <item x="18"/>
        <item x="15"/>
        <item x="22"/>
        <item x="10"/>
        <item x="3"/>
        <item x="1"/>
        <item x="23"/>
        <item x="26"/>
        <item x="17"/>
        <item x="9"/>
        <item x="8"/>
        <item x="7"/>
        <item x="20"/>
        <item x="19"/>
        <item x="28"/>
        <item t="default"/>
      </items>
    </pivotField>
    <pivotField showAll="0"/>
    <pivotField showAll="0"/>
    <pivotField dataField="1" numFmtId="4" showAll="0"/>
    <pivotField numFmtId="4" showAll="0"/>
    <pivotField showAll="0">
      <items count="7">
        <item sd="0" x="0"/>
        <item sd="0" x="1"/>
        <item sd="0" x="2"/>
        <item sd="0" x="3"/>
        <item sd="0" x="4"/>
        <item x="5"/>
        <item t="default"/>
      </items>
    </pivotField>
    <pivotField axis="axisPage" multipleItemSelectionAllowed="1" showAll="0">
      <items count="5">
        <item h="1" sd="0" x="0"/>
        <item h="1" sd="0" x="1"/>
        <item sd="0" x="2"/>
        <item h="1" x="3"/>
        <item t="default"/>
      </items>
    </pivotField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7"/>
    </i>
    <i>
      <x v="8"/>
    </i>
    <i>
      <x v="9"/>
    </i>
    <i>
      <x v="10"/>
    </i>
    <i>
      <x v="11"/>
    </i>
    <i t="grand">
      <x/>
    </i>
  </rowItems>
  <colFields count="2">
    <field x="3"/>
    <field x="5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  <x v="28"/>
    </i>
    <i t="default">
      <x v="8"/>
    </i>
    <i t="grand">
      <x/>
    </i>
  </colItems>
  <pageFields count="1">
    <pageField fld="11" hier="-1"/>
  </pageFields>
  <dataFields count="1">
    <dataField name="Soma de Valor" fld="8" baseField="0" baseItem="0"/>
  </dataFields>
  <chartFormats count="47">
    <chartFormat chart="2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2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4" format="13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4" format="14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4" format="15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4" format="16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4" format="17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4" format="18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4" format="19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12" format="3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2" format="3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2" format="4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2" format="4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2" format="4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12" format="4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12" format="4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12" format="4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12" format="4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4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4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4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4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14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14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14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15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5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5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5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5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15" format="1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15" format="1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15" format="1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16" format="1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6" format="1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6" format="1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6" format="1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6" format="2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16" format="2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16" format="2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16" format="2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12" format="47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8"/>
          </reference>
          <reference field="5" count="1" selected="0">
            <x v="28"/>
          </reference>
        </references>
      </pivotArea>
    </chartFormat>
    <chartFormat chart="14" format="8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8"/>
          </reference>
          <reference field="5" count="1" selected="0">
            <x v="28"/>
          </reference>
        </references>
      </pivotArea>
    </chartFormat>
    <chartFormat chart="16" format="24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8"/>
          </reference>
          <reference field="5" count="1" selected="0">
            <x v="2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874CCE-2DB8-43B5-8403-4A0CB025E589}" name="Tabela dinâmica5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>
  <location ref="E4:F16" firstHeaderRow="1" firstDataRow="1" firstDataCol="1" rowPageCount="1" colPageCount="1"/>
  <pivotFields count="12"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multipleItemSelectionAllowed="1" showAll="0">
      <items count="13">
        <item x="1"/>
        <item x="0"/>
        <item x="3"/>
        <item x="4"/>
        <item x="5"/>
        <item x="6"/>
        <item x="2"/>
        <item x="7"/>
        <item x="8"/>
        <item x="9"/>
        <item x="10"/>
        <item x="11"/>
        <item t="default"/>
      </items>
    </pivotField>
    <pivotField showAll="0"/>
    <pivotField showAll="0"/>
    <pivotField showAll="0"/>
    <pivotField showAll="0"/>
    <pivotField showAll="0"/>
    <pivotField showAll="0"/>
    <pivotField dataField="1" numFmtId="4" showAll="0"/>
    <pivotField numFmtId="4" showAll="0"/>
    <pivotField showAll="0">
      <items count="7">
        <item sd="0" x="0"/>
        <item sd="0" x="1"/>
        <item sd="0" x="2"/>
        <item sd="0" x="3"/>
        <item sd="0" x="4"/>
        <item x="5"/>
        <item t="default"/>
      </items>
    </pivotField>
    <pivotField axis="axisPage" multipleItemSelectionAllowed="1" showAll="0">
      <items count="5">
        <item h="1" sd="0" x="0"/>
        <item h="1" sd="0" x="1"/>
        <item sd="0" x="2"/>
        <item h="1" x="3"/>
        <item t="default"/>
      </items>
    </pivotField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pageFields count="1">
    <pageField fld="11" hier="-1"/>
  </pageFields>
  <dataFields count="1">
    <dataField name="Soma de Valor" fld="8" baseField="0" baseItem="0"/>
  </dataFields>
  <chartFormats count="3">
    <chartFormat chart="2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BAB1C4-DA22-4B92-91C6-E982811F4C6E}" name="Tabela dinâ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7">
  <location ref="A4:B14" firstHeaderRow="1" firstDataRow="1" firstDataCol="1" rowPageCount="1" colPageCount="1"/>
  <pivotFields count="12"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multipleItemSelectionAllowed="1" showAll="0">
      <items count="13">
        <item x="1"/>
        <item x="0"/>
        <item x="3"/>
        <item x="4"/>
        <item x="5"/>
        <item x="11"/>
        <item x="10"/>
        <item x="9"/>
        <item x="8"/>
        <item x="6"/>
        <item x="7"/>
        <item x="2"/>
        <item t="default"/>
      </items>
    </pivotField>
    <pivotField showAll="0"/>
    <pivotField axis="axisRow" showAll="0">
      <items count="10">
        <item x="2"/>
        <item x="7"/>
        <item x="4"/>
        <item x="3"/>
        <item x="0"/>
        <item x="6"/>
        <item x="1"/>
        <item x="5"/>
        <item x="8"/>
        <item t="default"/>
      </items>
    </pivotField>
    <pivotField showAll="0"/>
    <pivotField showAll="0">
      <items count="30">
        <item x="21"/>
        <item x="2"/>
        <item x="25"/>
        <item x="5"/>
        <item x="12"/>
        <item x="0"/>
        <item x="27"/>
        <item x="24"/>
        <item x="16"/>
        <item x="4"/>
        <item x="11"/>
        <item x="6"/>
        <item x="13"/>
        <item x="14"/>
        <item x="18"/>
        <item x="15"/>
        <item x="22"/>
        <item x="10"/>
        <item x="3"/>
        <item x="1"/>
        <item x="23"/>
        <item x="26"/>
        <item x="17"/>
        <item x="9"/>
        <item x="8"/>
        <item x="7"/>
        <item x="20"/>
        <item x="19"/>
        <item x="28"/>
        <item t="default"/>
      </items>
    </pivotField>
    <pivotField showAll="0"/>
    <pivotField showAll="0"/>
    <pivotField dataField="1" numFmtId="4" showAll="0"/>
    <pivotField numFmtId="4" showAll="0"/>
    <pivotField showAll="0">
      <items count="7">
        <item sd="0" x="0"/>
        <item sd="0" x="1"/>
        <item sd="0" x="2"/>
        <item sd="0" x="3"/>
        <item sd="0" x="4"/>
        <item x="5"/>
        <item t="default"/>
      </items>
    </pivotField>
    <pivotField axis="axisPage" multipleItemSelectionAllowed="1" showAll="0">
      <items count="5">
        <item h="1" sd="0" x="0"/>
        <item h="1" sd="0" x="1"/>
        <item sd="0" x="2"/>
        <item h="1" x="3"/>
        <item t="default"/>
      </items>
    </pivotField>
  </pivotFields>
  <rowFields count="1">
    <field x="3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pageFields count="1">
    <pageField fld="11" hier="-1"/>
  </pageFields>
  <dataFields count="1">
    <dataField name="Soma de Valor" fld="8" baseField="0" baseItem="0"/>
  </dataFields>
  <chartFormats count="13">
    <chartFormat chart="2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2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4" format="13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4" format="14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4" format="15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4" format="16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4" format="17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4" format="18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4" format="19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5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0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3E750F-4BDF-4F7A-831B-A1315ACEEB31}" name="Tabela dinâ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 rowHeaderCaption="Contratos">
  <location ref="G4:H14" firstHeaderRow="1" firstDataRow="1" firstDataCol="1" rowPageCount="2" colPageCount="1"/>
  <pivotFields count="12">
    <pivotField numFmtId="14" showAll="0"/>
    <pivotField showAll="0"/>
    <pivotField axis="axisPage" showAll="0">
      <items count="3">
        <item x="1"/>
        <item x="0"/>
        <item t="default"/>
      </items>
    </pivotField>
    <pivotField showAll="0"/>
    <pivotField axis="axisRow" showAll="0">
      <items count="21">
        <item x="12"/>
        <item x="15"/>
        <item x="11"/>
        <item x="13"/>
        <item x="14"/>
        <item x="19"/>
        <item x="5"/>
        <item x="2"/>
        <item x="9"/>
        <item x="7"/>
        <item x="1"/>
        <item x="18"/>
        <item x="10"/>
        <item x="16"/>
        <item x="17"/>
        <item x="3"/>
        <item x="4"/>
        <item x="8"/>
        <item x="6"/>
        <item x="0"/>
        <item t="default"/>
      </items>
    </pivotField>
    <pivotField showAll="0"/>
    <pivotField showAll="0"/>
    <pivotField showAll="0"/>
    <pivotField dataField="1" numFmtId="4" showAll="0"/>
    <pivotField numFmtId="4" showAll="0"/>
    <pivotField showAll="0" defaultSubtotal="0"/>
    <pivotField axis="axisPage" showAll="0" defaultSubtotal="0">
      <items count="4">
        <item x="0"/>
        <item x="1"/>
        <item x="2"/>
        <item x="3"/>
      </items>
    </pivotField>
  </pivotFields>
  <rowFields count="1">
    <field x="4"/>
  </rowFields>
  <rowItems count="10">
    <i>
      <x/>
    </i>
    <i>
      <x v="1"/>
    </i>
    <i>
      <x v="2"/>
    </i>
    <i>
      <x v="3"/>
    </i>
    <i>
      <x v="4"/>
    </i>
    <i>
      <x v="5"/>
    </i>
    <i>
      <x v="11"/>
    </i>
    <i>
      <x v="13"/>
    </i>
    <i>
      <x v="14"/>
    </i>
    <i t="grand">
      <x/>
    </i>
  </rowItems>
  <colItems count="1">
    <i/>
  </colItems>
  <pageFields count="2">
    <pageField fld="11" hier="-1"/>
    <pageField fld="2" item="0" hier="-1"/>
  </pageFields>
  <dataFields count="1">
    <dataField name="Fat_contr" fld="8" baseField="0" baseItem="0" numFmtId="4"/>
  </dataFields>
  <formats count="1">
    <format dxfId="38">
      <pivotArea outline="0" collapsedLevelsAreSubtotals="1" fieldPosition="0"/>
    </format>
  </format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6D5E2B2-3C94-47C9-B168-38C5318DEEC4}" name="Tabela dinâ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7" rowHeaderCaption="Meses">
  <location ref="D4:E16" firstHeaderRow="1" firstDataRow="1" firstDataCol="1" rowPageCount="1" colPageCount="1"/>
  <pivotFields count="12">
    <pivotField numFmtId="14" showAll="0"/>
    <pivotField axis="axisRow" showAll="0">
      <items count="13">
        <item x="1"/>
        <item x="0"/>
        <item x="3"/>
        <item x="4"/>
        <item x="5"/>
        <item x="8"/>
        <item x="6"/>
        <item x="7"/>
        <item x="2"/>
        <item x="9"/>
        <item x="10"/>
        <item x="11"/>
        <item t="default"/>
      </items>
    </pivotField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dataField="1" numFmtId="4" showAll="0"/>
    <pivotField numFmtId="4" showAll="0"/>
    <pivotField showAll="0" defaultSubtotal="0"/>
    <pivotField showAll="0" defaultSubtotal="0">
      <items count="4">
        <item x="0"/>
        <item x="1"/>
        <item x="2"/>
        <item x="3"/>
      </items>
    </pivotField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9"/>
    </i>
    <i>
      <x v="10"/>
    </i>
    <i>
      <x v="11"/>
    </i>
    <i t="grand">
      <x/>
    </i>
  </rowItems>
  <colItems count="1">
    <i/>
  </colItems>
  <pageFields count="1">
    <pageField fld="2" item="0" hier="-1"/>
  </pageFields>
  <dataFields count="1">
    <dataField name="Fat_mes" fld="8" baseField="0" baseItem="0"/>
  </dataFields>
  <formats count="1">
    <format dxfId="39">
      <pivotArea outline="0" collapsedLevelsAreSubtotals="1" fieldPosition="0"/>
    </format>
  </formats>
  <chartFormats count="1"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ACF722-44B4-4055-806B-B3E30AE70B49}" name="Faturamento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 rowHeaderCaption="Contratos">
  <location ref="A4:B18" firstHeaderRow="1" firstDataRow="1" firstDataCol="1" rowPageCount="2" colPageCount="1"/>
  <pivotFields count="12">
    <pivotField numFmtId="14" showAll="0"/>
    <pivotField showAll="0"/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axis="axisRow" showAll="0">
      <items count="15">
        <item x="5"/>
        <item x="3"/>
        <item x="9"/>
        <item x="4"/>
        <item x="2"/>
        <item x="8"/>
        <item x="7"/>
        <item x="1"/>
        <item x="6"/>
        <item x="0"/>
        <item x="10"/>
        <item x="11"/>
        <item x="12"/>
        <item x="13"/>
        <item t="default"/>
      </items>
    </pivotField>
    <pivotField dataField="1" numFmtId="4" showAll="0"/>
    <pivotField numFmtId="4" showAll="0"/>
    <pivotField showAll="0" defaultSubtotal="0"/>
    <pivotField axis="axisPage" showAll="0" defaultSubtotal="0">
      <items count="4">
        <item x="0"/>
        <item x="1"/>
        <item x="2"/>
        <item x="3"/>
      </items>
    </pivotField>
  </pivotFields>
  <rowFields count="1">
    <field x="7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pageFields count="2">
    <pageField fld="11" item="2" hier="-1"/>
    <pageField fld="2" item="0" hier="-1"/>
  </pageFields>
  <dataFields count="1">
    <dataField name="Fat_contr" fld="8" baseField="0" baseItem="0" numFmtId="4"/>
  </dataFields>
  <formats count="1">
    <format dxfId="40">
      <pivotArea outline="0" collapsedLevelsAreSubtotals="1" fieldPosition="0"/>
    </format>
  </format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Anos" xr10:uid="{EECB3C6B-A5A4-4FF0-8553-0B110D6C2123}" sourceName="Anos">
  <pivotTables>
    <pivotTable tabId="12" name="Tabela dinâmica2"/>
    <pivotTable tabId="12" name="Tabela dinâmica5"/>
    <pivotTable tabId="12" name="Tabela dinâmica1"/>
  </pivotTables>
  <data>
    <tabular pivotCacheId="181106710" sortOrder="descending" customListSort="0" crossFilter="none">
      <items count="4">
        <i x="2" s="1"/>
        <i x="1"/>
        <i x="3"/>
        <i x="0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B3F6631C-C0E4-4295-8D3C-F16009D5A556}" sourceName="Mês">
  <pivotTables>
    <pivotTable tabId="12" name="Tabela dinâmica2"/>
    <pivotTable tabId="12" name="Tabela dinâmica5"/>
    <pivotTable tabId="12" name="Tabela dinâmica1"/>
  </pivotTables>
  <data>
    <tabular pivotCacheId="181106710">
      <items count="12">
        <i x="1" s="1"/>
        <i x="0" s="1"/>
        <i x="3" s="1"/>
        <i x="4" s="1"/>
        <i x="5" s="1"/>
        <i x="11" s="1"/>
        <i x="10" s="1"/>
        <i x="9" s="1"/>
        <i x="8" s="1"/>
        <i x="6" s="1"/>
        <i x="7" s="1"/>
        <i x="2" s="1" nd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Categoria" xr10:uid="{EAC30483-D433-4E8E-B070-B5C05E4ACFC2}" sourceName="Categoria">
  <pivotTables>
    <pivotTable tabId="12" name="Tabela dinâmica2"/>
  </pivotTables>
  <data>
    <tabular pivotCacheId="181106710">
      <items count="9">
        <i x="2" s="1"/>
        <i x="7" s="1"/>
        <i x="4" s="1"/>
        <i x="8" s="1"/>
        <i x="3" s="1"/>
        <i x="0" s="1"/>
        <i x="6" s="1"/>
        <i x="1" s="1"/>
        <i x="5" s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Descrição" xr10:uid="{6D278208-8E51-4E1A-977E-343537CC6D09}" sourceName="Descrição">
  <pivotTables>
    <pivotTable tabId="12" name="Tabela dinâmica2"/>
  </pivotTables>
  <data>
    <tabular pivotCacheId="181106710">
      <items count="29">
        <i x="21" s="1"/>
        <i x="2" s="1"/>
        <i x="25" s="1"/>
        <i x="5" s="1"/>
        <i x="12" s="1"/>
        <i x="0" s="1"/>
        <i x="27" s="1"/>
        <i x="24" s="1"/>
        <i x="16" s="1"/>
        <i x="4" s="1"/>
        <i x="11" s="1"/>
        <i x="6" s="1"/>
        <i x="13" s="1"/>
        <i x="14" s="1"/>
        <i x="18" s="1"/>
        <i x="15" s="1"/>
        <i x="22" s="1"/>
        <i x="10" s="1"/>
        <i x="3" s="1"/>
        <i x="1" s="1"/>
        <i x="23" s="1"/>
        <i x="26" s="1"/>
        <i x="17" s="1"/>
        <i x="9" s="1"/>
        <i x="8" s="1"/>
        <i x="7" s="1"/>
        <i x="20" s="1"/>
        <i x="19" s="1"/>
        <i x="28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Anos" xr10:uid="{C204CB6B-6906-4A39-A175-7E581E524EE9}" cache="SegmentaçãodeDados_Anos" caption="Anos" showCaption="0" rowHeight="241300"/>
  <slicer name="Mês" xr10:uid="{D14999C7-5E86-475A-8BB7-C87D4DE7519C}" cache="SegmentaçãodeDados_Mês" caption="Mês" rowHeight="241300"/>
  <slicer name="Categoria" xr10:uid="{3695CFE3-F09C-4426-A898-73B3E5B50DCB}" cache="SegmentaçãodeDados_Categoria" caption="Categoria" rowHeight="241300"/>
  <slicer name="Descrição" xr10:uid="{DD0B6B50-5ACE-431B-835A-850DD0DA50D3}" cache="SegmentaçãodeDados_Descrição" caption="Descrição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32D912E-51F9-4EA2-82C8-0AA718BB9260}" name="Lançamentos" displayName="Lançamentos" ref="B7:K193" totalsRowShown="0" headerRowDxfId="52" dataDxfId="51">
  <autoFilter ref="B7:K193" xr:uid="{332D912E-51F9-4EA2-82C8-0AA718BB9260}"/>
  <tableColumns count="10">
    <tableColumn id="1" xr3:uid="{47BA96E2-62E5-4E02-A330-E6473CF48E15}" name="Data" dataDxfId="50"/>
    <tableColumn id="10" xr3:uid="{8C913E22-E36D-49F1-B6BD-AF5D93939B10}" name="Mês" dataDxfId="49">
      <calculatedColumnFormula>UPPER(TEXT(Lançamentos[[#This Row],[Data]],"MMM"))</calculatedColumnFormula>
    </tableColumn>
    <tableColumn id="2" xr3:uid="{A090EA0F-75FC-42B6-B7DF-51D836599220}" name="Tipo" dataDxfId="48"/>
    <tableColumn id="3" xr3:uid="{DFDA5C06-0804-42D3-BCEE-B52CC9B3D35A}" name="Categoria" dataDxfId="47"/>
    <tableColumn id="8" xr3:uid="{088870DD-B6F6-4AD6-A7CA-CD07F65CB20A}" name="Empresa" dataDxfId="46"/>
    <tableColumn id="4" xr3:uid="{948F5C4A-2CF3-476A-8AB3-587C2A2BBBB0}" name="Descrição" dataDxfId="45"/>
    <tableColumn id="5" xr3:uid="{E32B1228-D797-4AD2-98DF-53F4253A5A0E}" name="Documento" dataDxfId="44"/>
    <tableColumn id="6" xr3:uid="{1822A2FE-91E1-462D-B675-B6C60490ADE0}" name="Referência" dataDxfId="43"/>
    <tableColumn id="7" xr3:uid="{B6C30DFF-8156-4766-9AC9-B76993ED7175}" name="Valor" dataDxfId="42"/>
    <tableColumn id="9" xr3:uid="{14675FD0-3172-4D87-BCED-A3A045FB52A9}" name="Saldo" dataDxfId="41">
      <calculatedColumnFormula>IF(D8="Saída",K7-J8,K7+J8)</calculatedColumnFormula>
    </tableColumn>
  </tableColumns>
  <tableStyleInfo name="TableStyleLight8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9816850A-8943-45BB-95E8-0BD5996E4617}" name="Tributos" displayName="Tributos" ref="G1:G12" totalsRowShown="0" headerRowDxfId="14" dataDxfId="13" tableBorderDxfId="12">
  <autoFilter ref="G1:G12" xr:uid="{9816850A-8943-45BB-95E8-0BD5996E4617}"/>
  <tableColumns count="1">
    <tableColumn id="1" xr3:uid="{2F3966A8-BF8A-4FCD-B80F-829F5FB6CDD8}" name="Tributos" dataDxfId="11"/>
  </tableColumns>
  <tableStyleInfo name="TableStyleLight8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503C389A-B77D-4471-9B56-4C45FBB3EF70}" name="Prest_Serviços" displayName="Prest_Serviços" ref="H1:H5" totalsRowShown="0" headerRowDxfId="10" dataDxfId="9" tableBorderDxfId="8">
  <autoFilter ref="H1:H5" xr:uid="{503C389A-B77D-4471-9B56-4C45FBB3EF70}"/>
  <tableColumns count="1">
    <tableColumn id="1" xr3:uid="{18DD6523-12B6-4011-971E-12353242E0B4}" name="Prest. Serviços" dataDxfId="7"/>
  </tableColumns>
  <tableStyleInfo name="TableStyleLight8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7C5A5518-904C-4928-A975-FD0778B497EA}" name="Desp_financeiras" displayName="Desp_financeiras" ref="I1:I5" totalsRowShown="0" headerRowDxfId="6" dataDxfId="5">
  <autoFilter ref="I1:I5" xr:uid="{7C5A5518-904C-4928-A975-FD0778B497EA}"/>
  <tableColumns count="1">
    <tableColumn id="1" xr3:uid="{9202E478-5B17-4B56-BB60-25D8FE210AC9}" name="Despesas Financeiras" dataDxfId="4"/>
  </tableColumns>
  <tableStyleInfo name="TableStyleLight8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F582703A-52DA-40F2-A72B-CF225F19BED0}" name="Nota" displayName="Nota" ref="A16:A21" totalsRowShown="0" headerRowDxfId="3">
  <autoFilter ref="A16:A21" xr:uid="{F582703A-52DA-40F2-A72B-CF225F19BED0}"/>
  <tableColumns count="1">
    <tableColumn id="1" xr3:uid="{A7910414-303E-490B-97D4-48E55BAEE4FC}" name="Nota fiscal"/>
  </tableColumns>
  <tableStyleInfo name="TableStyleLight8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910D8CF4-D1F8-466E-9757-E1E472673379}" name="Recibo" displayName="Recibo" ref="B16:B20" totalsRowShown="0" headerRowDxfId="2">
  <autoFilter ref="B16:B20" xr:uid="{910D8CF4-D1F8-466E-9757-E1E472673379}"/>
  <tableColumns count="1">
    <tableColumn id="1" xr3:uid="{19CAC443-E030-4083-9F06-50276950D63D}" name="Recibo"/>
  </tableColumns>
  <tableStyleInfo name="TableStyleLight8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9B9FCE39-AD02-4FE8-AC43-3C3B5B48766F}" name="Reembolso" displayName="Reembolso" ref="C16:C19" totalsRowShown="0" headerRowDxfId="1">
  <autoFilter ref="C16:C19" xr:uid="{9B9FCE39-AD02-4FE8-AC43-3C3B5B48766F}"/>
  <tableColumns count="1">
    <tableColumn id="1" xr3:uid="{E57E79B9-DA61-49D4-AE74-B038BB749C52}" name="Reembolso"/>
  </tableColumns>
  <tableStyleInfo name="TableStyleLight8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C41CEF2A-DC11-46F3-92C9-C032FC5FFF12}" name="Referencia" displayName="Referencia" ref="B1:C61" totalsRowShown="0">
  <autoFilter ref="B1:C61" xr:uid="{C41CEF2A-DC11-46F3-92C9-C032FC5FFF12}"/>
  <tableColumns count="2">
    <tableColumn id="1" xr3:uid="{4FAE2157-863A-4419-9C92-410CF04433F3}" name="Clientes"/>
    <tableColumn id="2" xr3:uid="{69FA40D2-64BB-4F79-A8FE-A623E7A4AF2F}" name="Proposta"/>
  </tableColumns>
  <tableStyleInfo name="TableStyleLight8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300F6A0-D236-4216-B97E-E09E8F87E9E2}" name="Cadastro_Geral" displayName="Cadastro_Geral" ref="A2:D45" totalsRowShown="0">
  <autoFilter ref="A2:D45" xr:uid="{D300F6A0-D236-4216-B97E-E09E8F87E9E2}"/>
  <tableColumns count="4">
    <tableColumn id="1" xr3:uid="{517CBD47-695F-455E-B485-2A33F878E8B5}" name="Empresa"/>
    <tableColumn id="2" xr3:uid="{B665D7C4-D199-4B0F-BA26-D3FC73C0A5F8}" name="CNPJ" dataDxfId="0"/>
    <tableColumn id="3" xr3:uid="{119D0589-41A7-4A68-AE00-F927418BB10A}" name="Cliente/Fornecedor"/>
    <tableColumn id="4" xr3:uid="{75E95D1B-B3BE-4B10-A3E0-BB5AAF404EB8}" name="Categoria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634A3A1A-951E-4988-BBDB-B58B4CAD9DD2}" name="Entrada" displayName="Entrada" ref="A1:A4" totalsRowShown="0" headerRowDxfId="37">
  <autoFilter ref="A1:A4" xr:uid="{634A3A1A-951E-4988-BBDB-B58B4CAD9DD2}"/>
  <tableColumns count="1">
    <tableColumn id="1" xr3:uid="{53BF29E0-1609-45E8-8FA1-B65C74592490}" name="ENTRADAS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E80B6699-91B5-4B5D-B79C-6AFD038A5F98}" name="Saída" displayName="Saída" ref="D1:D10" totalsRowShown="0" headerRowDxfId="36">
  <autoFilter ref="D1:D10" xr:uid="{E80B6699-91B5-4B5D-B79C-6AFD038A5F98}"/>
  <tableColumns count="1">
    <tableColumn id="1" xr3:uid="{8C956FF1-BCAE-4E75-BF8C-AE0AB3BC8485}" name="SAÍDAS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A552616-0710-420C-816C-896B5AE1F880}" name="Administrativas" displayName="Administrativas" ref="A1:A10" totalsRowShown="0" headerRowDxfId="35" dataDxfId="34" tableBorderDxfId="33">
  <autoFilter ref="A1:A10" xr:uid="{6A552616-0710-420C-816C-896B5AE1F880}"/>
  <tableColumns count="1">
    <tableColumn id="1" xr3:uid="{EA4276D4-49E9-483C-A45C-A9CC2DA94143}" name="Administrativas" dataDxfId="32"/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FE293A1-B026-4253-8B10-C707C986112B}" name="Comerciais" displayName="Comerciais" ref="B1:B4" totalsRowShown="0" headerRowDxfId="31" dataDxfId="30" tableBorderDxfId="29">
  <autoFilter ref="B1:B4" xr:uid="{7FE293A1-B026-4253-8B10-C707C986112B}"/>
  <tableColumns count="1">
    <tableColumn id="1" xr3:uid="{AB6E66F2-540E-46FD-BB87-2DFD714547B8}" name="Comerciais" dataDxfId="28"/>
  </tableColumns>
  <tableStyleInfo name="TableStyleLight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3322859-5250-46FB-90EC-44D8CE925ADC}" name="Pessoal" displayName="Pessoal" ref="C1:C7" totalsRowShown="0" headerRowDxfId="27" dataDxfId="26" tableBorderDxfId="25">
  <autoFilter ref="C1:C7" xr:uid="{23322859-5250-46FB-90EC-44D8CE925ADC}"/>
  <tableColumns count="1">
    <tableColumn id="1" xr3:uid="{7F085CD3-8DFD-47BD-9C12-1D570115F4DB}" name="Pessoal" dataDxfId="24"/>
  </tableColumns>
  <tableStyleInfo name="TableStyleLight8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C1F60D2-4732-4BD6-B140-2C6013AC2757}" name="Pro_labore" displayName="Pro_labore" ref="D1:D3" totalsRowShown="0" headerRowDxfId="23" dataDxfId="22" tableBorderDxfId="21">
  <autoFilter ref="D1:D3" xr:uid="{CC1F60D2-4732-4BD6-B140-2C6013AC2757}"/>
  <tableColumns count="1">
    <tableColumn id="1" xr3:uid="{C27C81EC-257E-43F7-8D0E-5C45661BD86B}" name="Pro-labore" dataDxfId="20"/>
  </tableColumns>
  <tableStyleInfo name="TableStyleLight8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9721688-4D49-42EF-8CB6-42373E22C170}" name="Operacionais" displayName="Operacionais" ref="E1:E8" totalsRowShown="0" headerRowDxfId="19" dataDxfId="18" tableBorderDxfId="17">
  <autoFilter ref="E1:E8" xr:uid="{B9721688-4D49-42EF-8CB6-42373E22C170}"/>
  <tableColumns count="1">
    <tableColumn id="1" xr3:uid="{0E7E44A5-CF07-4162-B227-F0E5BC5911CE}" name="Operacionais" dataDxfId="16"/>
  </tableColumns>
  <tableStyleInfo name="TableStyleLight8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E10DE649-786B-49E9-A989-FB5FCFF8ACEC}" name="Produtos_equipamentos" displayName="Produtos_equipamentos" ref="F1:F3" totalsRowShown="0" headerRowDxfId="15">
  <autoFilter ref="F1:F3" xr:uid="{E10DE649-786B-49E9-A989-FB5FCFF8ACEC}"/>
  <tableColumns count="1">
    <tableColumn id="1" xr3:uid="{FB00194F-A504-4DA1-BB3A-B25AA8BF5DBA}" name="Produtos/Equipamentos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6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1.xml"/><Relationship Id="rId3" Type="http://schemas.openxmlformats.org/officeDocument/2006/relationships/table" Target="../tables/table6.xml"/><Relationship Id="rId7" Type="http://schemas.openxmlformats.org/officeDocument/2006/relationships/table" Target="../tables/table10.xml"/><Relationship Id="rId12" Type="http://schemas.openxmlformats.org/officeDocument/2006/relationships/table" Target="../tables/table15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Relationship Id="rId6" Type="http://schemas.openxmlformats.org/officeDocument/2006/relationships/table" Target="../tables/table9.xml"/><Relationship Id="rId11" Type="http://schemas.openxmlformats.org/officeDocument/2006/relationships/table" Target="../tables/table14.xml"/><Relationship Id="rId5" Type="http://schemas.openxmlformats.org/officeDocument/2006/relationships/table" Target="../tables/table8.xml"/><Relationship Id="rId10" Type="http://schemas.openxmlformats.org/officeDocument/2006/relationships/table" Target="../tables/table13.xml"/><Relationship Id="rId4" Type="http://schemas.openxmlformats.org/officeDocument/2006/relationships/table" Target="../tables/table7.xml"/><Relationship Id="rId9" Type="http://schemas.openxmlformats.org/officeDocument/2006/relationships/table" Target="../tables/table1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2E26-ED9E-47AF-B0F4-B80DBAB3541F}">
  <dimension ref="A1:BA346"/>
  <sheetViews>
    <sheetView showRowColHeaders="0" tabSelected="1" zoomScale="85" zoomScaleNormal="85" workbookViewId="0">
      <selection activeCell="A9" sqref="A9"/>
    </sheetView>
  </sheetViews>
  <sheetFormatPr defaultRowHeight="15" x14ac:dyDescent="0.25"/>
  <sheetData>
    <row r="1" spans="1:53" x14ac:dyDescent="0.25">
      <c r="A1" s="25"/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</row>
    <row r="2" spans="1:53" x14ac:dyDescent="0.25">
      <c r="A2" s="25"/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</row>
    <row r="3" spans="1:53" x14ac:dyDescent="0.25">
      <c r="A3" s="25"/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</row>
    <row r="4" spans="1:53" x14ac:dyDescent="0.25">
      <c r="A4" s="25"/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  <c r="AM4" s="25"/>
      <c r="AN4" s="25"/>
      <c r="AO4" s="25"/>
      <c r="AP4" s="25"/>
      <c r="AQ4" s="25"/>
      <c r="AR4" s="25"/>
      <c r="AS4" s="25"/>
      <c r="AT4" s="25"/>
      <c r="AU4" s="25"/>
      <c r="AV4" s="25"/>
      <c r="AW4" s="25"/>
      <c r="AX4" s="25"/>
      <c r="AY4" s="25"/>
      <c r="AZ4" s="25"/>
      <c r="BA4" s="25"/>
    </row>
    <row r="5" spans="1:53" x14ac:dyDescent="0.25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  <c r="AJ5" s="25"/>
      <c r="AK5" s="25"/>
      <c r="AL5" s="25"/>
      <c r="AM5" s="25"/>
      <c r="AN5" s="25"/>
      <c r="AO5" s="25"/>
      <c r="AP5" s="25"/>
      <c r="AQ5" s="25"/>
      <c r="AR5" s="25"/>
      <c r="AS5" s="25"/>
      <c r="AT5" s="25"/>
      <c r="AU5" s="25"/>
      <c r="AV5" s="25"/>
      <c r="AW5" s="25"/>
      <c r="AX5" s="25"/>
      <c r="AY5" s="25"/>
      <c r="AZ5" s="25"/>
      <c r="BA5" s="25"/>
    </row>
    <row r="6" spans="1:53" x14ac:dyDescent="0.25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5"/>
      <c r="AM6" s="25"/>
      <c r="AN6" s="25"/>
      <c r="AO6" s="25"/>
      <c r="AP6" s="25"/>
      <c r="AQ6" s="25"/>
      <c r="AR6" s="25"/>
      <c r="AS6" s="25"/>
      <c r="AT6" s="25"/>
      <c r="AU6" s="25"/>
      <c r="AV6" s="25"/>
      <c r="AW6" s="25"/>
      <c r="AX6" s="25"/>
      <c r="AY6" s="25"/>
      <c r="AZ6" s="25"/>
      <c r="BA6" s="25"/>
    </row>
    <row r="7" spans="1:53" x14ac:dyDescent="0.25">
      <c r="A7" s="25"/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  <c r="AE7" s="25"/>
      <c r="AF7" s="25"/>
      <c r="AG7" s="25"/>
      <c r="AH7" s="25"/>
      <c r="AI7" s="25"/>
      <c r="AJ7" s="25"/>
      <c r="AK7" s="25"/>
      <c r="AL7" s="25"/>
      <c r="AM7" s="25"/>
      <c r="AN7" s="25"/>
      <c r="AO7" s="25"/>
      <c r="AP7" s="25"/>
      <c r="AQ7" s="25"/>
      <c r="AR7" s="25"/>
      <c r="AS7" s="25"/>
      <c r="AT7" s="25"/>
      <c r="AU7" s="25"/>
      <c r="AV7" s="25"/>
      <c r="AW7" s="25"/>
      <c r="AX7" s="25"/>
      <c r="AY7" s="25"/>
      <c r="AZ7" s="25"/>
      <c r="BA7" s="25"/>
    </row>
    <row r="8" spans="1:53" x14ac:dyDescent="0.25">
      <c r="A8" s="25"/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5"/>
      <c r="AX8" s="25"/>
      <c r="AY8" s="25"/>
      <c r="AZ8" s="25"/>
      <c r="BA8" s="25"/>
    </row>
    <row r="9" spans="1:53" x14ac:dyDescent="0.25">
      <c r="A9" s="25"/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5"/>
      <c r="AZ9" s="25"/>
      <c r="BA9" s="25"/>
    </row>
    <row r="10" spans="1:53" x14ac:dyDescent="0.25">
      <c r="A10" s="25"/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25"/>
      <c r="AX10" s="25"/>
      <c r="AY10" s="25"/>
      <c r="AZ10" s="25"/>
      <c r="BA10" s="25"/>
    </row>
    <row r="11" spans="1:53" x14ac:dyDescent="0.25">
      <c r="A11" s="25"/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</row>
    <row r="12" spans="1:53" x14ac:dyDescent="0.25">
      <c r="A12" s="25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5"/>
      <c r="AX12" s="25"/>
      <c r="AY12" s="25"/>
      <c r="AZ12" s="25"/>
      <c r="BA12" s="25"/>
    </row>
    <row r="13" spans="1:53" x14ac:dyDescent="0.25">
      <c r="A13" s="25"/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5"/>
      <c r="AL13" s="25"/>
      <c r="AM13" s="25"/>
      <c r="AN13" s="25"/>
      <c r="AO13" s="25"/>
      <c r="AP13" s="25"/>
      <c r="AQ13" s="25"/>
      <c r="AR13" s="25"/>
      <c r="AS13" s="25"/>
      <c r="AT13" s="25"/>
      <c r="AU13" s="25"/>
      <c r="AV13" s="25"/>
      <c r="AW13" s="25"/>
      <c r="AX13" s="25"/>
      <c r="AY13" s="25"/>
      <c r="AZ13" s="25"/>
      <c r="BA13" s="25"/>
    </row>
    <row r="14" spans="1:53" x14ac:dyDescent="0.25">
      <c r="A14" s="25"/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5"/>
      <c r="AX14" s="25"/>
      <c r="AY14" s="25"/>
      <c r="AZ14" s="25"/>
      <c r="BA14" s="25"/>
    </row>
    <row r="15" spans="1:53" x14ac:dyDescent="0.25">
      <c r="A15" s="25"/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5"/>
      <c r="AM15" s="25"/>
      <c r="AN15" s="25"/>
      <c r="AO15" s="25"/>
      <c r="AP15" s="25"/>
      <c r="AQ15" s="25"/>
      <c r="AR15" s="25"/>
      <c r="AS15" s="25"/>
      <c r="AT15" s="25"/>
      <c r="AU15" s="25"/>
      <c r="AV15" s="25"/>
      <c r="AW15" s="25"/>
      <c r="AX15" s="25"/>
      <c r="AY15" s="25"/>
      <c r="AZ15" s="25"/>
      <c r="BA15" s="25"/>
    </row>
    <row r="16" spans="1:53" x14ac:dyDescent="0.25">
      <c r="A16" s="25"/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5"/>
      <c r="AX16" s="25"/>
      <c r="AY16" s="25"/>
      <c r="AZ16" s="25"/>
      <c r="BA16" s="25"/>
    </row>
    <row r="17" spans="1:53" x14ac:dyDescent="0.25">
      <c r="A17" s="25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5"/>
      <c r="AY17" s="25"/>
      <c r="AZ17" s="25"/>
      <c r="BA17" s="25"/>
    </row>
    <row r="18" spans="1:53" x14ac:dyDescent="0.25">
      <c r="A18" s="25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5"/>
      <c r="AX18" s="25"/>
      <c r="AY18" s="25"/>
      <c r="AZ18" s="25"/>
      <c r="BA18" s="25"/>
    </row>
    <row r="19" spans="1:53" x14ac:dyDescent="0.25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25"/>
      <c r="AZ19" s="25"/>
      <c r="BA19" s="25"/>
    </row>
    <row r="20" spans="1:53" x14ac:dyDescent="0.25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5"/>
      <c r="AX20" s="25"/>
      <c r="AY20" s="25"/>
      <c r="AZ20" s="25"/>
      <c r="BA20" s="25"/>
    </row>
    <row r="21" spans="1:53" x14ac:dyDescent="0.25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5"/>
      <c r="AO21" s="25"/>
      <c r="AP21" s="25"/>
      <c r="AQ21" s="25"/>
      <c r="AR21" s="25"/>
      <c r="AS21" s="25"/>
      <c r="AT21" s="25"/>
      <c r="AU21" s="25"/>
      <c r="AV21" s="25"/>
      <c r="AW21" s="25"/>
      <c r="AX21" s="25"/>
      <c r="AY21" s="25"/>
      <c r="AZ21" s="25"/>
      <c r="BA21" s="25"/>
    </row>
    <row r="22" spans="1:53" x14ac:dyDescent="0.25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AL22" s="25"/>
      <c r="AM22" s="25"/>
      <c r="AN22" s="25"/>
      <c r="AO22" s="25"/>
      <c r="AP22" s="25"/>
      <c r="AQ22" s="25"/>
      <c r="AR22" s="25"/>
      <c r="AS22" s="25"/>
      <c r="AT22" s="25"/>
      <c r="AU22" s="25"/>
      <c r="AV22" s="25"/>
      <c r="AW22" s="25"/>
      <c r="AX22" s="25"/>
      <c r="AY22" s="25"/>
      <c r="AZ22" s="25"/>
      <c r="BA22" s="25"/>
    </row>
    <row r="23" spans="1:53" x14ac:dyDescent="0.25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  <c r="AJ23" s="25"/>
      <c r="AK23" s="25"/>
      <c r="AL23" s="25"/>
      <c r="AM23" s="25"/>
      <c r="AN23" s="25"/>
      <c r="AO23" s="25"/>
      <c r="AP23" s="25"/>
      <c r="AQ23" s="25"/>
      <c r="AR23" s="25"/>
      <c r="AS23" s="25"/>
      <c r="AT23" s="25"/>
      <c r="AU23" s="25"/>
      <c r="AV23" s="25"/>
      <c r="AW23" s="25"/>
      <c r="AX23" s="25"/>
      <c r="AY23" s="25"/>
      <c r="AZ23" s="25"/>
      <c r="BA23" s="25"/>
    </row>
    <row r="24" spans="1:53" x14ac:dyDescent="0.25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/>
      <c r="AN24" s="25"/>
      <c r="AO24" s="25"/>
      <c r="AP24" s="25"/>
      <c r="AQ24" s="25"/>
      <c r="AR24" s="25"/>
      <c r="AS24" s="25"/>
      <c r="AT24" s="25"/>
      <c r="AU24" s="25"/>
      <c r="AV24" s="25"/>
      <c r="AW24" s="25"/>
      <c r="AX24" s="25"/>
      <c r="AY24" s="25"/>
      <c r="AZ24" s="25"/>
      <c r="BA24" s="25"/>
    </row>
    <row r="25" spans="1:53" x14ac:dyDescent="0.25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25"/>
      <c r="AN25" s="25"/>
      <c r="AO25" s="25"/>
      <c r="AP25" s="25"/>
      <c r="AQ25" s="25"/>
      <c r="AR25" s="25"/>
      <c r="AS25" s="25"/>
      <c r="AT25" s="25"/>
      <c r="AU25" s="25"/>
      <c r="AV25" s="25"/>
      <c r="AW25" s="25"/>
      <c r="AX25" s="25"/>
      <c r="AY25" s="25"/>
      <c r="AZ25" s="25"/>
      <c r="BA25" s="25"/>
    </row>
    <row r="26" spans="1:53" x14ac:dyDescent="0.25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25"/>
      <c r="AO26" s="25"/>
      <c r="AP26" s="25"/>
      <c r="AQ26" s="25"/>
      <c r="AR26" s="25"/>
      <c r="AS26" s="25"/>
      <c r="AT26" s="25"/>
      <c r="AU26" s="25"/>
      <c r="AV26" s="25"/>
      <c r="AW26" s="25"/>
      <c r="AX26" s="25"/>
      <c r="AY26" s="25"/>
      <c r="AZ26" s="25"/>
      <c r="BA26" s="25"/>
    </row>
    <row r="27" spans="1:53" x14ac:dyDescent="0.25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5"/>
      <c r="AO27" s="25"/>
      <c r="AP27" s="25"/>
      <c r="AQ27" s="25"/>
      <c r="AR27" s="25"/>
      <c r="AS27" s="25"/>
      <c r="AT27" s="25"/>
      <c r="AU27" s="25"/>
      <c r="AV27" s="25"/>
      <c r="AW27" s="25"/>
      <c r="AX27" s="25"/>
      <c r="AY27" s="25"/>
      <c r="AZ27" s="25"/>
      <c r="BA27" s="25"/>
    </row>
    <row r="28" spans="1:53" x14ac:dyDescent="0.25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5"/>
      <c r="AO28" s="25"/>
      <c r="AP28" s="25"/>
      <c r="AQ28" s="25"/>
      <c r="AR28" s="25"/>
      <c r="AS28" s="25"/>
      <c r="AT28" s="25"/>
      <c r="AU28" s="25"/>
      <c r="AV28" s="25"/>
      <c r="AW28" s="25"/>
      <c r="AX28" s="25"/>
      <c r="AY28" s="25"/>
      <c r="AZ28" s="25"/>
      <c r="BA28" s="25"/>
    </row>
    <row r="29" spans="1:53" x14ac:dyDescent="0.25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25"/>
      <c r="AK29" s="25"/>
      <c r="AL29" s="25"/>
      <c r="AM29" s="25"/>
      <c r="AN29" s="25"/>
      <c r="AO29" s="25"/>
      <c r="AP29" s="25"/>
      <c r="AQ29" s="25"/>
      <c r="AR29" s="25"/>
      <c r="AS29" s="25"/>
      <c r="AT29" s="25"/>
      <c r="AU29" s="25"/>
      <c r="AV29" s="25"/>
      <c r="AW29" s="25"/>
      <c r="AX29" s="25"/>
      <c r="AY29" s="25"/>
      <c r="AZ29" s="25"/>
      <c r="BA29" s="25"/>
    </row>
    <row r="30" spans="1:53" x14ac:dyDescent="0.25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  <c r="AJ30" s="25"/>
      <c r="AK30" s="25"/>
      <c r="AL30" s="25"/>
      <c r="AM30" s="25"/>
      <c r="AN30" s="25"/>
      <c r="AO30" s="25"/>
      <c r="AP30" s="25"/>
      <c r="AQ30" s="25"/>
      <c r="AR30" s="25"/>
      <c r="AS30" s="25"/>
      <c r="AT30" s="25"/>
      <c r="AU30" s="25"/>
      <c r="AV30" s="25"/>
      <c r="AW30" s="25"/>
      <c r="AX30" s="25"/>
      <c r="AY30" s="25"/>
      <c r="AZ30" s="25"/>
      <c r="BA30" s="25"/>
    </row>
    <row r="31" spans="1:53" x14ac:dyDescent="0.25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  <c r="AJ31" s="25"/>
      <c r="AK31" s="25"/>
      <c r="AL31" s="25"/>
      <c r="AM31" s="25"/>
      <c r="AN31" s="25"/>
      <c r="AO31" s="25"/>
      <c r="AP31" s="25"/>
      <c r="AQ31" s="25"/>
      <c r="AR31" s="25"/>
      <c r="AS31" s="25"/>
      <c r="AT31" s="25"/>
      <c r="AU31" s="25"/>
      <c r="AV31" s="25"/>
      <c r="AW31" s="25"/>
      <c r="AX31" s="25"/>
      <c r="AY31" s="25"/>
      <c r="AZ31" s="25"/>
      <c r="BA31" s="25"/>
    </row>
    <row r="32" spans="1:53" x14ac:dyDescent="0.25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  <c r="AM32" s="25"/>
      <c r="AN32" s="25"/>
      <c r="AO32" s="25"/>
      <c r="AP32" s="25"/>
      <c r="AQ32" s="25"/>
      <c r="AR32" s="25"/>
      <c r="AS32" s="25"/>
      <c r="AT32" s="25"/>
      <c r="AU32" s="25"/>
      <c r="AV32" s="25"/>
      <c r="AW32" s="25"/>
      <c r="AX32" s="25"/>
      <c r="AY32" s="25"/>
      <c r="AZ32" s="25"/>
      <c r="BA32" s="25"/>
    </row>
    <row r="33" spans="1:53" x14ac:dyDescent="0.25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25"/>
      <c r="AP33" s="25"/>
      <c r="AQ33" s="25"/>
      <c r="AR33" s="25"/>
      <c r="AS33" s="25"/>
      <c r="AT33" s="25"/>
      <c r="AU33" s="25"/>
      <c r="AV33" s="25"/>
      <c r="AW33" s="25"/>
      <c r="AX33" s="25"/>
      <c r="AY33" s="25"/>
      <c r="AZ33" s="25"/>
      <c r="BA33" s="25"/>
    </row>
    <row r="34" spans="1:53" x14ac:dyDescent="0.25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5"/>
      <c r="AX34" s="25"/>
      <c r="AY34" s="25"/>
      <c r="AZ34" s="25"/>
      <c r="BA34" s="25"/>
    </row>
    <row r="35" spans="1:53" x14ac:dyDescent="0.25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25"/>
      <c r="AD35" s="25"/>
      <c r="AE35" s="25"/>
      <c r="AF35" s="25"/>
      <c r="AG35" s="25"/>
      <c r="AH35" s="25"/>
      <c r="AI35" s="25"/>
      <c r="AJ35" s="25"/>
      <c r="AK35" s="25"/>
      <c r="AL35" s="25"/>
      <c r="AM35" s="25"/>
      <c r="AN35" s="25"/>
      <c r="AO35" s="25"/>
      <c r="AP35" s="25"/>
      <c r="AQ35" s="25"/>
      <c r="AR35" s="25"/>
      <c r="AS35" s="25"/>
      <c r="AT35" s="25"/>
      <c r="AU35" s="25"/>
      <c r="AV35" s="25"/>
      <c r="AW35" s="25"/>
      <c r="AX35" s="25"/>
      <c r="AY35" s="25"/>
      <c r="AZ35" s="25"/>
      <c r="BA35" s="25"/>
    </row>
    <row r="36" spans="1:53" x14ac:dyDescent="0.25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5"/>
      <c r="AE36" s="25"/>
      <c r="AF36" s="25"/>
      <c r="AG36" s="25"/>
      <c r="AH36" s="25"/>
      <c r="AI36" s="25"/>
      <c r="AJ36" s="25"/>
      <c r="AK36" s="25"/>
      <c r="AL36" s="25"/>
      <c r="AM36" s="25"/>
      <c r="AN36" s="25"/>
      <c r="AO36" s="25"/>
      <c r="AP36" s="25"/>
      <c r="AQ36" s="25"/>
      <c r="AR36" s="25"/>
      <c r="AS36" s="25"/>
      <c r="AT36" s="25"/>
      <c r="AU36" s="25"/>
      <c r="AV36" s="25"/>
      <c r="AW36" s="25"/>
      <c r="AX36" s="25"/>
      <c r="AY36" s="25"/>
      <c r="AZ36" s="25"/>
      <c r="BA36" s="25"/>
    </row>
    <row r="37" spans="1:53" x14ac:dyDescent="0.25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G37" s="25"/>
      <c r="AH37" s="25"/>
      <c r="AI37" s="25"/>
      <c r="AJ37" s="25"/>
      <c r="AK37" s="25"/>
      <c r="AL37" s="25"/>
      <c r="AM37" s="25"/>
      <c r="AN37" s="25"/>
      <c r="AO37" s="25"/>
      <c r="AP37" s="25"/>
      <c r="AQ37" s="25"/>
      <c r="AR37" s="25"/>
      <c r="AS37" s="25"/>
      <c r="AT37" s="25"/>
      <c r="AU37" s="25"/>
      <c r="AV37" s="25"/>
      <c r="AW37" s="25"/>
      <c r="AX37" s="25"/>
      <c r="AY37" s="25"/>
      <c r="AZ37" s="25"/>
      <c r="BA37" s="25"/>
    </row>
    <row r="38" spans="1:53" x14ac:dyDescent="0.25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AG38" s="25"/>
      <c r="AH38" s="25"/>
      <c r="AI38" s="25"/>
      <c r="AJ38" s="25"/>
      <c r="AK38" s="25"/>
      <c r="AL38" s="25"/>
      <c r="AM38" s="25"/>
      <c r="AN38" s="25"/>
      <c r="AO38" s="25"/>
      <c r="AP38" s="25"/>
      <c r="AQ38" s="25"/>
      <c r="AR38" s="25"/>
      <c r="AS38" s="25"/>
      <c r="AT38" s="25"/>
      <c r="AU38" s="25"/>
      <c r="AV38" s="25"/>
      <c r="AW38" s="25"/>
      <c r="AX38" s="25"/>
      <c r="AY38" s="25"/>
      <c r="AZ38" s="25"/>
      <c r="BA38" s="25"/>
    </row>
    <row r="39" spans="1:53" x14ac:dyDescent="0.25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25"/>
      <c r="AL39" s="25"/>
      <c r="AM39" s="25"/>
      <c r="AN39" s="25"/>
      <c r="AO39" s="25"/>
      <c r="AP39" s="25"/>
      <c r="AQ39" s="25"/>
      <c r="AR39" s="25"/>
      <c r="AS39" s="25"/>
      <c r="AT39" s="25"/>
      <c r="AU39" s="25"/>
      <c r="AV39" s="25"/>
      <c r="AW39" s="25"/>
      <c r="AX39" s="25"/>
      <c r="AY39" s="25"/>
      <c r="AZ39" s="25"/>
      <c r="BA39" s="25"/>
    </row>
    <row r="40" spans="1:53" x14ac:dyDescent="0.25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  <c r="AL40" s="25"/>
      <c r="AM40" s="25"/>
      <c r="AN40" s="25"/>
      <c r="AO40" s="25"/>
      <c r="AP40" s="25"/>
      <c r="AQ40" s="25"/>
      <c r="AR40" s="25"/>
      <c r="AS40" s="25"/>
      <c r="AT40" s="25"/>
      <c r="AU40" s="25"/>
      <c r="AV40" s="25"/>
      <c r="AW40" s="25"/>
      <c r="AX40" s="25"/>
      <c r="AY40" s="25"/>
      <c r="AZ40" s="25"/>
      <c r="BA40" s="25"/>
    </row>
    <row r="41" spans="1:53" x14ac:dyDescent="0.25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I41" s="25"/>
      <c r="AJ41" s="25"/>
      <c r="AK41" s="25"/>
      <c r="AL41" s="25"/>
      <c r="AM41" s="25"/>
      <c r="AN41" s="25"/>
      <c r="AO41" s="25"/>
      <c r="AP41" s="25"/>
      <c r="AQ41" s="25"/>
      <c r="AR41" s="25"/>
      <c r="AS41" s="25"/>
      <c r="AT41" s="25"/>
      <c r="AU41" s="25"/>
      <c r="AV41" s="25"/>
      <c r="AW41" s="25"/>
      <c r="AX41" s="25"/>
      <c r="AY41" s="25"/>
      <c r="AZ41" s="25"/>
      <c r="BA41" s="25"/>
    </row>
    <row r="42" spans="1:53" x14ac:dyDescent="0.25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25"/>
      <c r="AL42" s="25"/>
      <c r="AM42" s="25"/>
      <c r="AN42" s="25"/>
      <c r="AO42" s="25"/>
      <c r="AP42" s="25"/>
      <c r="AQ42" s="25"/>
      <c r="AR42" s="25"/>
      <c r="AS42" s="25"/>
      <c r="AT42" s="25"/>
      <c r="AU42" s="25"/>
      <c r="AV42" s="25"/>
      <c r="AW42" s="25"/>
      <c r="AX42" s="25"/>
      <c r="AY42" s="25"/>
      <c r="AZ42" s="25"/>
      <c r="BA42" s="25"/>
    </row>
    <row r="43" spans="1:53" x14ac:dyDescent="0.25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G43" s="25"/>
      <c r="AH43" s="25"/>
      <c r="AI43" s="25"/>
      <c r="AJ43" s="25"/>
      <c r="AK43" s="25"/>
      <c r="AL43" s="25"/>
      <c r="AM43" s="25"/>
      <c r="AN43" s="25"/>
      <c r="AO43" s="25"/>
      <c r="AP43" s="25"/>
      <c r="AQ43" s="25"/>
      <c r="AR43" s="25"/>
      <c r="AS43" s="25"/>
      <c r="AT43" s="25"/>
      <c r="AU43" s="25"/>
      <c r="AV43" s="25"/>
      <c r="AW43" s="25"/>
      <c r="AX43" s="25"/>
      <c r="AY43" s="25"/>
      <c r="AZ43" s="25"/>
      <c r="BA43" s="25"/>
    </row>
    <row r="44" spans="1:53" x14ac:dyDescent="0.25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F44" s="25"/>
      <c r="AG44" s="25"/>
      <c r="AH44" s="25"/>
      <c r="AI44" s="25"/>
      <c r="AJ44" s="25"/>
      <c r="AK44" s="25"/>
      <c r="AL44" s="25"/>
      <c r="AM44" s="25"/>
      <c r="AN44" s="25"/>
      <c r="AO44" s="25"/>
      <c r="AP44" s="25"/>
      <c r="AQ44" s="25"/>
      <c r="AR44" s="25"/>
      <c r="AS44" s="25"/>
      <c r="AT44" s="25"/>
      <c r="AU44" s="25"/>
      <c r="AV44" s="25"/>
      <c r="AW44" s="25"/>
      <c r="AX44" s="25"/>
      <c r="AY44" s="25"/>
      <c r="AZ44" s="25"/>
      <c r="BA44" s="25"/>
    </row>
    <row r="45" spans="1:53" x14ac:dyDescent="0.25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25"/>
      <c r="AE45" s="25"/>
      <c r="AF45" s="25"/>
      <c r="AG45" s="25"/>
      <c r="AH45" s="25"/>
      <c r="AI45" s="25"/>
      <c r="AJ45" s="25"/>
      <c r="AK45" s="25"/>
      <c r="AL45" s="25"/>
      <c r="AM45" s="25"/>
      <c r="AN45" s="25"/>
      <c r="AO45" s="25"/>
      <c r="AP45" s="25"/>
      <c r="AQ45" s="25"/>
      <c r="AR45" s="25"/>
      <c r="AS45" s="25"/>
      <c r="AT45" s="25"/>
      <c r="AU45" s="25"/>
      <c r="AV45" s="25"/>
      <c r="AW45" s="25"/>
      <c r="AX45" s="25"/>
      <c r="AY45" s="25"/>
      <c r="AZ45" s="25"/>
      <c r="BA45" s="25"/>
    </row>
    <row r="46" spans="1:53" x14ac:dyDescent="0.25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25"/>
      <c r="AD46" s="25"/>
      <c r="AE46" s="25"/>
      <c r="AF46" s="25"/>
      <c r="AG46" s="25"/>
      <c r="AH46" s="25"/>
      <c r="AI46" s="25"/>
      <c r="AJ46" s="25"/>
      <c r="AK46" s="25"/>
      <c r="AL46" s="25"/>
      <c r="AM46" s="25"/>
      <c r="AN46" s="25"/>
      <c r="AO46" s="25"/>
      <c r="AP46" s="25"/>
      <c r="AQ46" s="25"/>
      <c r="AR46" s="25"/>
      <c r="AS46" s="25"/>
      <c r="AT46" s="25"/>
      <c r="AU46" s="25"/>
      <c r="AV46" s="25"/>
      <c r="AW46" s="25"/>
      <c r="AX46" s="25"/>
      <c r="AY46" s="25"/>
      <c r="AZ46" s="25"/>
      <c r="BA46" s="25"/>
    </row>
    <row r="47" spans="1:53" x14ac:dyDescent="0.25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  <c r="AF47" s="25"/>
      <c r="AG47" s="25"/>
      <c r="AH47" s="25"/>
      <c r="AI47" s="25"/>
      <c r="AJ47" s="25"/>
      <c r="AK47" s="25"/>
      <c r="AL47" s="25"/>
      <c r="AM47" s="25"/>
      <c r="AN47" s="25"/>
      <c r="AO47" s="25"/>
      <c r="AP47" s="25"/>
      <c r="AQ47" s="25"/>
      <c r="AR47" s="25"/>
      <c r="AS47" s="25"/>
      <c r="AT47" s="25"/>
      <c r="AU47" s="25"/>
      <c r="AV47" s="25"/>
      <c r="AW47" s="25"/>
      <c r="AX47" s="25"/>
      <c r="AY47" s="25"/>
      <c r="AZ47" s="25"/>
      <c r="BA47" s="25"/>
    </row>
    <row r="48" spans="1:53" x14ac:dyDescent="0.25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25"/>
      <c r="AD48" s="25"/>
      <c r="AE48" s="25"/>
      <c r="AF48" s="25"/>
      <c r="AG48" s="25"/>
      <c r="AH48" s="25"/>
      <c r="AI48" s="25"/>
      <c r="AJ48" s="25"/>
      <c r="AK48" s="25"/>
      <c r="AL48" s="25"/>
      <c r="AM48" s="25"/>
      <c r="AN48" s="25"/>
      <c r="AO48" s="25"/>
      <c r="AP48" s="25"/>
      <c r="AQ48" s="25"/>
      <c r="AR48" s="25"/>
      <c r="AS48" s="25"/>
      <c r="AT48" s="25"/>
      <c r="AU48" s="25"/>
      <c r="AV48" s="25"/>
      <c r="AW48" s="25"/>
      <c r="AX48" s="25"/>
      <c r="AY48" s="25"/>
      <c r="AZ48" s="25"/>
      <c r="BA48" s="25"/>
    </row>
    <row r="49" spans="1:53" x14ac:dyDescent="0.25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5"/>
      <c r="AE49" s="25"/>
      <c r="AF49" s="25"/>
      <c r="AG49" s="25"/>
      <c r="AH49" s="25"/>
      <c r="AI49" s="25"/>
      <c r="AJ49" s="25"/>
      <c r="AK49" s="25"/>
      <c r="AL49" s="25"/>
      <c r="AM49" s="25"/>
      <c r="AN49" s="25"/>
      <c r="AO49" s="25"/>
      <c r="AP49" s="25"/>
      <c r="AQ49" s="25"/>
      <c r="AR49" s="25"/>
      <c r="AS49" s="25"/>
      <c r="AT49" s="25"/>
      <c r="AU49" s="25"/>
      <c r="AV49" s="25"/>
      <c r="AW49" s="25"/>
      <c r="AX49" s="25"/>
      <c r="AY49" s="25"/>
      <c r="AZ49" s="25"/>
      <c r="BA49" s="25"/>
    </row>
    <row r="50" spans="1:53" x14ac:dyDescent="0.25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  <c r="AD50" s="25"/>
      <c r="AE50" s="25"/>
      <c r="AF50" s="25"/>
      <c r="AG50" s="25"/>
      <c r="AH50" s="25"/>
      <c r="AI50" s="25"/>
      <c r="AJ50" s="25"/>
      <c r="AK50" s="25"/>
      <c r="AL50" s="25"/>
      <c r="AM50" s="25"/>
      <c r="AN50" s="25"/>
      <c r="AO50" s="25"/>
      <c r="AP50" s="25"/>
      <c r="AQ50" s="25"/>
      <c r="AR50" s="25"/>
      <c r="AS50" s="25"/>
      <c r="AT50" s="25"/>
      <c r="AU50" s="25"/>
      <c r="AV50" s="25"/>
      <c r="AW50" s="25"/>
      <c r="AX50" s="25"/>
      <c r="AY50" s="25"/>
      <c r="AZ50" s="25"/>
      <c r="BA50" s="25"/>
    </row>
    <row r="51" spans="1:53" x14ac:dyDescent="0.25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5"/>
      <c r="AF51" s="25"/>
      <c r="AG51" s="25"/>
      <c r="AH51" s="25"/>
      <c r="AI51" s="25"/>
      <c r="AJ51" s="25"/>
      <c r="AK51" s="25"/>
      <c r="AL51" s="25"/>
      <c r="AM51" s="25"/>
      <c r="AN51" s="25"/>
      <c r="AO51" s="25"/>
      <c r="AP51" s="25"/>
      <c r="AQ51" s="25"/>
      <c r="AR51" s="25"/>
      <c r="AS51" s="25"/>
      <c r="AT51" s="25"/>
      <c r="AU51" s="25"/>
      <c r="AV51" s="25"/>
      <c r="AW51" s="25"/>
      <c r="AX51" s="25"/>
      <c r="AY51" s="25"/>
      <c r="AZ51" s="25"/>
      <c r="BA51" s="25"/>
    </row>
    <row r="52" spans="1:53" x14ac:dyDescent="0.25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  <c r="AE52" s="25"/>
      <c r="AF52" s="25"/>
      <c r="AG52" s="25"/>
      <c r="AH52" s="25"/>
      <c r="AI52" s="25"/>
      <c r="AJ52" s="25"/>
      <c r="AK52" s="25"/>
      <c r="AL52" s="25"/>
      <c r="AM52" s="25"/>
      <c r="AN52" s="25"/>
      <c r="AO52" s="25"/>
      <c r="AP52" s="25"/>
      <c r="AQ52" s="25"/>
      <c r="AR52" s="25"/>
      <c r="AS52" s="25"/>
      <c r="AT52" s="25"/>
      <c r="AU52" s="25"/>
      <c r="AV52" s="25"/>
      <c r="AW52" s="25"/>
      <c r="AX52" s="25"/>
      <c r="AY52" s="25"/>
      <c r="AZ52" s="25"/>
      <c r="BA52" s="25"/>
    </row>
    <row r="53" spans="1:53" x14ac:dyDescent="0.25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5"/>
      <c r="AH53" s="25"/>
      <c r="AI53" s="25"/>
      <c r="AJ53" s="25"/>
      <c r="AK53" s="25"/>
      <c r="AL53" s="25"/>
      <c r="AM53" s="25"/>
      <c r="AN53" s="25"/>
      <c r="AO53" s="25"/>
      <c r="AP53" s="25"/>
      <c r="AQ53" s="25"/>
      <c r="AR53" s="25"/>
      <c r="AS53" s="25"/>
      <c r="AT53" s="25"/>
      <c r="AU53" s="25"/>
      <c r="AV53" s="25"/>
      <c r="AW53" s="25"/>
      <c r="AX53" s="25"/>
      <c r="AY53" s="25"/>
      <c r="AZ53" s="25"/>
      <c r="BA53" s="25"/>
    </row>
    <row r="54" spans="1:53" x14ac:dyDescent="0.25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25"/>
      <c r="AE54" s="25"/>
      <c r="AF54" s="25"/>
      <c r="AG54" s="25"/>
      <c r="AH54" s="25"/>
      <c r="AI54" s="25"/>
      <c r="AJ54" s="25"/>
      <c r="AK54" s="25"/>
      <c r="AL54" s="25"/>
      <c r="AM54" s="25"/>
      <c r="AN54" s="25"/>
      <c r="AO54" s="25"/>
      <c r="AP54" s="25"/>
      <c r="AQ54" s="25"/>
      <c r="AR54" s="25"/>
      <c r="AS54" s="25"/>
      <c r="AT54" s="25"/>
      <c r="AU54" s="25"/>
      <c r="AV54" s="25"/>
      <c r="AW54" s="25"/>
      <c r="AX54" s="25"/>
      <c r="AY54" s="25"/>
      <c r="AZ54" s="25"/>
      <c r="BA54" s="25"/>
    </row>
    <row r="55" spans="1:53" x14ac:dyDescent="0.25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25"/>
      <c r="AE55" s="25"/>
      <c r="AF55" s="25"/>
      <c r="AG55" s="25"/>
      <c r="AH55" s="25"/>
      <c r="AI55" s="25"/>
      <c r="AJ55" s="25"/>
      <c r="AK55" s="25"/>
      <c r="AL55" s="25"/>
      <c r="AM55" s="25"/>
      <c r="AN55" s="25"/>
      <c r="AO55" s="25"/>
      <c r="AP55" s="25"/>
      <c r="AQ55" s="25"/>
      <c r="AR55" s="25"/>
      <c r="AS55" s="25"/>
      <c r="AT55" s="25"/>
      <c r="AU55" s="25"/>
      <c r="AV55" s="25"/>
      <c r="AW55" s="25"/>
      <c r="AX55" s="25"/>
      <c r="AY55" s="25"/>
      <c r="AZ55" s="25"/>
      <c r="BA55" s="25"/>
    </row>
    <row r="56" spans="1:53" x14ac:dyDescent="0.25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  <c r="AG56" s="25"/>
      <c r="AH56" s="25"/>
      <c r="AI56" s="25"/>
      <c r="AJ56" s="25"/>
      <c r="AK56" s="25"/>
      <c r="AL56" s="25"/>
      <c r="AM56" s="25"/>
      <c r="AN56" s="25"/>
      <c r="AO56" s="25"/>
      <c r="AP56" s="25"/>
      <c r="AQ56" s="25"/>
      <c r="AR56" s="25"/>
      <c r="AS56" s="25"/>
      <c r="AT56" s="25"/>
      <c r="AU56" s="25"/>
      <c r="AV56" s="25"/>
      <c r="AW56" s="25"/>
      <c r="AX56" s="25"/>
      <c r="AY56" s="25"/>
      <c r="AZ56" s="25"/>
      <c r="BA56" s="25"/>
    </row>
    <row r="57" spans="1:53" x14ac:dyDescent="0.25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  <c r="AI57" s="25"/>
      <c r="AJ57" s="25"/>
      <c r="AK57" s="25"/>
      <c r="AL57" s="25"/>
      <c r="AM57" s="25"/>
      <c r="AN57" s="25"/>
      <c r="AO57" s="25"/>
      <c r="AP57" s="25"/>
      <c r="AQ57" s="25"/>
      <c r="AR57" s="25"/>
      <c r="AS57" s="25"/>
      <c r="AT57" s="25"/>
      <c r="AU57" s="25"/>
      <c r="AV57" s="25"/>
      <c r="AW57" s="25"/>
      <c r="AX57" s="25"/>
      <c r="AY57" s="25"/>
      <c r="AZ57" s="25"/>
      <c r="BA57" s="25"/>
    </row>
    <row r="58" spans="1:53" x14ac:dyDescent="0.25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  <c r="AI58" s="25"/>
      <c r="AJ58" s="25"/>
      <c r="AK58" s="25"/>
      <c r="AL58" s="25"/>
      <c r="AM58" s="25"/>
      <c r="AN58" s="25"/>
      <c r="AO58" s="25"/>
      <c r="AP58" s="25"/>
      <c r="AQ58" s="25"/>
      <c r="AR58" s="25"/>
      <c r="AS58" s="25"/>
      <c r="AT58" s="25"/>
      <c r="AU58" s="25"/>
      <c r="AV58" s="25"/>
      <c r="AW58" s="25"/>
      <c r="AX58" s="25"/>
      <c r="AY58" s="25"/>
      <c r="AZ58" s="25"/>
      <c r="BA58" s="25"/>
    </row>
    <row r="59" spans="1:53" x14ac:dyDescent="0.25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5"/>
      <c r="AH59" s="25"/>
      <c r="AI59" s="25"/>
      <c r="AJ59" s="25"/>
      <c r="AK59" s="25"/>
      <c r="AL59" s="25"/>
      <c r="AM59" s="25"/>
      <c r="AN59" s="25"/>
      <c r="AO59" s="25"/>
      <c r="AP59" s="25"/>
      <c r="AQ59" s="25"/>
      <c r="AR59" s="25"/>
      <c r="AS59" s="25"/>
      <c r="AT59" s="25"/>
      <c r="AU59" s="25"/>
      <c r="AV59" s="25"/>
      <c r="AW59" s="25"/>
      <c r="AX59" s="25"/>
      <c r="AY59" s="25"/>
      <c r="AZ59" s="25"/>
      <c r="BA59" s="25"/>
    </row>
    <row r="60" spans="1:53" x14ac:dyDescent="0.25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25"/>
      <c r="AI60" s="25"/>
      <c r="AJ60" s="25"/>
      <c r="AK60" s="25"/>
      <c r="AL60" s="25"/>
      <c r="AM60" s="25"/>
      <c r="AN60" s="25"/>
      <c r="AO60" s="25"/>
      <c r="AP60" s="25"/>
      <c r="AQ60" s="25"/>
      <c r="AR60" s="25"/>
      <c r="AS60" s="25"/>
      <c r="AT60" s="25"/>
      <c r="AU60" s="25"/>
      <c r="AV60" s="25"/>
      <c r="AW60" s="25"/>
      <c r="AX60" s="25"/>
      <c r="AY60" s="25"/>
      <c r="AZ60" s="25"/>
      <c r="BA60" s="25"/>
    </row>
    <row r="61" spans="1:53" x14ac:dyDescent="0.25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</row>
    <row r="62" spans="1:53" x14ac:dyDescent="0.25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  <c r="BA62" s="25"/>
    </row>
    <row r="63" spans="1:53" x14ac:dyDescent="0.25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  <c r="AY63" s="25"/>
      <c r="AZ63" s="25"/>
      <c r="BA63" s="25"/>
    </row>
    <row r="64" spans="1:53" x14ac:dyDescent="0.25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  <c r="AZ64" s="25"/>
      <c r="BA64" s="25"/>
    </row>
    <row r="65" spans="1:53" x14ac:dyDescent="0.25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  <c r="AZ65" s="25"/>
      <c r="BA65" s="25"/>
    </row>
    <row r="66" spans="1:53" x14ac:dyDescent="0.25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  <c r="AY66" s="25"/>
      <c r="AZ66" s="25"/>
      <c r="BA66" s="25"/>
    </row>
    <row r="67" spans="1:53" x14ac:dyDescent="0.25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  <c r="AY67" s="25"/>
      <c r="AZ67" s="25"/>
      <c r="BA67" s="25"/>
    </row>
    <row r="68" spans="1:53" x14ac:dyDescent="0.25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25"/>
      <c r="AY68" s="25"/>
      <c r="AZ68" s="25"/>
      <c r="BA68" s="25"/>
    </row>
    <row r="69" spans="1:53" x14ac:dyDescent="0.25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</row>
    <row r="70" spans="1:53" x14ac:dyDescent="0.25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</row>
    <row r="71" spans="1:53" x14ac:dyDescent="0.25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</row>
    <row r="72" spans="1:53" x14ac:dyDescent="0.25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</row>
    <row r="73" spans="1:53" x14ac:dyDescent="0.25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5"/>
      <c r="AI73" s="25"/>
      <c r="AJ73" s="25"/>
      <c r="AK73" s="25"/>
      <c r="AL73" s="25"/>
      <c r="AM73" s="25"/>
      <c r="AN73" s="25"/>
      <c r="AO73" s="25"/>
      <c r="AP73" s="25"/>
      <c r="AQ73" s="25"/>
      <c r="AR73" s="25"/>
      <c r="AS73" s="25"/>
      <c r="AT73" s="25"/>
      <c r="AU73" s="25"/>
      <c r="AV73" s="25"/>
      <c r="AW73" s="25"/>
      <c r="AX73" s="25"/>
      <c r="AY73" s="25"/>
      <c r="AZ73" s="25"/>
      <c r="BA73" s="25"/>
    </row>
    <row r="74" spans="1:53" x14ac:dyDescent="0.25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5"/>
      <c r="AI74" s="25"/>
      <c r="AJ74" s="25"/>
      <c r="AK74" s="25"/>
      <c r="AL74" s="25"/>
      <c r="AM74" s="25"/>
      <c r="AN74" s="25"/>
      <c r="AO74" s="25"/>
      <c r="AP74" s="25"/>
      <c r="AQ74" s="25"/>
      <c r="AR74" s="25"/>
      <c r="AS74" s="25"/>
      <c r="AT74" s="25"/>
      <c r="AU74" s="25"/>
      <c r="AV74" s="25"/>
      <c r="AW74" s="25"/>
      <c r="AX74" s="25"/>
      <c r="AY74" s="25"/>
      <c r="AZ74" s="25"/>
      <c r="BA74" s="25"/>
    </row>
    <row r="75" spans="1:53" x14ac:dyDescent="0.25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  <c r="AO75" s="25"/>
      <c r="AP75" s="25"/>
      <c r="AQ75" s="25"/>
      <c r="AR75" s="25"/>
      <c r="AS75" s="25"/>
      <c r="AT75" s="25"/>
      <c r="AU75" s="25"/>
      <c r="AV75" s="25"/>
      <c r="AW75" s="25"/>
      <c r="AX75" s="25"/>
      <c r="AY75" s="25"/>
      <c r="AZ75" s="25"/>
      <c r="BA75" s="25"/>
    </row>
    <row r="76" spans="1:53" x14ac:dyDescent="0.25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5"/>
      <c r="AG76" s="25"/>
      <c r="AH76" s="25"/>
      <c r="AI76" s="25"/>
      <c r="AJ76" s="25"/>
      <c r="AK76" s="25"/>
      <c r="AL76" s="25"/>
      <c r="AM76" s="25"/>
      <c r="AN76" s="25"/>
      <c r="AO76" s="25"/>
      <c r="AP76" s="25"/>
      <c r="AQ76" s="25"/>
      <c r="AR76" s="25"/>
      <c r="AS76" s="25"/>
      <c r="AT76" s="25"/>
      <c r="AU76" s="25"/>
      <c r="AV76" s="25"/>
      <c r="AW76" s="25"/>
      <c r="AX76" s="25"/>
      <c r="AY76" s="25"/>
      <c r="AZ76" s="25"/>
      <c r="BA76" s="25"/>
    </row>
    <row r="77" spans="1:53" x14ac:dyDescent="0.25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  <c r="AG77" s="25"/>
      <c r="AH77" s="25"/>
      <c r="AI77" s="25"/>
      <c r="AJ77" s="25"/>
      <c r="AK77" s="25"/>
      <c r="AL77" s="25"/>
      <c r="AM77" s="25"/>
      <c r="AN77" s="25"/>
      <c r="AO77" s="25"/>
      <c r="AP77" s="25"/>
      <c r="AQ77" s="25"/>
      <c r="AR77" s="25"/>
      <c r="AS77" s="25"/>
      <c r="AT77" s="25"/>
      <c r="AU77" s="25"/>
      <c r="AV77" s="25"/>
      <c r="AW77" s="25"/>
      <c r="AX77" s="25"/>
      <c r="AY77" s="25"/>
      <c r="AZ77" s="25"/>
      <c r="BA77" s="25"/>
    </row>
    <row r="78" spans="1:53" x14ac:dyDescent="0.25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5"/>
      <c r="AI78" s="25"/>
      <c r="AJ78" s="25"/>
      <c r="AK78" s="25"/>
      <c r="AL78" s="25"/>
      <c r="AM78" s="25"/>
      <c r="AN78" s="25"/>
      <c r="AO78" s="25"/>
      <c r="AP78" s="25"/>
      <c r="AQ78" s="25"/>
      <c r="AR78" s="25"/>
      <c r="AS78" s="25"/>
      <c r="AT78" s="25"/>
      <c r="AU78" s="25"/>
      <c r="AV78" s="25"/>
      <c r="AW78" s="25"/>
      <c r="AX78" s="25"/>
      <c r="AY78" s="25"/>
      <c r="AZ78" s="25"/>
      <c r="BA78" s="25"/>
    </row>
    <row r="79" spans="1:53" x14ac:dyDescent="0.25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  <c r="AB79" s="25"/>
      <c r="AC79" s="25"/>
      <c r="AD79" s="25"/>
      <c r="AE79" s="25"/>
      <c r="AF79" s="25"/>
      <c r="AG79" s="25"/>
      <c r="AH79" s="25"/>
      <c r="AI79" s="25"/>
      <c r="AJ79" s="25"/>
      <c r="AK79" s="25"/>
      <c r="AL79" s="25"/>
      <c r="AM79" s="25"/>
      <c r="AN79" s="25"/>
      <c r="AO79" s="25"/>
      <c r="AP79" s="25"/>
      <c r="AQ79" s="25"/>
      <c r="AR79" s="25"/>
      <c r="AS79" s="25"/>
      <c r="AT79" s="25"/>
      <c r="AU79" s="25"/>
      <c r="AV79" s="25"/>
      <c r="AW79" s="25"/>
      <c r="AX79" s="25"/>
      <c r="AY79" s="25"/>
      <c r="AZ79" s="25"/>
      <c r="BA79" s="25"/>
    </row>
    <row r="80" spans="1:53" x14ac:dyDescent="0.25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  <c r="AB80" s="25"/>
      <c r="AC80" s="25"/>
      <c r="AD80" s="25"/>
      <c r="AE80" s="25"/>
      <c r="AF80" s="25"/>
      <c r="AG80" s="25"/>
      <c r="AH80" s="25"/>
      <c r="AI80" s="25"/>
      <c r="AJ80" s="25"/>
      <c r="AK80" s="25"/>
      <c r="AL80" s="25"/>
      <c r="AM80" s="25"/>
      <c r="AN80" s="25"/>
      <c r="AO80" s="25"/>
      <c r="AP80" s="25"/>
      <c r="AQ80" s="25"/>
      <c r="AR80" s="25"/>
      <c r="AS80" s="25"/>
      <c r="AT80" s="25"/>
      <c r="AU80" s="25"/>
      <c r="AV80" s="25"/>
      <c r="AW80" s="25"/>
      <c r="AX80" s="25"/>
      <c r="AY80" s="25"/>
      <c r="AZ80" s="25"/>
      <c r="BA80" s="25"/>
    </row>
    <row r="81" spans="1:53" x14ac:dyDescent="0.25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  <c r="AB81" s="25"/>
      <c r="AC81" s="25"/>
      <c r="AD81" s="25"/>
      <c r="AE81" s="25"/>
      <c r="AF81" s="25"/>
      <c r="AG81" s="25"/>
      <c r="AH81" s="25"/>
      <c r="AI81" s="25"/>
      <c r="AJ81" s="25"/>
      <c r="AK81" s="25"/>
      <c r="AL81" s="25"/>
      <c r="AM81" s="25"/>
      <c r="AN81" s="25"/>
      <c r="AO81" s="25"/>
      <c r="AP81" s="25"/>
      <c r="AQ81" s="25"/>
      <c r="AR81" s="25"/>
      <c r="AS81" s="25"/>
      <c r="AT81" s="25"/>
      <c r="AU81" s="25"/>
      <c r="AV81" s="25"/>
      <c r="AW81" s="25"/>
      <c r="AX81" s="25"/>
      <c r="AY81" s="25"/>
      <c r="AZ81" s="25"/>
      <c r="BA81" s="25"/>
    </row>
    <row r="82" spans="1:53" x14ac:dyDescent="0.25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25"/>
      <c r="AB82" s="25"/>
      <c r="AC82" s="25"/>
      <c r="AD82" s="25"/>
      <c r="AE82" s="25"/>
      <c r="AF82" s="25"/>
      <c r="AG82" s="25"/>
      <c r="AH82" s="25"/>
      <c r="AI82" s="25"/>
      <c r="AJ82" s="25"/>
      <c r="AK82" s="25"/>
      <c r="AL82" s="25"/>
      <c r="AM82" s="25"/>
      <c r="AN82" s="25"/>
      <c r="AO82" s="25"/>
      <c r="AP82" s="25"/>
      <c r="AQ82" s="25"/>
      <c r="AR82" s="25"/>
      <c r="AS82" s="25"/>
      <c r="AT82" s="25"/>
      <c r="AU82" s="25"/>
      <c r="AV82" s="25"/>
      <c r="AW82" s="25"/>
      <c r="AX82" s="25"/>
      <c r="AY82" s="25"/>
      <c r="AZ82" s="25"/>
      <c r="BA82" s="25"/>
    </row>
    <row r="83" spans="1:53" x14ac:dyDescent="0.25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  <c r="AB83" s="25"/>
      <c r="AC83" s="25"/>
      <c r="AD83" s="25"/>
      <c r="AE83" s="25"/>
      <c r="AF83" s="25"/>
      <c r="AG83" s="25"/>
      <c r="AH83" s="25"/>
      <c r="AI83" s="25"/>
      <c r="AJ83" s="25"/>
      <c r="AK83" s="25"/>
      <c r="AL83" s="25"/>
      <c r="AM83" s="25"/>
      <c r="AN83" s="25"/>
      <c r="AO83" s="25"/>
      <c r="AP83" s="25"/>
      <c r="AQ83" s="25"/>
      <c r="AR83" s="25"/>
      <c r="AS83" s="25"/>
      <c r="AT83" s="25"/>
      <c r="AU83" s="25"/>
      <c r="AV83" s="25"/>
      <c r="AW83" s="25"/>
      <c r="AX83" s="25"/>
      <c r="AY83" s="25"/>
      <c r="AZ83" s="25"/>
      <c r="BA83" s="25"/>
    </row>
    <row r="84" spans="1:53" x14ac:dyDescent="0.25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  <c r="AG84" s="25"/>
      <c r="AH84" s="25"/>
      <c r="AI84" s="25"/>
      <c r="AJ84" s="25"/>
      <c r="AK84" s="25"/>
      <c r="AL84" s="25"/>
      <c r="AM84" s="25"/>
      <c r="AN84" s="25"/>
      <c r="AO84" s="25"/>
      <c r="AP84" s="25"/>
      <c r="AQ84" s="25"/>
      <c r="AR84" s="25"/>
      <c r="AS84" s="25"/>
      <c r="AT84" s="25"/>
      <c r="AU84" s="25"/>
      <c r="AV84" s="25"/>
      <c r="AW84" s="25"/>
      <c r="AX84" s="25"/>
      <c r="AY84" s="25"/>
      <c r="AZ84" s="25"/>
      <c r="BA84" s="25"/>
    </row>
    <row r="85" spans="1:53" x14ac:dyDescent="0.25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  <c r="AG85" s="25"/>
      <c r="AH85" s="25"/>
      <c r="AI85" s="25"/>
      <c r="AJ85" s="25"/>
      <c r="AK85" s="25"/>
      <c r="AL85" s="25"/>
      <c r="AM85" s="25"/>
      <c r="AN85" s="25"/>
      <c r="AO85" s="25"/>
      <c r="AP85" s="25"/>
      <c r="AQ85" s="25"/>
      <c r="AR85" s="25"/>
      <c r="AS85" s="25"/>
      <c r="AT85" s="25"/>
      <c r="AU85" s="25"/>
      <c r="AV85" s="25"/>
      <c r="AW85" s="25"/>
      <c r="AX85" s="25"/>
      <c r="AY85" s="25"/>
      <c r="AZ85" s="25"/>
      <c r="BA85" s="25"/>
    </row>
    <row r="86" spans="1:53" x14ac:dyDescent="0.25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  <c r="AD86" s="25"/>
      <c r="AE86" s="25"/>
      <c r="AF86" s="25"/>
      <c r="AG86" s="25"/>
      <c r="AH86" s="25"/>
      <c r="AI86" s="25"/>
      <c r="AJ86" s="25"/>
      <c r="AK86" s="25"/>
      <c r="AL86" s="25"/>
      <c r="AM86" s="25"/>
      <c r="AN86" s="25"/>
      <c r="AO86" s="25"/>
      <c r="AP86" s="25"/>
      <c r="AQ86" s="25"/>
      <c r="AR86" s="25"/>
      <c r="AS86" s="25"/>
      <c r="AT86" s="25"/>
      <c r="AU86" s="25"/>
      <c r="AV86" s="25"/>
      <c r="AW86" s="25"/>
      <c r="AX86" s="25"/>
      <c r="AY86" s="25"/>
      <c r="AZ86" s="25"/>
      <c r="BA86" s="25"/>
    </row>
    <row r="87" spans="1:53" x14ac:dyDescent="0.25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  <c r="AA87" s="25"/>
      <c r="AB87" s="25"/>
      <c r="AC87" s="25"/>
      <c r="AD87" s="25"/>
      <c r="AE87" s="25"/>
      <c r="AF87" s="25"/>
      <c r="AG87" s="25"/>
      <c r="AH87" s="25"/>
      <c r="AI87" s="25"/>
      <c r="AJ87" s="25"/>
      <c r="AK87" s="25"/>
      <c r="AL87" s="25"/>
      <c r="AM87" s="25"/>
      <c r="AN87" s="25"/>
      <c r="AO87" s="25"/>
      <c r="AP87" s="25"/>
      <c r="AQ87" s="25"/>
      <c r="AR87" s="25"/>
      <c r="AS87" s="25"/>
      <c r="AT87" s="25"/>
      <c r="AU87" s="25"/>
      <c r="AV87" s="25"/>
      <c r="AW87" s="25"/>
      <c r="AX87" s="25"/>
      <c r="AY87" s="25"/>
      <c r="AZ87" s="25"/>
      <c r="BA87" s="25"/>
    </row>
    <row r="88" spans="1:53" x14ac:dyDescent="0.25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25"/>
      <c r="AB88" s="25"/>
      <c r="AC88" s="25"/>
      <c r="AD88" s="25"/>
      <c r="AE88" s="25"/>
      <c r="AF88" s="25"/>
      <c r="AG88" s="25"/>
      <c r="AH88" s="25"/>
      <c r="AI88" s="25"/>
      <c r="AJ88" s="25"/>
      <c r="AK88" s="25"/>
      <c r="AL88" s="25"/>
      <c r="AM88" s="25"/>
      <c r="AN88" s="25"/>
      <c r="AO88" s="25"/>
      <c r="AP88" s="25"/>
      <c r="AQ88" s="25"/>
      <c r="AR88" s="25"/>
      <c r="AS88" s="25"/>
      <c r="AT88" s="25"/>
      <c r="AU88" s="25"/>
      <c r="AV88" s="25"/>
      <c r="AW88" s="25"/>
      <c r="AX88" s="25"/>
      <c r="AY88" s="25"/>
      <c r="AZ88" s="25"/>
      <c r="BA88" s="25"/>
    </row>
    <row r="89" spans="1:53" x14ac:dyDescent="0.25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  <c r="AA89" s="25"/>
      <c r="AB89" s="25"/>
      <c r="AC89" s="25"/>
      <c r="AD89" s="25"/>
      <c r="AE89" s="25"/>
      <c r="AF89" s="25"/>
      <c r="AG89" s="25"/>
      <c r="AH89" s="25"/>
      <c r="AI89" s="25"/>
      <c r="AJ89" s="25"/>
      <c r="AK89" s="25"/>
      <c r="AL89" s="25"/>
      <c r="AM89" s="25"/>
      <c r="AN89" s="25"/>
      <c r="AO89" s="25"/>
      <c r="AP89" s="25"/>
      <c r="AQ89" s="25"/>
      <c r="AR89" s="25"/>
      <c r="AS89" s="25"/>
      <c r="AT89" s="25"/>
      <c r="AU89" s="25"/>
      <c r="AV89" s="25"/>
      <c r="AW89" s="25"/>
      <c r="AX89" s="25"/>
      <c r="AY89" s="25"/>
      <c r="AZ89" s="25"/>
      <c r="BA89" s="25"/>
    </row>
    <row r="90" spans="1:53" x14ac:dyDescent="0.25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  <c r="AA90" s="25"/>
      <c r="AB90" s="25"/>
      <c r="AC90" s="25"/>
      <c r="AD90" s="25"/>
      <c r="AE90" s="25"/>
      <c r="AF90" s="25"/>
      <c r="AG90" s="25"/>
      <c r="AH90" s="25"/>
      <c r="AI90" s="25"/>
      <c r="AJ90" s="25"/>
      <c r="AK90" s="25"/>
      <c r="AL90" s="25"/>
      <c r="AM90" s="25"/>
      <c r="AN90" s="25"/>
      <c r="AO90" s="25"/>
      <c r="AP90" s="25"/>
      <c r="AQ90" s="25"/>
      <c r="AR90" s="25"/>
      <c r="AS90" s="25"/>
      <c r="AT90" s="25"/>
      <c r="AU90" s="25"/>
      <c r="AV90" s="25"/>
      <c r="AW90" s="25"/>
      <c r="AX90" s="25"/>
      <c r="AY90" s="25"/>
      <c r="AZ90" s="25"/>
      <c r="BA90" s="25"/>
    </row>
    <row r="91" spans="1:53" x14ac:dyDescent="0.25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  <c r="AA91" s="25"/>
      <c r="AB91" s="25"/>
      <c r="AC91" s="25"/>
      <c r="AD91" s="25"/>
      <c r="AE91" s="25"/>
      <c r="AF91" s="25"/>
      <c r="AG91" s="25"/>
      <c r="AH91" s="25"/>
      <c r="AI91" s="25"/>
      <c r="AJ91" s="25"/>
      <c r="AK91" s="25"/>
      <c r="AL91" s="25"/>
      <c r="AM91" s="25"/>
      <c r="AN91" s="25"/>
      <c r="AO91" s="25"/>
      <c r="AP91" s="25"/>
      <c r="AQ91" s="25"/>
      <c r="AR91" s="25"/>
      <c r="AS91" s="25"/>
      <c r="AT91" s="25"/>
      <c r="AU91" s="25"/>
      <c r="AV91" s="25"/>
      <c r="AW91" s="25"/>
      <c r="AX91" s="25"/>
      <c r="AY91" s="25"/>
      <c r="AZ91" s="25"/>
      <c r="BA91" s="25"/>
    </row>
    <row r="92" spans="1:53" x14ac:dyDescent="0.25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  <c r="AA92" s="25"/>
      <c r="AB92" s="25"/>
      <c r="AC92" s="25"/>
      <c r="AD92" s="25"/>
      <c r="AE92" s="25"/>
      <c r="AF92" s="25"/>
      <c r="AG92" s="25"/>
      <c r="AH92" s="25"/>
      <c r="AI92" s="25"/>
      <c r="AJ92" s="25"/>
      <c r="AK92" s="25"/>
      <c r="AL92" s="25"/>
      <c r="AM92" s="25"/>
      <c r="AN92" s="25"/>
      <c r="AO92" s="25"/>
      <c r="AP92" s="25"/>
      <c r="AQ92" s="25"/>
      <c r="AR92" s="25"/>
      <c r="AS92" s="25"/>
      <c r="AT92" s="25"/>
      <c r="AU92" s="25"/>
      <c r="AV92" s="25"/>
      <c r="AW92" s="25"/>
      <c r="AX92" s="25"/>
      <c r="AY92" s="25"/>
      <c r="AZ92" s="25"/>
      <c r="BA92" s="25"/>
    </row>
    <row r="93" spans="1:53" x14ac:dyDescent="0.25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  <c r="AC93" s="25"/>
      <c r="AD93" s="25"/>
      <c r="AE93" s="25"/>
      <c r="AF93" s="25"/>
      <c r="AG93" s="25"/>
      <c r="AH93" s="25"/>
      <c r="AI93" s="25"/>
      <c r="AJ93" s="25"/>
      <c r="AK93" s="25"/>
      <c r="AL93" s="25"/>
      <c r="AM93" s="25"/>
      <c r="AN93" s="25"/>
      <c r="AO93" s="25"/>
      <c r="AP93" s="25"/>
      <c r="AQ93" s="25"/>
      <c r="AR93" s="25"/>
      <c r="AS93" s="25"/>
      <c r="AT93" s="25"/>
      <c r="AU93" s="25"/>
      <c r="AV93" s="25"/>
      <c r="AW93" s="25"/>
      <c r="AX93" s="25"/>
      <c r="AY93" s="25"/>
      <c r="AZ93" s="25"/>
      <c r="BA93" s="25"/>
    </row>
    <row r="94" spans="1:53" x14ac:dyDescent="0.25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  <c r="AA94" s="25"/>
      <c r="AB94" s="25"/>
      <c r="AC94" s="25"/>
      <c r="AD94" s="25"/>
      <c r="AE94" s="25"/>
      <c r="AF94" s="25"/>
      <c r="AG94" s="25"/>
      <c r="AH94" s="25"/>
      <c r="AI94" s="25"/>
      <c r="AJ94" s="25"/>
      <c r="AK94" s="25"/>
      <c r="AL94" s="25"/>
      <c r="AM94" s="25"/>
      <c r="AN94" s="25"/>
      <c r="AO94" s="25"/>
      <c r="AP94" s="25"/>
      <c r="AQ94" s="25"/>
      <c r="AR94" s="25"/>
      <c r="AS94" s="25"/>
      <c r="AT94" s="25"/>
      <c r="AU94" s="25"/>
      <c r="AV94" s="25"/>
      <c r="AW94" s="25"/>
      <c r="AX94" s="25"/>
      <c r="AY94" s="25"/>
      <c r="AZ94" s="25"/>
      <c r="BA94" s="25"/>
    </row>
    <row r="95" spans="1:53" x14ac:dyDescent="0.25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  <c r="AC95" s="25"/>
      <c r="AD95" s="25"/>
      <c r="AE95" s="25"/>
      <c r="AF95" s="25"/>
      <c r="AG95" s="25"/>
      <c r="AH95" s="25"/>
      <c r="AI95" s="25"/>
      <c r="AJ95" s="25"/>
      <c r="AK95" s="25"/>
      <c r="AL95" s="25"/>
      <c r="AM95" s="25"/>
      <c r="AN95" s="25"/>
      <c r="AO95" s="25"/>
      <c r="AP95" s="25"/>
      <c r="AQ95" s="25"/>
      <c r="AR95" s="25"/>
      <c r="AS95" s="25"/>
      <c r="AT95" s="25"/>
      <c r="AU95" s="25"/>
      <c r="AV95" s="25"/>
      <c r="AW95" s="25"/>
      <c r="AX95" s="25"/>
      <c r="AY95" s="25"/>
      <c r="AZ95" s="25"/>
      <c r="BA95" s="25"/>
    </row>
    <row r="96" spans="1:53" x14ac:dyDescent="0.25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  <c r="AC96" s="25"/>
      <c r="AD96" s="25"/>
      <c r="AE96" s="25"/>
      <c r="AF96" s="25"/>
      <c r="AG96" s="25"/>
      <c r="AH96" s="25"/>
      <c r="AI96" s="25"/>
      <c r="AJ96" s="25"/>
      <c r="AK96" s="25"/>
      <c r="AL96" s="25"/>
      <c r="AM96" s="25"/>
      <c r="AN96" s="25"/>
      <c r="AO96" s="25"/>
      <c r="AP96" s="25"/>
      <c r="AQ96" s="25"/>
      <c r="AR96" s="25"/>
      <c r="AS96" s="25"/>
      <c r="AT96" s="25"/>
      <c r="AU96" s="25"/>
      <c r="AV96" s="25"/>
      <c r="AW96" s="25"/>
      <c r="AX96" s="25"/>
      <c r="AY96" s="25"/>
      <c r="AZ96" s="25"/>
      <c r="BA96" s="25"/>
    </row>
    <row r="97" spans="1:53" x14ac:dyDescent="0.25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  <c r="AA97" s="25"/>
      <c r="AB97" s="25"/>
      <c r="AC97" s="25"/>
      <c r="AD97" s="25"/>
      <c r="AE97" s="25"/>
      <c r="AF97" s="25"/>
      <c r="AG97" s="25"/>
      <c r="AH97" s="25"/>
      <c r="AI97" s="25"/>
      <c r="AJ97" s="25"/>
      <c r="AK97" s="25"/>
      <c r="AL97" s="25"/>
      <c r="AM97" s="25"/>
      <c r="AN97" s="25"/>
      <c r="AO97" s="25"/>
      <c r="AP97" s="25"/>
      <c r="AQ97" s="25"/>
      <c r="AR97" s="25"/>
      <c r="AS97" s="25"/>
      <c r="AT97" s="25"/>
      <c r="AU97" s="25"/>
      <c r="AV97" s="25"/>
      <c r="AW97" s="25"/>
      <c r="AX97" s="25"/>
      <c r="AY97" s="25"/>
      <c r="AZ97" s="25"/>
      <c r="BA97" s="25"/>
    </row>
    <row r="98" spans="1:53" x14ac:dyDescent="0.25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  <c r="AA98" s="25"/>
      <c r="AB98" s="25"/>
      <c r="AC98" s="25"/>
      <c r="AD98" s="25"/>
      <c r="AE98" s="25"/>
      <c r="AF98" s="25"/>
      <c r="AG98" s="25"/>
      <c r="AH98" s="25"/>
      <c r="AI98" s="25"/>
      <c r="AJ98" s="25"/>
      <c r="AK98" s="25"/>
      <c r="AL98" s="25"/>
      <c r="AM98" s="25"/>
      <c r="AN98" s="25"/>
      <c r="AO98" s="25"/>
      <c r="AP98" s="25"/>
      <c r="AQ98" s="25"/>
      <c r="AR98" s="25"/>
      <c r="AS98" s="25"/>
      <c r="AT98" s="25"/>
      <c r="AU98" s="25"/>
      <c r="AV98" s="25"/>
      <c r="AW98" s="25"/>
      <c r="AX98" s="25"/>
      <c r="AY98" s="25"/>
      <c r="AZ98" s="25"/>
      <c r="BA98" s="25"/>
    </row>
    <row r="99" spans="1:53" x14ac:dyDescent="0.25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  <c r="AA99" s="25"/>
      <c r="AB99" s="25"/>
      <c r="AC99" s="25"/>
      <c r="AD99" s="25"/>
      <c r="AE99" s="25"/>
      <c r="AF99" s="25"/>
      <c r="AG99" s="25"/>
      <c r="AH99" s="25"/>
      <c r="AI99" s="25"/>
      <c r="AJ99" s="25"/>
      <c r="AK99" s="25"/>
      <c r="AL99" s="25"/>
      <c r="AM99" s="25"/>
      <c r="AN99" s="25"/>
      <c r="AO99" s="25"/>
      <c r="AP99" s="25"/>
      <c r="AQ99" s="25"/>
      <c r="AR99" s="25"/>
      <c r="AS99" s="25"/>
      <c r="AT99" s="25"/>
      <c r="AU99" s="25"/>
      <c r="AV99" s="25"/>
      <c r="AW99" s="25"/>
      <c r="AX99" s="25"/>
      <c r="AY99" s="25"/>
      <c r="AZ99" s="25"/>
      <c r="BA99" s="25"/>
    </row>
    <row r="100" spans="1:53" x14ac:dyDescent="0.25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  <c r="AA100" s="25"/>
      <c r="AB100" s="25"/>
      <c r="AC100" s="25"/>
      <c r="AD100" s="25"/>
      <c r="AE100" s="25"/>
      <c r="AF100" s="25"/>
      <c r="AG100" s="25"/>
      <c r="AH100" s="25"/>
      <c r="AI100" s="25"/>
      <c r="AJ100" s="25"/>
      <c r="AK100" s="25"/>
      <c r="AL100" s="25"/>
      <c r="AM100" s="25"/>
      <c r="AN100" s="25"/>
      <c r="AO100" s="25"/>
      <c r="AP100" s="25"/>
      <c r="AQ100" s="25"/>
      <c r="AR100" s="25"/>
      <c r="AS100" s="25"/>
      <c r="AT100" s="25"/>
      <c r="AU100" s="25"/>
      <c r="AV100" s="25"/>
      <c r="AW100" s="25"/>
      <c r="AX100" s="25"/>
      <c r="AY100" s="25"/>
      <c r="AZ100" s="25"/>
      <c r="BA100" s="25"/>
    </row>
    <row r="101" spans="1:53" x14ac:dyDescent="0.25">
      <c r="A101" s="25"/>
      <c r="B101" s="25"/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  <c r="AF101" s="25"/>
      <c r="AG101" s="25"/>
      <c r="AH101" s="25"/>
      <c r="AI101" s="25"/>
      <c r="AJ101" s="25"/>
      <c r="AK101" s="25"/>
      <c r="AL101" s="25"/>
      <c r="AM101" s="25"/>
      <c r="AN101" s="25"/>
      <c r="AO101" s="25"/>
      <c r="AP101" s="25"/>
      <c r="AQ101" s="25"/>
      <c r="AR101" s="25"/>
      <c r="AS101" s="25"/>
      <c r="AT101" s="25"/>
      <c r="AU101" s="25"/>
      <c r="AV101" s="25"/>
      <c r="AW101" s="25"/>
      <c r="AX101" s="25"/>
      <c r="AY101" s="25"/>
      <c r="AZ101" s="25"/>
      <c r="BA101" s="25"/>
    </row>
    <row r="102" spans="1:53" x14ac:dyDescent="0.25">
      <c r="A102" s="25"/>
      <c r="B102" s="25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  <c r="AF102" s="25"/>
      <c r="AG102" s="25"/>
      <c r="AH102" s="25"/>
      <c r="AI102" s="25"/>
      <c r="AJ102" s="25"/>
      <c r="AK102" s="25"/>
      <c r="AL102" s="25"/>
      <c r="AM102" s="25"/>
      <c r="AN102" s="25"/>
      <c r="AO102" s="25"/>
      <c r="AP102" s="25"/>
      <c r="AQ102" s="25"/>
      <c r="AR102" s="25"/>
      <c r="AS102" s="25"/>
      <c r="AT102" s="25"/>
      <c r="AU102" s="25"/>
      <c r="AV102" s="25"/>
      <c r="AW102" s="25"/>
      <c r="AX102" s="25"/>
      <c r="AY102" s="25"/>
      <c r="AZ102" s="25"/>
      <c r="BA102" s="25"/>
    </row>
    <row r="103" spans="1:53" x14ac:dyDescent="0.25">
      <c r="A103" s="25"/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  <c r="AF103" s="25"/>
      <c r="AG103" s="25"/>
      <c r="AH103" s="25"/>
      <c r="AI103" s="25"/>
      <c r="AJ103" s="25"/>
      <c r="AK103" s="25"/>
      <c r="AL103" s="25"/>
      <c r="AM103" s="25"/>
      <c r="AN103" s="25"/>
      <c r="AO103" s="25"/>
      <c r="AP103" s="25"/>
      <c r="AQ103" s="25"/>
      <c r="AR103" s="25"/>
      <c r="AS103" s="25"/>
      <c r="AT103" s="25"/>
      <c r="AU103" s="25"/>
      <c r="AV103" s="25"/>
      <c r="AW103" s="25"/>
      <c r="AX103" s="25"/>
      <c r="AY103" s="25"/>
      <c r="AZ103" s="25"/>
      <c r="BA103" s="25"/>
    </row>
    <row r="104" spans="1:53" x14ac:dyDescent="0.25">
      <c r="A104" s="25"/>
      <c r="B104" s="25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  <c r="AF104" s="25"/>
      <c r="AG104" s="25"/>
      <c r="AH104" s="25"/>
      <c r="AI104" s="25"/>
      <c r="AJ104" s="25"/>
      <c r="AK104" s="25"/>
      <c r="AL104" s="25"/>
      <c r="AM104" s="25"/>
      <c r="AN104" s="25"/>
      <c r="AO104" s="25"/>
      <c r="AP104" s="25"/>
      <c r="AQ104" s="25"/>
      <c r="AR104" s="25"/>
      <c r="AS104" s="25"/>
      <c r="AT104" s="25"/>
      <c r="AU104" s="25"/>
      <c r="AV104" s="25"/>
      <c r="AW104" s="25"/>
      <c r="AX104" s="25"/>
      <c r="AY104" s="25"/>
      <c r="AZ104" s="25"/>
      <c r="BA104" s="25"/>
    </row>
    <row r="105" spans="1:53" x14ac:dyDescent="0.25">
      <c r="A105" s="25"/>
      <c r="B105" s="25"/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  <c r="AA105" s="25"/>
      <c r="AB105" s="25"/>
      <c r="AC105" s="25"/>
      <c r="AD105" s="25"/>
      <c r="AE105" s="25"/>
      <c r="AF105" s="25"/>
      <c r="AG105" s="25"/>
      <c r="AH105" s="25"/>
      <c r="AI105" s="25"/>
      <c r="AJ105" s="25"/>
      <c r="AK105" s="25"/>
      <c r="AL105" s="25"/>
      <c r="AM105" s="25"/>
      <c r="AN105" s="25"/>
      <c r="AO105" s="25"/>
      <c r="AP105" s="25"/>
      <c r="AQ105" s="25"/>
      <c r="AR105" s="25"/>
      <c r="AS105" s="25"/>
      <c r="AT105" s="25"/>
      <c r="AU105" s="25"/>
      <c r="AV105" s="25"/>
      <c r="AW105" s="25"/>
      <c r="AX105" s="25"/>
      <c r="AY105" s="25"/>
      <c r="AZ105" s="25"/>
      <c r="BA105" s="25"/>
    </row>
    <row r="106" spans="1:53" x14ac:dyDescent="0.25">
      <c r="A106" s="25"/>
      <c r="B106" s="25"/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  <c r="AA106" s="25"/>
      <c r="AB106" s="25"/>
      <c r="AC106" s="25"/>
      <c r="AD106" s="25"/>
      <c r="AE106" s="25"/>
      <c r="AF106" s="25"/>
      <c r="AG106" s="25"/>
      <c r="AH106" s="25"/>
      <c r="AI106" s="25"/>
      <c r="AJ106" s="25"/>
      <c r="AK106" s="25"/>
      <c r="AL106" s="25"/>
      <c r="AM106" s="25"/>
      <c r="AN106" s="25"/>
      <c r="AO106" s="25"/>
      <c r="AP106" s="25"/>
      <c r="AQ106" s="25"/>
      <c r="AR106" s="25"/>
      <c r="AS106" s="25"/>
      <c r="AT106" s="25"/>
      <c r="AU106" s="25"/>
      <c r="AV106" s="25"/>
      <c r="AW106" s="25"/>
      <c r="AX106" s="25"/>
      <c r="AY106" s="25"/>
      <c r="AZ106" s="25"/>
      <c r="BA106" s="25"/>
    </row>
    <row r="107" spans="1:53" x14ac:dyDescent="0.25">
      <c r="A107" s="25"/>
      <c r="B107" s="25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  <c r="AA107" s="25"/>
      <c r="AB107" s="25"/>
      <c r="AC107" s="25"/>
      <c r="AD107" s="25"/>
      <c r="AE107" s="25"/>
      <c r="AF107" s="25"/>
      <c r="AG107" s="25"/>
      <c r="AH107" s="25"/>
      <c r="AI107" s="25"/>
      <c r="AJ107" s="25"/>
      <c r="AK107" s="25"/>
      <c r="AL107" s="25"/>
      <c r="AM107" s="25"/>
      <c r="AN107" s="25"/>
      <c r="AO107" s="25"/>
      <c r="AP107" s="25"/>
      <c r="AQ107" s="25"/>
      <c r="AR107" s="25"/>
      <c r="AS107" s="25"/>
      <c r="AT107" s="25"/>
      <c r="AU107" s="25"/>
      <c r="AV107" s="25"/>
      <c r="AW107" s="25"/>
      <c r="AX107" s="25"/>
      <c r="AY107" s="25"/>
      <c r="AZ107" s="25"/>
      <c r="BA107" s="25"/>
    </row>
    <row r="108" spans="1:53" x14ac:dyDescent="0.25">
      <c r="A108" s="25"/>
      <c r="B108" s="25"/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  <c r="AA108" s="25"/>
      <c r="AB108" s="25"/>
      <c r="AC108" s="25"/>
      <c r="AD108" s="25"/>
      <c r="AE108" s="25"/>
      <c r="AF108" s="25"/>
      <c r="AG108" s="25"/>
      <c r="AH108" s="25"/>
      <c r="AI108" s="25"/>
      <c r="AJ108" s="25"/>
      <c r="AK108" s="25"/>
      <c r="AL108" s="25"/>
      <c r="AM108" s="25"/>
      <c r="AN108" s="25"/>
      <c r="AO108" s="25"/>
      <c r="AP108" s="25"/>
      <c r="AQ108" s="25"/>
      <c r="AR108" s="25"/>
      <c r="AS108" s="25"/>
      <c r="AT108" s="25"/>
      <c r="AU108" s="25"/>
      <c r="AV108" s="25"/>
      <c r="AW108" s="25"/>
      <c r="AX108" s="25"/>
      <c r="AY108" s="25"/>
      <c r="AZ108" s="25"/>
      <c r="BA108" s="25"/>
    </row>
    <row r="109" spans="1:53" x14ac:dyDescent="0.25">
      <c r="A109" s="25"/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  <c r="AA109" s="25"/>
      <c r="AB109" s="25"/>
      <c r="AC109" s="25"/>
      <c r="AD109" s="25"/>
      <c r="AE109" s="25"/>
      <c r="AF109" s="25"/>
      <c r="AG109" s="25"/>
      <c r="AH109" s="25"/>
      <c r="AI109" s="25"/>
      <c r="AJ109" s="25"/>
      <c r="AK109" s="25"/>
      <c r="AL109" s="25"/>
      <c r="AM109" s="25"/>
      <c r="AN109" s="25"/>
      <c r="AO109" s="25"/>
      <c r="AP109" s="25"/>
      <c r="AQ109" s="25"/>
      <c r="AR109" s="25"/>
      <c r="AS109" s="25"/>
      <c r="AT109" s="25"/>
      <c r="AU109" s="25"/>
      <c r="AV109" s="25"/>
      <c r="AW109" s="25"/>
      <c r="AX109" s="25"/>
      <c r="AY109" s="25"/>
      <c r="AZ109" s="25"/>
      <c r="BA109" s="25"/>
    </row>
    <row r="110" spans="1:53" x14ac:dyDescent="0.25">
      <c r="A110" s="25"/>
      <c r="B110" s="25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  <c r="AA110" s="25"/>
      <c r="AB110" s="25"/>
      <c r="AC110" s="25"/>
      <c r="AD110" s="25"/>
      <c r="AE110" s="25"/>
      <c r="AF110" s="25"/>
      <c r="AG110" s="25"/>
      <c r="AH110" s="25"/>
      <c r="AI110" s="25"/>
      <c r="AJ110" s="25"/>
      <c r="AK110" s="25"/>
      <c r="AL110" s="25"/>
      <c r="AM110" s="25"/>
      <c r="AN110" s="25"/>
      <c r="AO110" s="25"/>
      <c r="AP110" s="25"/>
      <c r="AQ110" s="25"/>
      <c r="AR110" s="25"/>
      <c r="AS110" s="25"/>
      <c r="AT110" s="25"/>
      <c r="AU110" s="25"/>
      <c r="AV110" s="25"/>
      <c r="AW110" s="25"/>
      <c r="AX110" s="25"/>
      <c r="AY110" s="25"/>
      <c r="AZ110" s="25"/>
      <c r="BA110" s="25"/>
    </row>
    <row r="111" spans="1:53" x14ac:dyDescent="0.25">
      <c r="A111" s="25"/>
      <c r="B111" s="25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  <c r="AA111" s="25"/>
      <c r="AB111" s="25"/>
      <c r="AC111" s="25"/>
      <c r="AD111" s="25"/>
      <c r="AE111" s="25"/>
      <c r="AF111" s="25"/>
      <c r="AG111" s="25"/>
      <c r="AH111" s="25"/>
      <c r="AI111" s="25"/>
      <c r="AJ111" s="25"/>
      <c r="AK111" s="25"/>
      <c r="AL111" s="25"/>
      <c r="AM111" s="25"/>
      <c r="AN111" s="25"/>
      <c r="AO111" s="25"/>
      <c r="AP111" s="25"/>
      <c r="AQ111" s="25"/>
      <c r="AR111" s="25"/>
      <c r="AS111" s="25"/>
      <c r="AT111" s="25"/>
      <c r="AU111" s="25"/>
      <c r="AV111" s="25"/>
      <c r="AW111" s="25"/>
      <c r="AX111" s="25"/>
      <c r="AY111" s="25"/>
      <c r="AZ111" s="25"/>
      <c r="BA111" s="25"/>
    </row>
    <row r="112" spans="1:53" x14ac:dyDescent="0.25">
      <c r="A112" s="25"/>
      <c r="B112" s="25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  <c r="AA112" s="25"/>
      <c r="AB112" s="25"/>
      <c r="AC112" s="25"/>
      <c r="AD112" s="25"/>
      <c r="AE112" s="25"/>
      <c r="AF112" s="25"/>
      <c r="AG112" s="25"/>
      <c r="AH112" s="25"/>
      <c r="AI112" s="25"/>
      <c r="AJ112" s="25"/>
      <c r="AK112" s="25"/>
      <c r="AL112" s="25"/>
      <c r="AM112" s="25"/>
      <c r="AN112" s="25"/>
      <c r="AO112" s="25"/>
      <c r="AP112" s="25"/>
      <c r="AQ112" s="25"/>
      <c r="AR112" s="25"/>
      <c r="AS112" s="25"/>
      <c r="AT112" s="25"/>
      <c r="AU112" s="25"/>
      <c r="AV112" s="25"/>
      <c r="AW112" s="25"/>
      <c r="AX112" s="25"/>
      <c r="AY112" s="25"/>
      <c r="AZ112" s="25"/>
      <c r="BA112" s="25"/>
    </row>
    <row r="113" spans="1:53" x14ac:dyDescent="0.25">
      <c r="A113" s="25"/>
      <c r="B113" s="25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  <c r="AA113" s="25"/>
      <c r="AB113" s="25"/>
      <c r="AC113" s="25"/>
      <c r="AD113" s="25"/>
      <c r="AE113" s="25"/>
      <c r="AF113" s="25"/>
      <c r="AG113" s="25"/>
      <c r="AH113" s="25"/>
      <c r="AI113" s="25"/>
      <c r="AJ113" s="25"/>
      <c r="AK113" s="25"/>
      <c r="AL113" s="25"/>
      <c r="AM113" s="25"/>
      <c r="AN113" s="25"/>
      <c r="AO113" s="25"/>
      <c r="AP113" s="25"/>
      <c r="AQ113" s="25"/>
      <c r="AR113" s="25"/>
      <c r="AS113" s="25"/>
      <c r="AT113" s="25"/>
      <c r="AU113" s="25"/>
      <c r="AV113" s="25"/>
      <c r="AW113" s="25"/>
      <c r="AX113" s="25"/>
      <c r="AY113" s="25"/>
      <c r="AZ113" s="25"/>
      <c r="BA113" s="25"/>
    </row>
    <row r="114" spans="1:53" x14ac:dyDescent="0.25">
      <c r="A114" s="25"/>
      <c r="B114" s="25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  <c r="AA114" s="25"/>
      <c r="AB114" s="25"/>
      <c r="AC114" s="25"/>
      <c r="AD114" s="25"/>
      <c r="AE114" s="25"/>
      <c r="AF114" s="25"/>
      <c r="AG114" s="25"/>
      <c r="AH114" s="25"/>
      <c r="AI114" s="25"/>
      <c r="AJ114" s="25"/>
      <c r="AK114" s="25"/>
      <c r="AL114" s="25"/>
      <c r="AM114" s="25"/>
      <c r="AN114" s="25"/>
      <c r="AO114" s="25"/>
      <c r="AP114" s="25"/>
      <c r="AQ114" s="25"/>
      <c r="AR114" s="25"/>
      <c r="AS114" s="25"/>
      <c r="AT114" s="25"/>
      <c r="AU114" s="25"/>
      <c r="AV114" s="25"/>
      <c r="AW114" s="25"/>
      <c r="AX114" s="25"/>
      <c r="AY114" s="25"/>
      <c r="AZ114" s="25"/>
      <c r="BA114" s="25"/>
    </row>
    <row r="115" spans="1:53" x14ac:dyDescent="0.25">
      <c r="A115" s="25"/>
      <c r="B115" s="25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  <c r="AA115" s="25"/>
      <c r="AB115" s="25"/>
      <c r="AC115" s="25"/>
      <c r="AD115" s="25"/>
      <c r="AE115" s="25"/>
      <c r="AF115" s="25"/>
      <c r="AG115" s="25"/>
      <c r="AH115" s="25"/>
      <c r="AI115" s="25"/>
      <c r="AJ115" s="25"/>
      <c r="AK115" s="25"/>
      <c r="AL115" s="25"/>
      <c r="AM115" s="25"/>
      <c r="AN115" s="25"/>
      <c r="AO115" s="25"/>
      <c r="AP115" s="25"/>
      <c r="AQ115" s="25"/>
      <c r="AR115" s="25"/>
      <c r="AS115" s="25"/>
      <c r="AT115" s="25"/>
      <c r="AU115" s="25"/>
      <c r="AV115" s="25"/>
      <c r="AW115" s="25"/>
      <c r="AX115" s="25"/>
      <c r="AY115" s="25"/>
      <c r="AZ115" s="25"/>
      <c r="BA115" s="25"/>
    </row>
    <row r="116" spans="1:53" x14ac:dyDescent="0.25">
      <c r="A116" s="25"/>
      <c r="B116" s="25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  <c r="AA116" s="25"/>
      <c r="AB116" s="25"/>
      <c r="AC116" s="25"/>
      <c r="AD116" s="25"/>
      <c r="AE116" s="25"/>
      <c r="AF116" s="25"/>
      <c r="AG116" s="25"/>
      <c r="AH116" s="25"/>
      <c r="AI116" s="25"/>
      <c r="AJ116" s="25"/>
      <c r="AK116" s="25"/>
      <c r="AL116" s="25"/>
      <c r="AM116" s="25"/>
      <c r="AN116" s="25"/>
      <c r="AO116" s="25"/>
      <c r="AP116" s="25"/>
      <c r="AQ116" s="25"/>
      <c r="AR116" s="25"/>
      <c r="AS116" s="25"/>
      <c r="AT116" s="25"/>
      <c r="AU116" s="25"/>
      <c r="AV116" s="25"/>
      <c r="AW116" s="25"/>
      <c r="AX116" s="25"/>
      <c r="AY116" s="25"/>
      <c r="AZ116" s="25"/>
      <c r="BA116" s="25"/>
    </row>
    <row r="117" spans="1:53" x14ac:dyDescent="0.25">
      <c r="A117" s="25"/>
      <c r="B117" s="25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  <c r="AA117" s="25"/>
      <c r="AB117" s="25"/>
      <c r="AC117" s="25"/>
      <c r="AD117" s="25"/>
      <c r="AE117" s="25"/>
      <c r="AF117" s="25"/>
      <c r="AG117" s="25"/>
      <c r="AH117" s="25"/>
      <c r="AI117" s="25"/>
      <c r="AJ117" s="25"/>
      <c r="AK117" s="25"/>
      <c r="AL117" s="25"/>
      <c r="AM117" s="25"/>
      <c r="AN117" s="25"/>
      <c r="AO117" s="25"/>
      <c r="AP117" s="25"/>
      <c r="AQ117" s="25"/>
      <c r="AR117" s="25"/>
      <c r="AS117" s="25"/>
      <c r="AT117" s="25"/>
      <c r="AU117" s="25"/>
      <c r="AV117" s="25"/>
      <c r="AW117" s="25"/>
      <c r="AX117" s="25"/>
      <c r="AY117" s="25"/>
      <c r="AZ117" s="25"/>
      <c r="BA117" s="25"/>
    </row>
    <row r="118" spans="1:53" x14ac:dyDescent="0.25">
      <c r="A118" s="25"/>
      <c r="B118" s="25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  <c r="AA118" s="25"/>
      <c r="AB118" s="25"/>
      <c r="AC118" s="25"/>
      <c r="AD118" s="25"/>
      <c r="AE118" s="25"/>
      <c r="AF118" s="25"/>
      <c r="AG118" s="25"/>
      <c r="AH118" s="25"/>
      <c r="AI118" s="25"/>
      <c r="AJ118" s="25"/>
      <c r="AK118" s="25"/>
      <c r="AL118" s="25"/>
      <c r="AM118" s="25"/>
      <c r="AN118" s="25"/>
      <c r="AO118" s="25"/>
      <c r="AP118" s="25"/>
      <c r="AQ118" s="25"/>
      <c r="AR118" s="25"/>
      <c r="AS118" s="25"/>
      <c r="AT118" s="25"/>
      <c r="AU118" s="25"/>
      <c r="AV118" s="25"/>
      <c r="AW118" s="25"/>
      <c r="AX118" s="25"/>
      <c r="AY118" s="25"/>
      <c r="AZ118" s="25"/>
      <c r="BA118" s="25"/>
    </row>
    <row r="119" spans="1:53" x14ac:dyDescent="0.25">
      <c r="A119" s="25"/>
      <c r="B119" s="25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  <c r="AA119" s="25"/>
      <c r="AB119" s="25"/>
      <c r="AC119" s="25"/>
      <c r="AD119" s="25"/>
      <c r="AE119" s="25"/>
      <c r="AF119" s="25"/>
      <c r="AG119" s="25"/>
      <c r="AH119" s="25"/>
      <c r="AI119" s="25"/>
      <c r="AJ119" s="25"/>
      <c r="AK119" s="25"/>
      <c r="AL119" s="25"/>
      <c r="AM119" s="25"/>
      <c r="AN119" s="25"/>
      <c r="AO119" s="25"/>
      <c r="AP119" s="25"/>
      <c r="AQ119" s="25"/>
      <c r="AR119" s="25"/>
      <c r="AS119" s="25"/>
      <c r="AT119" s="25"/>
      <c r="AU119" s="25"/>
      <c r="AV119" s="25"/>
      <c r="AW119" s="25"/>
      <c r="AX119" s="25"/>
      <c r="AY119" s="25"/>
      <c r="AZ119" s="25"/>
      <c r="BA119" s="25"/>
    </row>
    <row r="120" spans="1:53" x14ac:dyDescent="0.25">
      <c r="A120" s="25"/>
      <c r="B120" s="25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  <c r="AA120" s="25"/>
      <c r="AB120" s="25"/>
      <c r="AC120" s="25"/>
      <c r="AD120" s="25"/>
      <c r="AE120" s="25"/>
      <c r="AF120" s="25"/>
      <c r="AG120" s="25"/>
      <c r="AH120" s="25"/>
      <c r="AI120" s="25"/>
      <c r="AJ120" s="25"/>
      <c r="AK120" s="25"/>
      <c r="AL120" s="25"/>
      <c r="AM120" s="25"/>
      <c r="AN120" s="25"/>
      <c r="AO120" s="25"/>
      <c r="AP120" s="25"/>
      <c r="AQ120" s="25"/>
      <c r="AR120" s="25"/>
      <c r="AS120" s="25"/>
      <c r="AT120" s="25"/>
      <c r="AU120" s="25"/>
      <c r="AV120" s="25"/>
      <c r="AW120" s="25"/>
      <c r="AX120" s="25"/>
      <c r="AY120" s="25"/>
      <c r="AZ120" s="25"/>
      <c r="BA120" s="25"/>
    </row>
    <row r="121" spans="1:53" x14ac:dyDescent="0.25">
      <c r="A121" s="25"/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  <c r="AA121" s="25"/>
      <c r="AB121" s="25"/>
      <c r="AC121" s="25"/>
      <c r="AD121" s="25"/>
      <c r="AE121" s="25"/>
      <c r="AF121" s="25"/>
      <c r="AG121" s="25"/>
      <c r="AH121" s="25"/>
      <c r="AI121" s="25"/>
      <c r="AJ121" s="25"/>
      <c r="AK121" s="25"/>
      <c r="AL121" s="25"/>
      <c r="AM121" s="25"/>
      <c r="AN121" s="25"/>
      <c r="AO121" s="25"/>
      <c r="AP121" s="25"/>
      <c r="AQ121" s="25"/>
      <c r="AR121" s="25"/>
      <c r="AS121" s="25"/>
      <c r="AT121" s="25"/>
      <c r="AU121" s="25"/>
      <c r="AV121" s="25"/>
      <c r="AW121" s="25"/>
      <c r="AX121" s="25"/>
      <c r="AY121" s="25"/>
      <c r="AZ121" s="25"/>
      <c r="BA121" s="25"/>
    </row>
    <row r="122" spans="1:53" x14ac:dyDescent="0.25">
      <c r="A122" s="25"/>
      <c r="B122" s="25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  <c r="AA122" s="25"/>
      <c r="AB122" s="25"/>
      <c r="AC122" s="25"/>
      <c r="AD122" s="25"/>
      <c r="AE122" s="25"/>
      <c r="AF122" s="25"/>
      <c r="AG122" s="25"/>
      <c r="AH122" s="25"/>
      <c r="AI122" s="25"/>
      <c r="AJ122" s="25"/>
      <c r="AK122" s="25"/>
      <c r="AL122" s="25"/>
      <c r="AM122" s="25"/>
      <c r="AN122" s="25"/>
      <c r="AO122" s="25"/>
      <c r="AP122" s="25"/>
      <c r="AQ122" s="25"/>
      <c r="AR122" s="25"/>
      <c r="AS122" s="25"/>
      <c r="AT122" s="25"/>
      <c r="AU122" s="25"/>
      <c r="AV122" s="25"/>
      <c r="AW122" s="25"/>
      <c r="AX122" s="25"/>
      <c r="AY122" s="25"/>
      <c r="AZ122" s="25"/>
      <c r="BA122" s="25"/>
    </row>
    <row r="123" spans="1:53" x14ac:dyDescent="0.25">
      <c r="A123" s="25"/>
      <c r="B123" s="25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  <c r="AA123" s="25"/>
      <c r="AB123" s="25"/>
      <c r="AC123" s="25"/>
      <c r="AD123" s="25"/>
      <c r="AE123" s="25"/>
      <c r="AF123" s="25"/>
      <c r="AG123" s="25"/>
      <c r="AH123" s="25"/>
      <c r="AI123" s="25"/>
      <c r="AJ123" s="25"/>
      <c r="AK123" s="25"/>
      <c r="AL123" s="25"/>
      <c r="AM123" s="25"/>
      <c r="AN123" s="25"/>
      <c r="AO123" s="25"/>
      <c r="AP123" s="25"/>
      <c r="AQ123" s="25"/>
      <c r="AR123" s="25"/>
      <c r="AS123" s="25"/>
      <c r="AT123" s="25"/>
      <c r="AU123" s="25"/>
      <c r="AV123" s="25"/>
      <c r="AW123" s="25"/>
      <c r="AX123" s="25"/>
      <c r="AY123" s="25"/>
      <c r="AZ123" s="25"/>
      <c r="BA123" s="25"/>
    </row>
    <row r="124" spans="1:53" x14ac:dyDescent="0.25">
      <c r="A124" s="25"/>
      <c r="B124" s="25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  <c r="AA124" s="25"/>
      <c r="AB124" s="25"/>
      <c r="AC124" s="25"/>
      <c r="AD124" s="25"/>
      <c r="AE124" s="25"/>
      <c r="AF124" s="25"/>
      <c r="AG124" s="25"/>
      <c r="AH124" s="25"/>
      <c r="AI124" s="25"/>
      <c r="AJ124" s="25"/>
      <c r="AK124" s="25"/>
      <c r="AL124" s="25"/>
      <c r="AM124" s="25"/>
      <c r="AN124" s="25"/>
      <c r="AO124" s="25"/>
      <c r="AP124" s="25"/>
      <c r="AQ124" s="25"/>
      <c r="AR124" s="25"/>
      <c r="AS124" s="25"/>
      <c r="AT124" s="25"/>
      <c r="AU124" s="25"/>
      <c r="AV124" s="25"/>
      <c r="AW124" s="25"/>
      <c r="AX124" s="25"/>
      <c r="AY124" s="25"/>
      <c r="AZ124" s="25"/>
      <c r="BA124" s="25"/>
    </row>
    <row r="125" spans="1:53" x14ac:dyDescent="0.25">
      <c r="A125" s="25"/>
      <c r="B125" s="25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  <c r="AA125" s="25"/>
      <c r="AB125" s="25"/>
      <c r="AC125" s="25"/>
      <c r="AD125" s="25"/>
      <c r="AE125" s="25"/>
      <c r="AF125" s="25"/>
      <c r="AG125" s="25"/>
      <c r="AH125" s="25"/>
      <c r="AI125" s="25"/>
      <c r="AJ125" s="25"/>
      <c r="AK125" s="25"/>
      <c r="AL125" s="25"/>
      <c r="AM125" s="25"/>
      <c r="AN125" s="25"/>
      <c r="AO125" s="25"/>
      <c r="AP125" s="25"/>
      <c r="AQ125" s="25"/>
      <c r="AR125" s="25"/>
      <c r="AS125" s="25"/>
      <c r="AT125" s="25"/>
      <c r="AU125" s="25"/>
      <c r="AV125" s="25"/>
      <c r="AW125" s="25"/>
      <c r="AX125" s="25"/>
      <c r="AY125" s="25"/>
      <c r="AZ125" s="25"/>
      <c r="BA125" s="25"/>
    </row>
    <row r="126" spans="1:53" x14ac:dyDescent="0.25">
      <c r="A126" s="25"/>
      <c r="B126" s="25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  <c r="AA126" s="25"/>
      <c r="AB126" s="25"/>
      <c r="AC126" s="25"/>
      <c r="AD126" s="25"/>
      <c r="AE126" s="25"/>
      <c r="AF126" s="25"/>
      <c r="AG126" s="25"/>
      <c r="AH126" s="25"/>
      <c r="AI126" s="25"/>
      <c r="AJ126" s="25"/>
      <c r="AK126" s="25"/>
      <c r="AL126" s="25"/>
      <c r="AM126" s="25"/>
      <c r="AN126" s="25"/>
      <c r="AO126" s="25"/>
      <c r="AP126" s="25"/>
      <c r="AQ126" s="25"/>
      <c r="AR126" s="25"/>
      <c r="AS126" s="25"/>
      <c r="AT126" s="25"/>
      <c r="AU126" s="25"/>
      <c r="AV126" s="25"/>
      <c r="AW126" s="25"/>
      <c r="AX126" s="25"/>
      <c r="AY126" s="25"/>
      <c r="AZ126" s="25"/>
      <c r="BA126" s="25"/>
    </row>
    <row r="127" spans="1:53" x14ac:dyDescent="0.25">
      <c r="A127" s="25"/>
      <c r="B127" s="25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  <c r="AA127" s="25"/>
      <c r="AB127" s="25"/>
      <c r="AC127" s="25"/>
      <c r="AD127" s="25"/>
      <c r="AE127" s="25"/>
      <c r="AF127" s="25"/>
      <c r="AG127" s="25"/>
      <c r="AH127" s="25"/>
      <c r="AI127" s="25"/>
      <c r="AJ127" s="25"/>
      <c r="AK127" s="25"/>
      <c r="AL127" s="25"/>
      <c r="AM127" s="25"/>
      <c r="AN127" s="25"/>
      <c r="AO127" s="25"/>
      <c r="AP127" s="25"/>
      <c r="AQ127" s="25"/>
      <c r="AR127" s="25"/>
      <c r="AS127" s="25"/>
      <c r="AT127" s="25"/>
      <c r="AU127" s="25"/>
      <c r="AV127" s="25"/>
      <c r="AW127" s="25"/>
      <c r="AX127" s="25"/>
      <c r="AY127" s="25"/>
      <c r="AZ127" s="25"/>
      <c r="BA127" s="25"/>
    </row>
    <row r="128" spans="1:53" x14ac:dyDescent="0.25">
      <c r="A128" s="25"/>
      <c r="B128" s="25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  <c r="AA128" s="25"/>
      <c r="AB128" s="25"/>
      <c r="AC128" s="25"/>
      <c r="AD128" s="25"/>
      <c r="AE128" s="25"/>
      <c r="AF128" s="25"/>
      <c r="AG128" s="25"/>
      <c r="AH128" s="25"/>
      <c r="AI128" s="25"/>
      <c r="AJ128" s="25"/>
      <c r="AK128" s="25"/>
      <c r="AL128" s="25"/>
      <c r="AM128" s="25"/>
      <c r="AN128" s="25"/>
      <c r="AO128" s="25"/>
      <c r="AP128" s="25"/>
      <c r="AQ128" s="25"/>
      <c r="AR128" s="25"/>
      <c r="AS128" s="25"/>
      <c r="AT128" s="25"/>
      <c r="AU128" s="25"/>
      <c r="AV128" s="25"/>
      <c r="AW128" s="25"/>
      <c r="AX128" s="25"/>
      <c r="AY128" s="25"/>
      <c r="AZ128" s="25"/>
      <c r="BA128" s="25"/>
    </row>
    <row r="129" spans="1:53" x14ac:dyDescent="0.25">
      <c r="A129" s="25"/>
      <c r="B129" s="25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  <c r="AA129" s="25"/>
      <c r="AB129" s="25"/>
      <c r="AC129" s="25"/>
      <c r="AD129" s="25"/>
      <c r="AE129" s="25"/>
      <c r="AF129" s="25"/>
      <c r="AG129" s="25"/>
      <c r="AH129" s="25"/>
      <c r="AI129" s="25"/>
      <c r="AJ129" s="25"/>
      <c r="AK129" s="25"/>
      <c r="AL129" s="25"/>
      <c r="AM129" s="25"/>
      <c r="AN129" s="25"/>
      <c r="AO129" s="25"/>
      <c r="AP129" s="25"/>
      <c r="AQ129" s="25"/>
      <c r="AR129" s="25"/>
      <c r="AS129" s="25"/>
      <c r="AT129" s="25"/>
      <c r="AU129" s="25"/>
      <c r="AV129" s="25"/>
      <c r="AW129" s="25"/>
      <c r="AX129" s="25"/>
      <c r="AY129" s="25"/>
      <c r="AZ129" s="25"/>
      <c r="BA129" s="25"/>
    </row>
    <row r="130" spans="1:53" x14ac:dyDescent="0.25">
      <c r="A130" s="25"/>
      <c r="B130" s="25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  <c r="AA130" s="25"/>
      <c r="AB130" s="25"/>
      <c r="AC130" s="25"/>
      <c r="AD130" s="25"/>
      <c r="AE130" s="25"/>
      <c r="AF130" s="25"/>
      <c r="AG130" s="25"/>
      <c r="AH130" s="25"/>
      <c r="AI130" s="25"/>
      <c r="AJ130" s="25"/>
      <c r="AK130" s="25"/>
      <c r="AL130" s="25"/>
      <c r="AM130" s="25"/>
      <c r="AN130" s="25"/>
      <c r="AO130" s="25"/>
      <c r="AP130" s="25"/>
      <c r="AQ130" s="25"/>
      <c r="AR130" s="25"/>
      <c r="AS130" s="25"/>
      <c r="AT130" s="25"/>
      <c r="AU130" s="25"/>
      <c r="AV130" s="25"/>
      <c r="AW130" s="25"/>
      <c r="AX130" s="25"/>
      <c r="AY130" s="25"/>
      <c r="AZ130" s="25"/>
      <c r="BA130" s="25"/>
    </row>
    <row r="131" spans="1:53" x14ac:dyDescent="0.25">
      <c r="A131" s="25"/>
      <c r="B131" s="25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  <c r="AA131" s="25"/>
      <c r="AB131" s="25"/>
      <c r="AC131" s="25"/>
      <c r="AD131" s="25"/>
      <c r="AE131" s="25"/>
      <c r="AF131" s="25"/>
      <c r="AG131" s="25"/>
      <c r="AH131" s="25"/>
      <c r="AI131" s="25"/>
      <c r="AJ131" s="25"/>
      <c r="AK131" s="25"/>
      <c r="AL131" s="25"/>
      <c r="AM131" s="25"/>
      <c r="AN131" s="25"/>
      <c r="AO131" s="25"/>
      <c r="AP131" s="25"/>
      <c r="AQ131" s="25"/>
      <c r="AR131" s="25"/>
      <c r="AS131" s="25"/>
      <c r="AT131" s="25"/>
      <c r="AU131" s="25"/>
      <c r="AV131" s="25"/>
      <c r="AW131" s="25"/>
      <c r="AX131" s="25"/>
      <c r="AY131" s="25"/>
      <c r="AZ131" s="25"/>
      <c r="BA131" s="25"/>
    </row>
    <row r="132" spans="1:53" x14ac:dyDescent="0.25">
      <c r="A132" s="25"/>
      <c r="B132" s="25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  <c r="AA132" s="25"/>
      <c r="AB132" s="25"/>
      <c r="AC132" s="25"/>
      <c r="AD132" s="25"/>
      <c r="AE132" s="25"/>
      <c r="AF132" s="25"/>
      <c r="AG132" s="25"/>
      <c r="AH132" s="25"/>
      <c r="AI132" s="25"/>
      <c r="AJ132" s="25"/>
      <c r="AK132" s="25"/>
      <c r="AL132" s="25"/>
      <c r="AM132" s="25"/>
      <c r="AN132" s="25"/>
      <c r="AO132" s="25"/>
      <c r="AP132" s="25"/>
      <c r="AQ132" s="25"/>
      <c r="AR132" s="25"/>
      <c r="AS132" s="25"/>
      <c r="AT132" s="25"/>
      <c r="AU132" s="25"/>
      <c r="AV132" s="25"/>
      <c r="AW132" s="25"/>
      <c r="AX132" s="25"/>
      <c r="AY132" s="25"/>
      <c r="AZ132" s="25"/>
      <c r="BA132" s="25"/>
    </row>
    <row r="133" spans="1:53" x14ac:dyDescent="0.25">
      <c r="A133" s="25"/>
      <c r="B133" s="25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  <c r="AA133" s="25"/>
      <c r="AB133" s="25"/>
      <c r="AC133" s="25"/>
      <c r="AD133" s="25"/>
      <c r="AE133" s="25"/>
      <c r="AF133" s="25"/>
      <c r="AG133" s="25"/>
      <c r="AH133" s="25"/>
      <c r="AI133" s="25"/>
      <c r="AJ133" s="25"/>
      <c r="AK133" s="25"/>
      <c r="AL133" s="25"/>
      <c r="AM133" s="25"/>
      <c r="AN133" s="25"/>
      <c r="AO133" s="25"/>
      <c r="AP133" s="25"/>
      <c r="AQ133" s="25"/>
      <c r="AR133" s="25"/>
      <c r="AS133" s="25"/>
      <c r="AT133" s="25"/>
      <c r="AU133" s="25"/>
      <c r="AV133" s="25"/>
      <c r="AW133" s="25"/>
      <c r="AX133" s="25"/>
      <c r="AY133" s="25"/>
      <c r="AZ133" s="25"/>
      <c r="BA133" s="25"/>
    </row>
    <row r="134" spans="1:53" x14ac:dyDescent="0.25">
      <c r="A134" s="25"/>
      <c r="B134" s="25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  <c r="AA134" s="25"/>
      <c r="AB134" s="25"/>
      <c r="AC134" s="25"/>
      <c r="AD134" s="25"/>
      <c r="AE134" s="25"/>
      <c r="AF134" s="25"/>
      <c r="AG134" s="25"/>
      <c r="AH134" s="25"/>
      <c r="AI134" s="25"/>
      <c r="AJ134" s="25"/>
      <c r="AK134" s="25"/>
      <c r="AL134" s="25"/>
      <c r="AM134" s="25"/>
      <c r="AN134" s="25"/>
      <c r="AO134" s="25"/>
      <c r="AP134" s="25"/>
      <c r="AQ134" s="25"/>
      <c r="AR134" s="25"/>
      <c r="AS134" s="25"/>
      <c r="AT134" s="25"/>
      <c r="AU134" s="25"/>
      <c r="AV134" s="25"/>
      <c r="AW134" s="25"/>
      <c r="AX134" s="25"/>
      <c r="AY134" s="25"/>
      <c r="AZ134" s="25"/>
      <c r="BA134" s="25"/>
    </row>
    <row r="135" spans="1:53" x14ac:dyDescent="0.25">
      <c r="A135" s="25"/>
      <c r="B135" s="25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  <c r="AA135" s="25"/>
      <c r="AB135" s="25"/>
      <c r="AC135" s="25"/>
      <c r="AD135" s="25"/>
      <c r="AE135" s="25"/>
      <c r="AF135" s="25"/>
      <c r="AG135" s="25"/>
      <c r="AH135" s="25"/>
      <c r="AI135" s="25"/>
      <c r="AJ135" s="25"/>
      <c r="AK135" s="25"/>
      <c r="AL135" s="25"/>
      <c r="AM135" s="25"/>
      <c r="AN135" s="25"/>
      <c r="AO135" s="25"/>
      <c r="AP135" s="25"/>
      <c r="AQ135" s="25"/>
      <c r="AR135" s="25"/>
      <c r="AS135" s="25"/>
      <c r="AT135" s="25"/>
      <c r="AU135" s="25"/>
      <c r="AV135" s="25"/>
      <c r="AW135" s="25"/>
      <c r="AX135" s="25"/>
      <c r="AY135" s="25"/>
      <c r="AZ135" s="25"/>
      <c r="BA135" s="25"/>
    </row>
    <row r="136" spans="1:53" x14ac:dyDescent="0.25">
      <c r="A136" s="25"/>
      <c r="B136" s="25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  <c r="AA136" s="25"/>
      <c r="AB136" s="25"/>
      <c r="AC136" s="25"/>
      <c r="AD136" s="25"/>
      <c r="AE136" s="25"/>
      <c r="AF136" s="25"/>
      <c r="AG136" s="25"/>
      <c r="AH136" s="25"/>
      <c r="AI136" s="25"/>
      <c r="AJ136" s="25"/>
      <c r="AK136" s="25"/>
      <c r="AL136" s="25"/>
      <c r="AM136" s="25"/>
      <c r="AN136" s="25"/>
      <c r="AO136" s="25"/>
      <c r="AP136" s="25"/>
      <c r="AQ136" s="25"/>
      <c r="AR136" s="25"/>
      <c r="AS136" s="25"/>
      <c r="AT136" s="25"/>
      <c r="AU136" s="25"/>
      <c r="AV136" s="25"/>
      <c r="AW136" s="25"/>
      <c r="AX136" s="25"/>
      <c r="AY136" s="25"/>
      <c r="AZ136" s="25"/>
      <c r="BA136" s="25"/>
    </row>
    <row r="137" spans="1:53" x14ac:dyDescent="0.25">
      <c r="A137" s="25"/>
      <c r="B137" s="25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  <c r="AA137" s="25"/>
      <c r="AB137" s="25"/>
      <c r="AC137" s="25"/>
      <c r="AD137" s="25"/>
      <c r="AE137" s="25"/>
      <c r="AF137" s="25"/>
      <c r="AG137" s="25"/>
      <c r="AH137" s="25"/>
      <c r="AI137" s="25"/>
      <c r="AJ137" s="25"/>
      <c r="AK137" s="25"/>
      <c r="AL137" s="25"/>
      <c r="AM137" s="25"/>
      <c r="AN137" s="25"/>
      <c r="AO137" s="25"/>
      <c r="AP137" s="25"/>
      <c r="AQ137" s="25"/>
      <c r="AR137" s="25"/>
      <c r="AS137" s="25"/>
      <c r="AT137" s="25"/>
      <c r="AU137" s="25"/>
      <c r="AV137" s="25"/>
      <c r="AW137" s="25"/>
      <c r="AX137" s="25"/>
      <c r="AY137" s="25"/>
      <c r="AZ137" s="25"/>
      <c r="BA137" s="25"/>
    </row>
    <row r="138" spans="1:53" x14ac:dyDescent="0.25">
      <c r="A138" s="25"/>
      <c r="B138" s="25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  <c r="AA138" s="25"/>
      <c r="AB138" s="25"/>
      <c r="AC138" s="25"/>
      <c r="AD138" s="25"/>
      <c r="AE138" s="25"/>
      <c r="AF138" s="25"/>
      <c r="AG138" s="25"/>
      <c r="AH138" s="25"/>
      <c r="AI138" s="25"/>
      <c r="AJ138" s="25"/>
      <c r="AK138" s="25"/>
      <c r="AL138" s="25"/>
      <c r="AM138" s="25"/>
      <c r="AN138" s="25"/>
      <c r="AO138" s="25"/>
      <c r="AP138" s="25"/>
      <c r="AQ138" s="25"/>
      <c r="AR138" s="25"/>
      <c r="AS138" s="25"/>
      <c r="AT138" s="25"/>
      <c r="AU138" s="25"/>
      <c r="AV138" s="25"/>
      <c r="AW138" s="25"/>
      <c r="AX138" s="25"/>
      <c r="AY138" s="25"/>
      <c r="AZ138" s="25"/>
      <c r="BA138" s="25"/>
    </row>
    <row r="139" spans="1:53" x14ac:dyDescent="0.25">
      <c r="A139" s="25"/>
      <c r="B139" s="25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  <c r="AB139" s="25"/>
      <c r="AC139" s="25"/>
      <c r="AD139" s="25"/>
      <c r="AE139" s="25"/>
      <c r="AF139" s="25"/>
      <c r="AG139" s="25"/>
      <c r="AH139" s="25"/>
      <c r="AI139" s="25"/>
      <c r="AJ139" s="25"/>
      <c r="AK139" s="25"/>
      <c r="AL139" s="25"/>
      <c r="AM139" s="25"/>
      <c r="AN139" s="25"/>
      <c r="AO139" s="25"/>
      <c r="AP139" s="25"/>
      <c r="AQ139" s="25"/>
      <c r="AR139" s="25"/>
      <c r="AS139" s="25"/>
      <c r="AT139" s="25"/>
      <c r="AU139" s="25"/>
      <c r="AV139" s="25"/>
      <c r="AW139" s="25"/>
      <c r="AX139" s="25"/>
      <c r="AY139" s="25"/>
      <c r="AZ139" s="25"/>
      <c r="BA139" s="25"/>
    </row>
    <row r="140" spans="1:53" x14ac:dyDescent="0.25">
      <c r="A140" s="25"/>
      <c r="B140" s="25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  <c r="AB140" s="25"/>
      <c r="AC140" s="25"/>
      <c r="AD140" s="25"/>
      <c r="AE140" s="25"/>
      <c r="AF140" s="25"/>
      <c r="AG140" s="25"/>
      <c r="AH140" s="25"/>
      <c r="AI140" s="25"/>
      <c r="AJ140" s="25"/>
      <c r="AK140" s="25"/>
      <c r="AL140" s="25"/>
      <c r="AM140" s="25"/>
      <c r="AN140" s="25"/>
      <c r="AO140" s="25"/>
      <c r="AP140" s="25"/>
      <c r="AQ140" s="25"/>
      <c r="AR140" s="25"/>
      <c r="AS140" s="25"/>
      <c r="AT140" s="25"/>
      <c r="AU140" s="25"/>
      <c r="AV140" s="25"/>
      <c r="AW140" s="25"/>
      <c r="AX140" s="25"/>
      <c r="AY140" s="25"/>
      <c r="AZ140" s="25"/>
      <c r="BA140" s="25"/>
    </row>
    <row r="141" spans="1:53" x14ac:dyDescent="0.25">
      <c r="A141" s="25"/>
      <c r="B141" s="25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5"/>
      <c r="AB141" s="25"/>
      <c r="AC141" s="25"/>
      <c r="AD141" s="25"/>
      <c r="AE141" s="25"/>
      <c r="AF141" s="25"/>
      <c r="AG141" s="25"/>
      <c r="AH141" s="25"/>
      <c r="AI141" s="25"/>
      <c r="AJ141" s="25"/>
      <c r="AK141" s="25"/>
      <c r="AL141" s="25"/>
      <c r="AM141" s="25"/>
      <c r="AN141" s="25"/>
      <c r="AO141" s="25"/>
      <c r="AP141" s="25"/>
      <c r="AQ141" s="25"/>
      <c r="AR141" s="25"/>
      <c r="AS141" s="25"/>
      <c r="AT141" s="25"/>
      <c r="AU141" s="25"/>
      <c r="AV141" s="25"/>
      <c r="AW141" s="25"/>
      <c r="AX141" s="25"/>
      <c r="AY141" s="25"/>
      <c r="AZ141" s="25"/>
      <c r="BA141" s="25"/>
    </row>
    <row r="142" spans="1:53" x14ac:dyDescent="0.25">
      <c r="A142" s="25"/>
      <c r="B142" s="25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  <c r="AB142" s="25"/>
      <c r="AC142" s="25"/>
      <c r="AD142" s="25"/>
      <c r="AE142" s="25"/>
      <c r="AF142" s="25"/>
      <c r="AG142" s="25"/>
      <c r="AH142" s="25"/>
      <c r="AI142" s="25"/>
      <c r="AJ142" s="25"/>
      <c r="AK142" s="25"/>
      <c r="AL142" s="25"/>
      <c r="AM142" s="25"/>
      <c r="AN142" s="25"/>
      <c r="AO142" s="25"/>
      <c r="AP142" s="25"/>
      <c r="AQ142" s="25"/>
      <c r="AR142" s="25"/>
      <c r="AS142" s="25"/>
      <c r="AT142" s="25"/>
      <c r="AU142" s="25"/>
      <c r="AV142" s="25"/>
      <c r="AW142" s="25"/>
      <c r="AX142" s="25"/>
      <c r="AY142" s="25"/>
      <c r="AZ142" s="25"/>
      <c r="BA142" s="25"/>
    </row>
    <row r="143" spans="1:53" x14ac:dyDescent="0.25">
      <c r="A143" s="25"/>
      <c r="B143" s="25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  <c r="AB143" s="25"/>
      <c r="AC143" s="25"/>
      <c r="AD143" s="25"/>
      <c r="AE143" s="25"/>
      <c r="AF143" s="25"/>
      <c r="AG143" s="25"/>
      <c r="AH143" s="25"/>
      <c r="AI143" s="25"/>
      <c r="AJ143" s="25"/>
      <c r="AK143" s="25"/>
      <c r="AL143" s="25"/>
      <c r="AM143" s="25"/>
      <c r="AN143" s="25"/>
      <c r="AO143" s="25"/>
      <c r="AP143" s="25"/>
      <c r="AQ143" s="25"/>
      <c r="AR143" s="25"/>
      <c r="AS143" s="25"/>
      <c r="AT143" s="25"/>
      <c r="AU143" s="25"/>
      <c r="AV143" s="25"/>
      <c r="AW143" s="25"/>
      <c r="AX143" s="25"/>
      <c r="AY143" s="25"/>
      <c r="AZ143" s="25"/>
      <c r="BA143" s="25"/>
    </row>
    <row r="144" spans="1:53" x14ac:dyDescent="0.25">
      <c r="A144" s="25"/>
      <c r="B144" s="25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  <c r="AB144" s="25"/>
      <c r="AC144" s="25"/>
      <c r="AD144" s="25"/>
      <c r="AE144" s="25"/>
      <c r="AF144" s="25"/>
      <c r="AG144" s="25"/>
      <c r="AH144" s="25"/>
      <c r="AI144" s="25"/>
      <c r="AJ144" s="25"/>
      <c r="AK144" s="25"/>
      <c r="AL144" s="25"/>
      <c r="AM144" s="25"/>
      <c r="AN144" s="25"/>
      <c r="AO144" s="25"/>
      <c r="AP144" s="25"/>
      <c r="AQ144" s="25"/>
      <c r="AR144" s="25"/>
      <c r="AS144" s="25"/>
      <c r="AT144" s="25"/>
      <c r="AU144" s="25"/>
      <c r="AV144" s="25"/>
      <c r="AW144" s="25"/>
      <c r="AX144" s="25"/>
      <c r="AY144" s="25"/>
      <c r="AZ144" s="25"/>
      <c r="BA144" s="25"/>
    </row>
    <row r="145" spans="1:53" x14ac:dyDescent="0.25">
      <c r="A145" s="25"/>
      <c r="B145" s="25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  <c r="AB145" s="25"/>
      <c r="AC145" s="25"/>
      <c r="AD145" s="25"/>
      <c r="AE145" s="25"/>
      <c r="AF145" s="25"/>
      <c r="AG145" s="25"/>
      <c r="AH145" s="25"/>
      <c r="AI145" s="25"/>
      <c r="AJ145" s="25"/>
      <c r="AK145" s="25"/>
      <c r="AL145" s="25"/>
      <c r="AM145" s="25"/>
      <c r="AN145" s="25"/>
      <c r="AO145" s="25"/>
      <c r="AP145" s="25"/>
      <c r="AQ145" s="25"/>
      <c r="AR145" s="25"/>
      <c r="AS145" s="25"/>
      <c r="AT145" s="25"/>
      <c r="AU145" s="25"/>
      <c r="AV145" s="25"/>
      <c r="AW145" s="25"/>
      <c r="AX145" s="25"/>
      <c r="AY145" s="25"/>
      <c r="AZ145" s="25"/>
      <c r="BA145" s="25"/>
    </row>
    <row r="146" spans="1:53" x14ac:dyDescent="0.25">
      <c r="A146" s="25"/>
      <c r="B146" s="25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  <c r="AA146" s="25"/>
      <c r="AB146" s="25"/>
      <c r="AC146" s="25"/>
      <c r="AD146" s="25"/>
      <c r="AE146" s="25"/>
      <c r="AF146" s="25"/>
      <c r="AG146" s="25"/>
      <c r="AH146" s="25"/>
      <c r="AI146" s="25"/>
      <c r="AJ146" s="25"/>
      <c r="AK146" s="25"/>
      <c r="AL146" s="25"/>
      <c r="AM146" s="25"/>
      <c r="AN146" s="25"/>
      <c r="AO146" s="25"/>
      <c r="AP146" s="25"/>
      <c r="AQ146" s="25"/>
      <c r="AR146" s="25"/>
      <c r="AS146" s="25"/>
      <c r="AT146" s="25"/>
      <c r="AU146" s="25"/>
      <c r="AV146" s="25"/>
      <c r="AW146" s="25"/>
      <c r="AX146" s="25"/>
      <c r="AY146" s="25"/>
      <c r="AZ146" s="25"/>
      <c r="BA146" s="25"/>
    </row>
    <row r="147" spans="1:53" x14ac:dyDescent="0.25">
      <c r="A147" s="25"/>
      <c r="B147" s="25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  <c r="AA147" s="25"/>
      <c r="AB147" s="25"/>
      <c r="AC147" s="25"/>
      <c r="AD147" s="25"/>
      <c r="AE147" s="25"/>
      <c r="AF147" s="25"/>
      <c r="AG147" s="25"/>
      <c r="AH147" s="25"/>
      <c r="AI147" s="25"/>
      <c r="AJ147" s="25"/>
      <c r="AK147" s="25"/>
      <c r="AL147" s="25"/>
      <c r="AM147" s="25"/>
      <c r="AN147" s="25"/>
      <c r="AO147" s="25"/>
      <c r="AP147" s="25"/>
      <c r="AQ147" s="25"/>
      <c r="AR147" s="25"/>
      <c r="AS147" s="25"/>
      <c r="AT147" s="25"/>
      <c r="AU147" s="25"/>
      <c r="AV147" s="25"/>
      <c r="AW147" s="25"/>
      <c r="AX147" s="25"/>
      <c r="AY147" s="25"/>
      <c r="AZ147" s="25"/>
      <c r="BA147" s="25"/>
    </row>
    <row r="148" spans="1:53" x14ac:dyDescent="0.25">
      <c r="A148" s="25"/>
      <c r="B148" s="25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  <c r="AA148" s="25"/>
      <c r="AB148" s="25"/>
      <c r="AC148" s="25"/>
      <c r="AD148" s="25"/>
      <c r="AE148" s="25"/>
      <c r="AF148" s="25"/>
      <c r="AG148" s="25"/>
      <c r="AH148" s="25"/>
      <c r="AI148" s="25"/>
      <c r="AJ148" s="25"/>
      <c r="AK148" s="25"/>
      <c r="AL148" s="25"/>
      <c r="AM148" s="25"/>
      <c r="AN148" s="25"/>
      <c r="AO148" s="25"/>
      <c r="AP148" s="25"/>
      <c r="AQ148" s="25"/>
      <c r="AR148" s="25"/>
      <c r="AS148" s="25"/>
      <c r="AT148" s="25"/>
      <c r="AU148" s="25"/>
      <c r="AV148" s="25"/>
      <c r="AW148" s="25"/>
      <c r="AX148" s="25"/>
      <c r="AY148" s="25"/>
      <c r="AZ148" s="25"/>
      <c r="BA148" s="25"/>
    </row>
    <row r="149" spans="1:53" x14ac:dyDescent="0.25">
      <c r="A149" s="25"/>
      <c r="B149" s="25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  <c r="AA149" s="25"/>
      <c r="AB149" s="25"/>
      <c r="AC149" s="25"/>
      <c r="AD149" s="25"/>
      <c r="AE149" s="25"/>
      <c r="AF149" s="25"/>
      <c r="AG149" s="25"/>
      <c r="AH149" s="25"/>
      <c r="AI149" s="25"/>
      <c r="AJ149" s="25"/>
      <c r="AK149" s="25"/>
      <c r="AL149" s="25"/>
      <c r="AM149" s="25"/>
      <c r="AN149" s="25"/>
      <c r="AO149" s="25"/>
      <c r="AP149" s="25"/>
      <c r="AQ149" s="25"/>
      <c r="AR149" s="25"/>
      <c r="AS149" s="25"/>
      <c r="AT149" s="25"/>
      <c r="AU149" s="25"/>
      <c r="AV149" s="25"/>
      <c r="AW149" s="25"/>
      <c r="AX149" s="25"/>
      <c r="AY149" s="25"/>
      <c r="AZ149" s="25"/>
      <c r="BA149" s="25"/>
    </row>
    <row r="150" spans="1:53" x14ac:dyDescent="0.25">
      <c r="A150" s="25"/>
      <c r="B150" s="25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  <c r="AA150" s="25"/>
      <c r="AB150" s="25"/>
      <c r="AC150" s="25"/>
      <c r="AD150" s="25"/>
      <c r="AE150" s="25"/>
      <c r="AF150" s="25"/>
      <c r="AG150" s="25"/>
      <c r="AH150" s="25"/>
      <c r="AI150" s="25"/>
      <c r="AJ150" s="25"/>
      <c r="AK150" s="25"/>
      <c r="AL150" s="25"/>
      <c r="AM150" s="25"/>
      <c r="AN150" s="25"/>
      <c r="AO150" s="25"/>
      <c r="AP150" s="25"/>
      <c r="AQ150" s="25"/>
      <c r="AR150" s="25"/>
      <c r="AS150" s="25"/>
      <c r="AT150" s="25"/>
      <c r="AU150" s="25"/>
      <c r="AV150" s="25"/>
      <c r="AW150" s="25"/>
      <c r="AX150" s="25"/>
      <c r="AY150" s="25"/>
      <c r="AZ150" s="25"/>
      <c r="BA150" s="25"/>
    </row>
    <row r="151" spans="1:53" x14ac:dyDescent="0.25">
      <c r="A151" s="25"/>
      <c r="B151" s="25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  <c r="AA151" s="25"/>
      <c r="AB151" s="25"/>
      <c r="AC151" s="25"/>
      <c r="AD151" s="25"/>
      <c r="AE151" s="25"/>
      <c r="AF151" s="25"/>
      <c r="AG151" s="25"/>
      <c r="AH151" s="25"/>
      <c r="AI151" s="25"/>
      <c r="AJ151" s="25"/>
      <c r="AK151" s="25"/>
      <c r="AL151" s="25"/>
      <c r="AM151" s="25"/>
      <c r="AN151" s="25"/>
      <c r="AO151" s="25"/>
      <c r="AP151" s="25"/>
      <c r="AQ151" s="25"/>
      <c r="AR151" s="25"/>
      <c r="AS151" s="25"/>
      <c r="AT151" s="25"/>
      <c r="AU151" s="25"/>
      <c r="AV151" s="25"/>
      <c r="AW151" s="25"/>
      <c r="AX151" s="25"/>
      <c r="AY151" s="25"/>
      <c r="AZ151" s="25"/>
      <c r="BA151" s="25"/>
    </row>
    <row r="152" spans="1:53" x14ac:dyDescent="0.25">
      <c r="A152" s="25"/>
      <c r="B152" s="25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  <c r="AA152" s="25"/>
      <c r="AB152" s="25"/>
      <c r="AC152" s="25"/>
      <c r="AD152" s="25"/>
      <c r="AE152" s="25"/>
      <c r="AF152" s="25"/>
      <c r="AG152" s="25"/>
      <c r="AH152" s="25"/>
      <c r="AI152" s="25"/>
      <c r="AJ152" s="25"/>
      <c r="AK152" s="25"/>
      <c r="AL152" s="25"/>
      <c r="AM152" s="25"/>
      <c r="AN152" s="25"/>
      <c r="AO152" s="25"/>
      <c r="AP152" s="25"/>
      <c r="AQ152" s="25"/>
      <c r="AR152" s="25"/>
      <c r="AS152" s="25"/>
      <c r="AT152" s="25"/>
      <c r="AU152" s="25"/>
      <c r="AV152" s="25"/>
      <c r="AW152" s="25"/>
      <c r="AX152" s="25"/>
      <c r="AY152" s="25"/>
      <c r="AZ152" s="25"/>
      <c r="BA152" s="25"/>
    </row>
    <row r="153" spans="1:53" x14ac:dyDescent="0.25">
      <c r="A153" s="25"/>
      <c r="B153" s="25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  <c r="AA153" s="25"/>
      <c r="AB153" s="25"/>
      <c r="AC153" s="25"/>
      <c r="AD153" s="25"/>
      <c r="AE153" s="25"/>
      <c r="AF153" s="25"/>
      <c r="AG153" s="25"/>
      <c r="AH153" s="25"/>
      <c r="AI153" s="25"/>
      <c r="AJ153" s="25"/>
      <c r="AK153" s="25"/>
      <c r="AL153" s="25"/>
      <c r="AM153" s="25"/>
      <c r="AN153" s="25"/>
      <c r="AO153" s="25"/>
      <c r="AP153" s="25"/>
      <c r="AQ153" s="25"/>
      <c r="AR153" s="25"/>
      <c r="AS153" s="25"/>
      <c r="AT153" s="25"/>
      <c r="AU153" s="25"/>
      <c r="AV153" s="25"/>
      <c r="AW153" s="25"/>
      <c r="AX153" s="25"/>
      <c r="AY153" s="25"/>
      <c r="AZ153" s="25"/>
      <c r="BA153" s="25"/>
    </row>
    <row r="154" spans="1:53" x14ac:dyDescent="0.25">
      <c r="A154" s="25"/>
      <c r="B154" s="25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  <c r="AA154" s="25"/>
      <c r="AB154" s="25"/>
      <c r="AC154" s="25"/>
      <c r="AD154" s="25"/>
      <c r="AE154" s="25"/>
      <c r="AF154" s="25"/>
      <c r="AG154" s="25"/>
      <c r="AH154" s="25"/>
      <c r="AI154" s="25"/>
      <c r="AJ154" s="25"/>
      <c r="AK154" s="25"/>
      <c r="AL154" s="25"/>
      <c r="AM154" s="25"/>
      <c r="AN154" s="25"/>
      <c r="AO154" s="25"/>
      <c r="AP154" s="25"/>
      <c r="AQ154" s="25"/>
      <c r="AR154" s="25"/>
      <c r="AS154" s="25"/>
      <c r="AT154" s="25"/>
      <c r="AU154" s="25"/>
      <c r="AV154" s="25"/>
      <c r="AW154" s="25"/>
      <c r="AX154" s="25"/>
      <c r="AY154" s="25"/>
      <c r="AZ154" s="25"/>
      <c r="BA154" s="25"/>
    </row>
    <row r="155" spans="1:53" x14ac:dyDescent="0.25">
      <c r="A155" s="25"/>
      <c r="B155" s="25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  <c r="AA155" s="25"/>
      <c r="AB155" s="25"/>
      <c r="AC155" s="25"/>
      <c r="AD155" s="25"/>
      <c r="AE155" s="25"/>
      <c r="AF155" s="25"/>
      <c r="AG155" s="25"/>
      <c r="AH155" s="25"/>
      <c r="AI155" s="25"/>
      <c r="AJ155" s="25"/>
      <c r="AK155" s="25"/>
      <c r="AL155" s="25"/>
      <c r="AM155" s="25"/>
      <c r="AN155" s="25"/>
      <c r="AO155" s="25"/>
      <c r="AP155" s="25"/>
      <c r="AQ155" s="25"/>
      <c r="AR155" s="25"/>
      <c r="AS155" s="25"/>
      <c r="AT155" s="25"/>
      <c r="AU155" s="25"/>
      <c r="AV155" s="25"/>
      <c r="AW155" s="25"/>
      <c r="AX155" s="25"/>
      <c r="AY155" s="25"/>
      <c r="AZ155" s="25"/>
      <c r="BA155" s="25"/>
    </row>
    <row r="156" spans="1:53" x14ac:dyDescent="0.25">
      <c r="A156" s="25"/>
      <c r="B156" s="25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  <c r="AA156" s="25"/>
      <c r="AB156" s="25"/>
      <c r="AC156" s="25"/>
      <c r="AD156" s="25"/>
      <c r="AE156" s="25"/>
      <c r="AF156" s="25"/>
      <c r="AG156" s="25"/>
      <c r="AH156" s="25"/>
      <c r="AI156" s="25"/>
      <c r="AJ156" s="25"/>
      <c r="AK156" s="25"/>
      <c r="AL156" s="25"/>
      <c r="AM156" s="25"/>
      <c r="AN156" s="25"/>
      <c r="AO156" s="25"/>
      <c r="AP156" s="25"/>
      <c r="AQ156" s="25"/>
      <c r="AR156" s="25"/>
      <c r="AS156" s="25"/>
      <c r="AT156" s="25"/>
      <c r="AU156" s="25"/>
      <c r="AV156" s="25"/>
      <c r="AW156" s="25"/>
      <c r="AX156" s="25"/>
      <c r="AY156" s="25"/>
      <c r="AZ156" s="25"/>
      <c r="BA156" s="25"/>
    </row>
    <row r="157" spans="1:53" x14ac:dyDescent="0.25">
      <c r="A157" s="25"/>
      <c r="B157" s="25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  <c r="AA157" s="25"/>
      <c r="AB157" s="25"/>
      <c r="AC157" s="25"/>
      <c r="AD157" s="25"/>
      <c r="AE157" s="25"/>
      <c r="AF157" s="25"/>
      <c r="AG157" s="25"/>
      <c r="AH157" s="25"/>
      <c r="AI157" s="25"/>
      <c r="AJ157" s="25"/>
      <c r="AK157" s="25"/>
      <c r="AL157" s="25"/>
      <c r="AM157" s="25"/>
      <c r="AN157" s="25"/>
      <c r="AO157" s="25"/>
      <c r="AP157" s="25"/>
      <c r="AQ157" s="25"/>
      <c r="AR157" s="25"/>
      <c r="AS157" s="25"/>
      <c r="AT157" s="25"/>
      <c r="AU157" s="25"/>
      <c r="AV157" s="25"/>
      <c r="AW157" s="25"/>
      <c r="AX157" s="25"/>
      <c r="AY157" s="25"/>
      <c r="AZ157" s="25"/>
      <c r="BA157" s="25"/>
    </row>
    <row r="158" spans="1:53" x14ac:dyDescent="0.25">
      <c r="A158" s="25"/>
      <c r="B158" s="25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  <c r="AA158" s="25"/>
      <c r="AB158" s="25"/>
      <c r="AC158" s="25"/>
      <c r="AD158" s="25"/>
      <c r="AE158" s="25"/>
      <c r="AF158" s="25"/>
      <c r="AG158" s="25"/>
      <c r="AH158" s="25"/>
      <c r="AI158" s="25"/>
      <c r="AJ158" s="25"/>
      <c r="AK158" s="25"/>
      <c r="AL158" s="25"/>
      <c r="AM158" s="25"/>
      <c r="AN158" s="25"/>
      <c r="AO158" s="25"/>
      <c r="AP158" s="25"/>
      <c r="AQ158" s="25"/>
      <c r="AR158" s="25"/>
      <c r="AS158" s="25"/>
      <c r="AT158" s="25"/>
      <c r="AU158" s="25"/>
      <c r="AV158" s="25"/>
      <c r="AW158" s="25"/>
      <c r="AX158" s="25"/>
      <c r="AY158" s="25"/>
      <c r="AZ158" s="25"/>
      <c r="BA158" s="25"/>
    </row>
    <row r="159" spans="1:53" x14ac:dyDescent="0.25">
      <c r="A159" s="25"/>
      <c r="B159" s="25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  <c r="AA159" s="25"/>
      <c r="AB159" s="25"/>
      <c r="AC159" s="25"/>
      <c r="AD159" s="25"/>
      <c r="AE159" s="25"/>
      <c r="AF159" s="25"/>
      <c r="AG159" s="25"/>
      <c r="AH159" s="25"/>
      <c r="AI159" s="25"/>
      <c r="AJ159" s="25"/>
      <c r="AK159" s="25"/>
      <c r="AL159" s="25"/>
      <c r="AM159" s="25"/>
      <c r="AN159" s="25"/>
      <c r="AO159" s="25"/>
      <c r="AP159" s="25"/>
      <c r="AQ159" s="25"/>
      <c r="AR159" s="25"/>
      <c r="AS159" s="25"/>
      <c r="AT159" s="25"/>
      <c r="AU159" s="25"/>
      <c r="AV159" s="25"/>
      <c r="AW159" s="25"/>
      <c r="AX159" s="25"/>
      <c r="AY159" s="25"/>
      <c r="AZ159" s="25"/>
      <c r="BA159" s="25"/>
    </row>
    <row r="160" spans="1:53" x14ac:dyDescent="0.25">
      <c r="A160" s="25"/>
      <c r="B160" s="25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  <c r="AA160" s="25"/>
      <c r="AB160" s="25"/>
      <c r="AC160" s="25"/>
      <c r="AD160" s="25"/>
      <c r="AE160" s="25"/>
      <c r="AF160" s="25"/>
      <c r="AG160" s="25"/>
      <c r="AH160" s="25"/>
      <c r="AI160" s="25"/>
      <c r="AJ160" s="25"/>
      <c r="AK160" s="25"/>
      <c r="AL160" s="25"/>
      <c r="AM160" s="25"/>
      <c r="AN160" s="25"/>
      <c r="AO160" s="25"/>
      <c r="AP160" s="25"/>
      <c r="AQ160" s="25"/>
      <c r="AR160" s="25"/>
      <c r="AS160" s="25"/>
      <c r="AT160" s="25"/>
      <c r="AU160" s="25"/>
      <c r="AV160" s="25"/>
      <c r="AW160" s="25"/>
      <c r="AX160" s="25"/>
      <c r="AY160" s="25"/>
      <c r="AZ160" s="25"/>
      <c r="BA160" s="25"/>
    </row>
    <row r="161" spans="1:53" x14ac:dyDescent="0.25">
      <c r="A161" s="25"/>
      <c r="B161" s="25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  <c r="AA161" s="25"/>
      <c r="AB161" s="25"/>
      <c r="AC161" s="25"/>
      <c r="AD161" s="25"/>
      <c r="AE161" s="25"/>
      <c r="AF161" s="25"/>
      <c r="AG161" s="25"/>
      <c r="AH161" s="25"/>
      <c r="AI161" s="25"/>
      <c r="AJ161" s="25"/>
      <c r="AK161" s="25"/>
      <c r="AL161" s="25"/>
      <c r="AM161" s="25"/>
      <c r="AN161" s="25"/>
      <c r="AO161" s="25"/>
      <c r="AP161" s="25"/>
      <c r="AQ161" s="25"/>
      <c r="AR161" s="25"/>
      <c r="AS161" s="25"/>
      <c r="AT161" s="25"/>
      <c r="AU161" s="25"/>
      <c r="AV161" s="25"/>
      <c r="AW161" s="25"/>
      <c r="AX161" s="25"/>
      <c r="AY161" s="25"/>
      <c r="AZ161" s="25"/>
      <c r="BA161" s="25"/>
    </row>
    <row r="162" spans="1:53" x14ac:dyDescent="0.25">
      <c r="A162" s="25"/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  <c r="AA162" s="25"/>
      <c r="AB162" s="25"/>
      <c r="AC162" s="25"/>
      <c r="AD162" s="25"/>
      <c r="AE162" s="25"/>
      <c r="AF162" s="25"/>
      <c r="AG162" s="25"/>
      <c r="AH162" s="25"/>
      <c r="AI162" s="25"/>
      <c r="AJ162" s="25"/>
      <c r="AK162" s="25"/>
      <c r="AL162" s="25"/>
      <c r="AM162" s="25"/>
      <c r="AN162" s="25"/>
      <c r="AO162" s="25"/>
      <c r="AP162" s="25"/>
      <c r="AQ162" s="25"/>
      <c r="AR162" s="25"/>
      <c r="AS162" s="25"/>
      <c r="AT162" s="25"/>
      <c r="AU162" s="25"/>
      <c r="AV162" s="25"/>
      <c r="AW162" s="25"/>
      <c r="AX162" s="25"/>
      <c r="AY162" s="25"/>
      <c r="AZ162" s="25"/>
      <c r="BA162" s="25"/>
    </row>
    <row r="163" spans="1:53" x14ac:dyDescent="0.25">
      <c r="A163" s="25"/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  <c r="AA163" s="25"/>
      <c r="AB163" s="25"/>
      <c r="AC163" s="25"/>
      <c r="AD163" s="25"/>
      <c r="AE163" s="25"/>
      <c r="AF163" s="25"/>
      <c r="AG163" s="25"/>
      <c r="AH163" s="25"/>
      <c r="AI163" s="25"/>
      <c r="AJ163" s="25"/>
      <c r="AK163" s="25"/>
      <c r="AL163" s="25"/>
      <c r="AM163" s="25"/>
      <c r="AN163" s="25"/>
      <c r="AO163" s="25"/>
      <c r="AP163" s="25"/>
      <c r="AQ163" s="25"/>
      <c r="AR163" s="25"/>
      <c r="AS163" s="25"/>
      <c r="AT163" s="25"/>
      <c r="AU163" s="25"/>
      <c r="AV163" s="25"/>
      <c r="AW163" s="25"/>
      <c r="AX163" s="25"/>
      <c r="AY163" s="25"/>
      <c r="AZ163" s="25"/>
      <c r="BA163" s="25"/>
    </row>
    <row r="164" spans="1:53" x14ac:dyDescent="0.25">
      <c r="A164" s="25"/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  <c r="AA164" s="25"/>
      <c r="AB164" s="25"/>
      <c r="AC164" s="25"/>
      <c r="AD164" s="25"/>
      <c r="AE164" s="25"/>
      <c r="AF164" s="25"/>
      <c r="AG164" s="25"/>
      <c r="AH164" s="25"/>
      <c r="AI164" s="25"/>
      <c r="AJ164" s="25"/>
      <c r="AK164" s="25"/>
      <c r="AL164" s="25"/>
      <c r="AM164" s="25"/>
      <c r="AN164" s="25"/>
      <c r="AO164" s="25"/>
      <c r="AP164" s="25"/>
      <c r="AQ164" s="25"/>
      <c r="AR164" s="25"/>
      <c r="AS164" s="25"/>
      <c r="AT164" s="25"/>
      <c r="AU164" s="25"/>
      <c r="AV164" s="25"/>
      <c r="AW164" s="25"/>
      <c r="AX164" s="25"/>
      <c r="AY164" s="25"/>
      <c r="AZ164" s="25"/>
      <c r="BA164" s="25"/>
    </row>
    <row r="165" spans="1:53" x14ac:dyDescent="0.25">
      <c r="A165" s="25"/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  <c r="AA165" s="25"/>
      <c r="AB165" s="25"/>
      <c r="AC165" s="25"/>
      <c r="AD165" s="25"/>
      <c r="AE165" s="25"/>
      <c r="AF165" s="25"/>
      <c r="AG165" s="25"/>
      <c r="AH165" s="25"/>
      <c r="AI165" s="25"/>
      <c r="AJ165" s="25"/>
      <c r="AK165" s="25"/>
      <c r="AL165" s="25"/>
      <c r="AM165" s="25"/>
      <c r="AN165" s="25"/>
      <c r="AO165" s="25"/>
      <c r="AP165" s="25"/>
      <c r="AQ165" s="25"/>
      <c r="AR165" s="25"/>
      <c r="AS165" s="25"/>
      <c r="AT165" s="25"/>
      <c r="AU165" s="25"/>
      <c r="AV165" s="25"/>
      <c r="AW165" s="25"/>
      <c r="AX165" s="25"/>
      <c r="AY165" s="25"/>
      <c r="AZ165" s="25"/>
      <c r="BA165" s="25"/>
    </row>
    <row r="166" spans="1:53" x14ac:dyDescent="0.25">
      <c r="A166" s="25"/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  <c r="AA166" s="25"/>
      <c r="AB166" s="25"/>
      <c r="AC166" s="25"/>
      <c r="AD166" s="25"/>
      <c r="AE166" s="25"/>
      <c r="AF166" s="25"/>
      <c r="AG166" s="25"/>
      <c r="AH166" s="25"/>
      <c r="AI166" s="25"/>
      <c r="AJ166" s="25"/>
      <c r="AK166" s="25"/>
      <c r="AL166" s="25"/>
      <c r="AM166" s="25"/>
      <c r="AN166" s="25"/>
      <c r="AO166" s="25"/>
      <c r="AP166" s="25"/>
      <c r="AQ166" s="25"/>
      <c r="AR166" s="25"/>
      <c r="AS166" s="25"/>
      <c r="AT166" s="25"/>
      <c r="AU166" s="25"/>
      <c r="AV166" s="25"/>
      <c r="AW166" s="25"/>
      <c r="AX166" s="25"/>
      <c r="AY166" s="25"/>
      <c r="AZ166" s="25"/>
      <c r="BA166" s="25"/>
    </row>
    <row r="167" spans="1:53" x14ac:dyDescent="0.25">
      <c r="A167" s="25"/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  <c r="AA167" s="25"/>
      <c r="AB167" s="25"/>
      <c r="AC167" s="25"/>
      <c r="AD167" s="25"/>
      <c r="AE167" s="25"/>
      <c r="AF167" s="25"/>
      <c r="AG167" s="25"/>
      <c r="AH167" s="25"/>
      <c r="AI167" s="25"/>
      <c r="AJ167" s="25"/>
      <c r="AK167" s="25"/>
      <c r="AL167" s="25"/>
      <c r="AM167" s="25"/>
      <c r="AN167" s="25"/>
      <c r="AO167" s="25"/>
      <c r="AP167" s="25"/>
      <c r="AQ167" s="25"/>
      <c r="AR167" s="25"/>
      <c r="AS167" s="25"/>
      <c r="AT167" s="25"/>
      <c r="AU167" s="25"/>
      <c r="AV167" s="25"/>
      <c r="AW167" s="25"/>
      <c r="AX167" s="25"/>
      <c r="AY167" s="25"/>
      <c r="AZ167" s="25"/>
      <c r="BA167" s="25"/>
    </row>
    <row r="168" spans="1:53" x14ac:dyDescent="0.25">
      <c r="A168" s="25"/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  <c r="AA168" s="25"/>
      <c r="AB168" s="25"/>
      <c r="AC168" s="25"/>
      <c r="AD168" s="25"/>
      <c r="AE168" s="25"/>
      <c r="AF168" s="25"/>
      <c r="AG168" s="25"/>
      <c r="AH168" s="25"/>
      <c r="AI168" s="25"/>
      <c r="AJ168" s="25"/>
      <c r="AK168" s="25"/>
      <c r="AL168" s="25"/>
      <c r="AM168" s="25"/>
      <c r="AN168" s="25"/>
      <c r="AO168" s="25"/>
      <c r="AP168" s="25"/>
      <c r="AQ168" s="25"/>
      <c r="AR168" s="25"/>
      <c r="AS168" s="25"/>
      <c r="AT168" s="25"/>
      <c r="AU168" s="25"/>
      <c r="AV168" s="25"/>
      <c r="AW168" s="25"/>
      <c r="AX168" s="25"/>
      <c r="AY168" s="25"/>
      <c r="AZ168" s="25"/>
      <c r="BA168" s="25"/>
    </row>
    <row r="169" spans="1:53" x14ac:dyDescent="0.25">
      <c r="A169" s="25"/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  <c r="AB169" s="25"/>
      <c r="AC169" s="25"/>
      <c r="AD169" s="25"/>
      <c r="AE169" s="25"/>
      <c r="AF169" s="25"/>
      <c r="AG169" s="25"/>
      <c r="AH169" s="25"/>
      <c r="AI169" s="25"/>
      <c r="AJ169" s="25"/>
      <c r="AK169" s="25"/>
      <c r="AL169" s="25"/>
      <c r="AM169" s="25"/>
      <c r="AN169" s="25"/>
      <c r="AO169" s="25"/>
      <c r="AP169" s="25"/>
      <c r="AQ169" s="25"/>
      <c r="AR169" s="25"/>
      <c r="AS169" s="25"/>
      <c r="AT169" s="25"/>
      <c r="AU169" s="25"/>
      <c r="AV169" s="25"/>
      <c r="AW169" s="25"/>
      <c r="AX169" s="25"/>
      <c r="AY169" s="25"/>
      <c r="AZ169" s="25"/>
      <c r="BA169" s="25"/>
    </row>
    <row r="170" spans="1:53" x14ac:dyDescent="0.25">
      <c r="A170" s="25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  <c r="AA170" s="25"/>
      <c r="AB170" s="25"/>
      <c r="AC170" s="25"/>
      <c r="AD170" s="25"/>
      <c r="AE170" s="25"/>
      <c r="AF170" s="25"/>
      <c r="AG170" s="25"/>
      <c r="AH170" s="25"/>
      <c r="AI170" s="25"/>
      <c r="AJ170" s="25"/>
      <c r="AK170" s="25"/>
      <c r="AL170" s="25"/>
      <c r="AM170" s="25"/>
      <c r="AN170" s="25"/>
      <c r="AO170" s="25"/>
      <c r="AP170" s="25"/>
      <c r="AQ170" s="25"/>
      <c r="AR170" s="25"/>
      <c r="AS170" s="25"/>
      <c r="AT170" s="25"/>
      <c r="AU170" s="25"/>
      <c r="AV170" s="25"/>
      <c r="AW170" s="25"/>
      <c r="AX170" s="25"/>
      <c r="AY170" s="25"/>
      <c r="AZ170" s="25"/>
      <c r="BA170" s="25"/>
    </row>
    <row r="171" spans="1:53" x14ac:dyDescent="0.25">
      <c r="A171" s="25"/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  <c r="AA171" s="25"/>
      <c r="AB171" s="25"/>
      <c r="AC171" s="25"/>
      <c r="AD171" s="25"/>
      <c r="AE171" s="25"/>
      <c r="AF171" s="25"/>
      <c r="AG171" s="25"/>
      <c r="AH171" s="25"/>
      <c r="AI171" s="25"/>
      <c r="AJ171" s="25"/>
      <c r="AK171" s="25"/>
      <c r="AL171" s="25"/>
      <c r="AM171" s="25"/>
      <c r="AN171" s="25"/>
      <c r="AO171" s="25"/>
      <c r="AP171" s="25"/>
      <c r="AQ171" s="25"/>
      <c r="AR171" s="25"/>
      <c r="AS171" s="25"/>
      <c r="AT171" s="25"/>
      <c r="AU171" s="25"/>
      <c r="AV171" s="25"/>
      <c r="AW171" s="25"/>
      <c r="AX171" s="25"/>
      <c r="AY171" s="25"/>
      <c r="AZ171" s="25"/>
      <c r="BA171" s="25"/>
    </row>
    <row r="172" spans="1:53" x14ac:dyDescent="0.25">
      <c r="A172" s="25"/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  <c r="AA172" s="25"/>
      <c r="AB172" s="25"/>
      <c r="AC172" s="25"/>
      <c r="AD172" s="25"/>
      <c r="AE172" s="25"/>
      <c r="AF172" s="25"/>
      <c r="AG172" s="25"/>
      <c r="AH172" s="25"/>
      <c r="AI172" s="25"/>
      <c r="AJ172" s="25"/>
      <c r="AK172" s="25"/>
      <c r="AL172" s="25"/>
      <c r="AM172" s="25"/>
      <c r="AN172" s="25"/>
      <c r="AO172" s="25"/>
      <c r="AP172" s="25"/>
      <c r="AQ172" s="25"/>
      <c r="AR172" s="25"/>
      <c r="AS172" s="25"/>
      <c r="AT172" s="25"/>
      <c r="AU172" s="25"/>
      <c r="AV172" s="25"/>
      <c r="AW172" s="25"/>
      <c r="AX172" s="25"/>
      <c r="AY172" s="25"/>
      <c r="AZ172" s="25"/>
      <c r="BA172" s="25"/>
    </row>
    <row r="173" spans="1:53" x14ac:dyDescent="0.25">
      <c r="A173" s="25"/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  <c r="AA173" s="25"/>
      <c r="AB173" s="25"/>
      <c r="AC173" s="25"/>
      <c r="AD173" s="25"/>
      <c r="AE173" s="25"/>
      <c r="AF173" s="25"/>
      <c r="AG173" s="25"/>
      <c r="AH173" s="25"/>
      <c r="AI173" s="25"/>
      <c r="AJ173" s="25"/>
      <c r="AK173" s="25"/>
      <c r="AL173" s="25"/>
      <c r="AM173" s="25"/>
      <c r="AN173" s="25"/>
      <c r="AO173" s="25"/>
      <c r="AP173" s="25"/>
      <c r="AQ173" s="25"/>
      <c r="AR173" s="25"/>
      <c r="AS173" s="25"/>
      <c r="AT173" s="25"/>
      <c r="AU173" s="25"/>
      <c r="AV173" s="25"/>
      <c r="AW173" s="25"/>
      <c r="AX173" s="25"/>
      <c r="AY173" s="25"/>
      <c r="AZ173" s="25"/>
      <c r="BA173" s="25"/>
    </row>
    <row r="174" spans="1:53" x14ac:dyDescent="0.25">
      <c r="A174" s="25"/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  <c r="AA174" s="25"/>
      <c r="AB174" s="25"/>
      <c r="AC174" s="25"/>
      <c r="AD174" s="25"/>
      <c r="AE174" s="25"/>
      <c r="AF174" s="25"/>
      <c r="AG174" s="25"/>
      <c r="AH174" s="25"/>
      <c r="AI174" s="25"/>
      <c r="AJ174" s="25"/>
      <c r="AK174" s="25"/>
      <c r="AL174" s="25"/>
      <c r="AM174" s="25"/>
      <c r="AN174" s="25"/>
      <c r="AO174" s="25"/>
      <c r="AP174" s="25"/>
      <c r="AQ174" s="25"/>
      <c r="AR174" s="25"/>
      <c r="AS174" s="25"/>
      <c r="AT174" s="25"/>
      <c r="AU174" s="25"/>
      <c r="AV174" s="25"/>
      <c r="AW174" s="25"/>
      <c r="AX174" s="25"/>
      <c r="AY174" s="25"/>
      <c r="AZ174" s="25"/>
      <c r="BA174" s="25"/>
    </row>
    <row r="175" spans="1:53" x14ac:dyDescent="0.25">
      <c r="A175" s="25"/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  <c r="AA175" s="25"/>
      <c r="AB175" s="25"/>
      <c r="AC175" s="25"/>
      <c r="AD175" s="25"/>
      <c r="AE175" s="25"/>
      <c r="AF175" s="25"/>
      <c r="AG175" s="25"/>
      <c r="AH175" s="25"/>
      <c r="AI175" s="25"/>
      <c r="AJ175" s="25"/>
      <c r="AK175" s="25"/>
      <c r="AL175" s="25"/>
      <c r="AM175" s="25"/>
      <c r="AN175" s="25"/>
      <c r="AO175" s="25"/>
      <c r="AP175" s="25"/>
      <c r="AQ175" s="25"/>
      <c r="AR175" s="25"/>
      <c r="AS175" s="25"/>
      <c r="AT175" s="25"/>
      <c r="AU175" s="25"/>
      <c r="AV175" s="25"/>
      <c r="AW175" s="25"/>
      <c r="AX175" s="25"/>
      <c r="AY175" s="25"/>
      <c r="AZ175" s="25"/>
      <c r="BA175" s="25"/>
    </row>
    <row r="176" spans="1:53" x14ac:dyDescent="0.25">
      <c r="A176" s="25"/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  <c r="AA176" s="25"/>
      <c r="AB176" s="25"/>
      <c r="AC176" s="25"/>
      <c r="AD176" s="25"/>
      <c r="AE176" s="25"/>
      <c r="AF176" s="25"/>
      <c r="AG176" s="25"/>
      <c r="AH176" s="25"/>
      <c r="AI176" s="25"/>
      <c r="AJ176" s="25"/>
      <c r="AK176" s="25"/>
      <c r="AL176" s="25"/>
      <c r="AM176" s="25"/>
      <c r="AN176" s="25"/>
      <c r="AO176" s="25"/>
      <c r="AP176" s="25"/>
      <c r="AQ176" s="25"/>
      <c r="AR176" s="25"/>
      <c r="AS176" s="25"/>
      <c r="AT176" s="25"/>
      <c r="AU176" s="25"/>
      <c r="AV176" s="25"/>
      <c r="AW176" s="25"/>
      <c r="AX176" s="25"/>
      <c r="AY176" s="25"/>
      <c r="AZ176" s="25"/>
      <c r="BA176" s="25"/>
    </row>
    <row r="177" spans="1:53" x14ac:dyDescent="0.25">
      <c r="A177" s="25"/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  <c r="AA177" s="25"/>
      <c r="AB177" s="25"/>
      <c r="AC177" s="25"/>
      <c r="AD177" s="25"/>
      <c r="AE177" s="25"/>
      <c r="AF177" s="25"/>
      <c r="AG177" s="25"/>
      <c r="AH177" s="25"/>
      <c r="AI177" s="25"/>
      <c r="AJ177" s="25"/>
      <c r="AK177" s="25"/>
      <c r="AL177" s="25"/>
      <c r="AM177" s="25"/>
      <c r="AN177" s="25"/>
      <c r="AO177" s="25"/>
      <c r="AP177" s="25"/>
      <c r="AQ177" s="25"/>
      <c r="AR177" s="25"/>
      <c r="AS177" s="25"/>
      <c r="AT177" s="25"/>
      <c r="AU177" s="25"/>
      <c r="AV177" s="25"/>
      <c r="AW177" s="25"/>
      <c r="AX177" s="25"/>
      <c r="AY177" s="25"/>
      <c r="AZ177" s="25"/>
      <c r="BA177" s="25"/>
    </row>
    <row r="178" spans="1:53" x14ac:dyDescent="0.25">
      <c r="A178" s="25"/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  <c r="AA178" s="25"/>
      <c r="AB178" s="25"/>
      <c r="AC178" s="25"/>
      <c r="AD178" s="25"/>
      <c r="AE178" s="25"/>
      <c r="AF178" s="25"/>
      <c r="AG178" s="25"/>
      <c r="AH178" s="25"/>
      <c r="AI178" s="25"/>
      <c r="AJ178" s="25"/>
      <c r="AK178" s="25"/>
      <c r="AL178" s="25"/>
      <c r="AM178" s="25"/>
      <c r="AN178" s="25"/>
      <c r="AO178" s="25"/>
      <c r="AP178" s="25"/>
      <c r="AQ178" s="25"/>
      <c r="AR178" s="25"/>
      <c r="AS178" s="25"/>
      <c r="AT178" s="25"/>
      <c r="AU178" s="25"/>
      <c r="AV178" s="25"/>
      <c r="AW178" s="25"/>
      <c r="AX178" s="25"/>
      <c r="AY178" s="25"/>
      <c r="AZ178" s="25"/>
      <c r="BA178" s="25"/>
    </row>
    <row r="179" spans="1:53" x14ac:dyDescent="0.25">
      <c r="A179" s="25"/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  <c r="AA179" s="25"/>
      <c r="AB179" s="25"/>
      <c r="AC179" s="25"/>
      <c r="AD179" s="25"/>
      <c r="AE179" s="25"/>
      <c r="AF179" s="25"/>
      <c r="AG179" s="25"/>
      <c r="AH179" s="25"/>
      <c r="AI179" s="25"/>
      <c r="AJ179" s="25"/>
      <c r="AK179" s="25"/>
      <c r="AL179" s="25"/>
      <c r="AM179" s="25"/>
      <c r="AN179" s="25"/>
      <c r="AO179" s="25"/>
      <c r="AP179" s="25"/>
      <c r="AQ179" s="25"/>
      <c r="AR179" s="25"/>
      <c r="AS179" s="25"/>
      <c r="AT179" s="25"/>
      <c r="AU179" s="25"/>
      <c r="AV179" s="25"/>
      <c r="AW179" s="25"/>
      <c r="AX179" s="25"/>
      <c r="AY179" s="25"/>
      <c r="AZ179" s="25"/>
      <c r="BA179" s="25"/>
    </row>
    <row r="180" spans="1:53" x14ac:dyDescent="0.25">
      <c r="A180" s="25"/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  <c r="AA180" s="25"/>
      <c r="AB180" s="25"/>
      <c r="AC180" s="25"/>
      <c r="AD180" s="25"/>
      <c r="AE180" s="25"/>
      <c r="AF180" s="25"/>
      <c r="AG180" s="25"/>
      <c r="AH180" s="25"/>
      <c r="AI180" s="25"/>
      <c r="AJ180" s="25"/>
      <c r="AK180" s="25"/>
      <c r="AL180" s="25"/>
      <c r="AM180" s="25"/>
      <c r="AN180" s="25"/>
      <c r="AO180" s="25"/>
      <c r="AP180" s="25"/>
      <c r="AQ180" s="25"/>
      <c r="AR180" s="25"/>
      <c r="AS180" s="25"/>
      <c r="AT180" s="25"/>
      <c r="AU180" s="25"/>
      <c r="AV180" s="25"/>
      <c r="AW180" s="25"/>
      <c r="AX180" s="25"/>
      <c r="AY180" s="25"/>
      <c r="AZ180" s="25"/>
      <c r="BA180" s="25"/>
    </row>
    <row r="181" spans="1:53" x14ac:dyDescent="0.25">
      <c r="A181" s="25"/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  <c r="AA181" s="25"/>
      <c r="AB181" s="25"/>
      <c r="AC181" s="25"/>
      <c r="AD181" s="25"/>
      <c r="AE181" s="25"/>
      <c r="AF181" s="25"/>
      <c r="AG181" s="25"/>
      <c r="AH181" s="25"/>
      <c r="AI181" s="25"/>
      <c r="AJ181" s="25"/>
      <c r="AK181" s="25"/>
      <c r="AL181" s="25"/>
      <c r="AM181" s="25"/>
      <c r="AN181" s="25"/>
      <c r="AO181" s="25"/>
      <c r="AP181" s="25"/>
      <c r="AQ181" s="25"/>
      <c r="AR181" s="25"/>
      <c r="AS181" s="25"/>
      <c r="AT181" s="25"/>
      <c r="AU181" s="25"/>
      <c r="AV181" s="25"/>
      <c r="AW181" s="25"/>
      <c r="AX181" s="25"/>
      <c r="AY181" s="25"/>
      <c r="AZ181" s="25"/>
      <c r="BA181" s="25"/>
    </row>
    <row r="182" spans="1:53" x14ac:dyDescent="0.25">
      <c r="A182" s="25"/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  <c r="AA182" s="25"/>
      <c r="AB182" s="25"/>
      <c r="AC182" s="25"/>
      <c r="AD182" s="25"/>
      <c r="AE182" s="25"/>
      <c r="AF182" s="25"/>
      <c r="AG182" s="25"/>
      <c r="AH182" s="25"/>
      <c r="AI182" s="25"/>
      <c r="AJ182" s="25"/>
      <c r="AK182" s="25"/>
      <c r="AL182" s="25"/>
      <c r="AM182" s="25"/>
      <c r="AN182" s="25"/>
      <c r="AO182" s="25"/>
      <c r="AP182" s="25"/>
      <c r="AQ182" s="25"/>
      <c r="AR182" s="25"/>
      <c r="AS182" s="25"/>
      <c r="AT182" s="25"/>
      <c r="AU182" s="25"/>
      <c r="AV182" s="25"/>
      <c r="AW182" s="25"/>
      <c r="AX182" s="25"/>
      <c r="AY182" s="25"/>
      <c r="AZ182" s="25"/>
      <c r="BA182" s="25"/>
    </row>
    <row r="183" spans="1:53" x14ac:dyDescent="0.25">
      <c r="A183" s="25"/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  <c r="AA183" s="25"/>
      <c r="AB183" s="25"/>
      <c r="AC183" s="25"/>
      <c r="AD183" s="25"/>
      <c r="AE183" s="25"/>
      <c r="AF183" s="25"/>
      <c r="AG183" s="25"/>
      <c r="AH183" s="25"/>
      <c r="AI183" s="25"/>
      <c r="AJ183" s="25"/>
      <c r="AK183" s="25"/>
      <c r="AL183" s="25"/>
      <c r="AM183" s="25"/>
      <c r="AN183" s="25"/>
      <c r="AO183" s="25"/>
      <c r="AP183" s="25"/>
      <c r="AQ183" s="25"/>
      <c r="AR183" s="25"/>
      <c r="AS183" s="25"/>
      <c r="AT183" s="25"/>
      <c r="AU183" s="25"/>
      <c r="AV183" s="25"/>
      <c r="AW183" s="25"/>
      <c r="AX183" s="25"/>
      <c r="AY183" s="25"/>
      <c r="AZ183" s="25"/>
      <c r="BA183" s="25"/>
    </row>
    <row r="184" spans="1:53" x14ac:dyDescent="0.25">
      <c r="A184" s="25"/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  <c r="AA184" s="25"/>
      <c r="AB184" s="25"/>
      <c r="AC184" s="25"/>
      <c r="AD184" s="25"/>
      <c r="AE184" s="25"/>
      <c r="AF184" s="25"/>
      <c r="AG184" s="25"/>
      <c r="AH184" s="25"/>
      <c r="AI184" s="25"/>
      <c r="AJ184" s="25"/>
      <c r="AK184" s="25"/>
      <c r="AL184" s="25"/>
      <c r="AM184" s="25"/>
      <c r="AN184" s="25"/>
      <c r="AO184" s="25"/>
      <c r="AP184" s="25"/>
      <c r="AQ184" s="25"/>
      <c r="AR184" s="25"/>
      <c r="AS184" s="25"/>
      <c r="AT184" s="25"/>
      <c r="AU184" s="25"/>
      <c r="AV184" s="25"/>
      <c r="AW184" s="25"/>
      <c r="AX184" s="25"/>
      <c r="AY184" s="25"/>
      <c r="AZ184" s="25"/>
      <c r="BA184" s="25"/>
    </row>
    <row r="185" spans="1:53" x14ac:dyDescent="0.25">
      <c r="A185" s="25"/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  <c r="AA185" s="25"/>
      <c r="AB185" s="25"/>
      <c r="AC185" s="25"/>
      <c r="AD185" s="25"/>
      <c r="AE185" s="25"/>
      <c r="AF185" s="25"/>
      <c r="AG185" s="25"/>
      <c r="AH185" s="25"/>
      <c r="AI185" s="25"/>
      <c r="AJ185" s="25"/>
      <c r="AK185" s="25"/>
      <c r="AL185" s="25"/>
      <c r="AM185" s="25"/>
      <c r="AN185" s="25"/>
      <c r="AO185" s="25"/>
      <c r="AP185" s="25"/>
      <c r="AQ185" s="25"/>
      <c r="AR185" s="25"/>
      <c r="AS185" s="25"/>
      <c r="AT185" s="25"/>
      <c r="AU185" s="25"/>
      <c r="AV185" s="25"/>
      <c r="AW185" s="25"/>
      <c r="AX185" s="25"/>
      <c r="AY185" s="25"/>
      <c r="AZ185" s="25"/>
      <c r="BA185" s="25"/>
    </row>
    <row r="186" spans="1:53" x14ac:dyDescent="0.25">
      <c r="A186" s="25"/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  <c r="AA186" s="25"/>
      <c r="AB186" s="25"/>
      <c r="AC186" s="25"/>
      <c r="AD186" s="25"/>
      <c r="AE186" s="25"/>
      <c r="AF186" s="25"/>
      <c r="AG186" s="25"/>
      <c r="AH186" s="25"/>
      <c r="AI186" s="25"/>
      <c r="AJ186" s="25"/>
      <c r="AK186" s="25"/>
      <c r="AL186" s="25"/>
      <c r="AM186" s="25"/>
      <c r="AN186" s="25"/>
      <c r="AO186" s="25"/>
      <c r="AP186" s="25"/>
      <c r="AQ186" s="25"/>
      <c r="AR186" s="25"/>
      <c r="AS186" s="25"/>
      <c r="AT186" s="25"/>
      <c r="AU186" s="25"/>
      <c r="AV186" s="25"/>
      <c r="AW186" s="25"/>
      <c r="AX186" s="25"/>
      <c r="AY186" s="25"/>
      <c r="AZ186" s="25"/>
      <c r="BA186" s="25"/>
    </row>
    <row r="187" spans="1:53" x14ac:dyDescent="0.25">
      <c r="A187" s="25"/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  <c r="AA187" s="25"/>
      <c r="AB187" s="25"/>
      <c r="AC187" s="25"/>
      <c r="AD187" s="25"/>
      <c r="AE187" s="25"/>
      <c r="AF187" s="25"/>
      <c r="AG187" s="25"/>
      <c r="AH187" s="25"/>
      <c r="AI187" s="25"/>
      <c r="AJ187" s="25"/>
      <c r="AK187" s="25"/>
      <c r="AL187" s="25"/>
      <c r="AM187" s="25"/>
      <c r="AN187" s="25"/>
      <c r="AO187" s="25"/>
      <c r="AP187" s="25"/>
      <c r="AQ187" s="25"/>
      <c r="AR187" s="25"/>
      <c r="AS187" s="25"/>
      <c r="AT187" s="25"/>
      <c r="AU187" s="25"/>
      <c r="AV187" s="25"/>
      <c r="AW187" s="25"/>
      <c r="AX187" s="25"/>
      <c r="AY187" s="25"/>
      <c r="AZ187" s="25"/>
      <c r="BA187" s="25"/>
    </row>
    <row r="188" spans="1:53" x14ac:dyDescent="0.25">
      <c r="A188" s="25"/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  <c r="AA188" s="25"/>
      <c r="AB188" s="25"/>
      <c r="AC188" s="25"/>
      <c r="AD188" s="25"/>
      <c r="AE188" s="25"/>
      <c r="AF188" s="25"/>
      <c r="AG188" s="25"/>
      <c r="AH188" s="25"/>
      <c r="AI188" s="25"/>
      <c r="AJ188" s="25"/>
      <c r="AK188" s="25"/>
      <c r="AL188" s="25"/>
      <c r="AM188" s="25"/>
      <c r="AN188" s="25"/>
      <c r="AO188" s="25"/>
      <c r="AP188" s="25"/>
      <c r="AQ188" s="25"/>
      <c r="AR188" s="25"/>
      <c r="AS188" s="25"/>
      <c r="AT188" s="25"/>
      <c r="AU188" s="25"/>
      <c r="AV188" s="25"/>
      <c r="AW188" s="25"/>
      <c r="AX188" s="25"/>
      <c r="AY188" s="25"/>
      <c r="AZ188" s="25"/>
      <c r="BA188" s="25"/>
    </row>
    <row r="189" spans="1:53" x14ac:dyDescent="0.25">
      <c r="A189" s="25"/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  <c r="AA189" s="25"/>
      <c r="AB189" s="25"/>
      <c r="AC189" s="25"/>
      <c r="AD189" s="25"/>
      <c r="AE189" s="25"/>
      <c r="AF189" s="25"/>
      <c r="AG189" s="25"/>
      <c r="AH189" s="25"/>
      <c r="AI189" s="25"/>
      <c r="AJ189" s="25"/>
      <c r="AK189" s="25"/>
      <c r="AL189" s="25"/>
      <c r="AM189" s="25"/>
      <c r="AN189" s="25"/>
      <c r="AO189" s="25"/>
      <c r="AP189" s="25"/>
      <c r="AQ189" s="25"/>
      <c r="AR189" s="25"/>
      <c r="AS189" s="25"/>
      <c r="AT189" s="25"/>
      <c r="AU189" s="25"/>
      <c r="AV189" s="25"/>
      <c r="AW189" s="25"/>
      <c r="AX189" s="25"/>
      <c r="AY189" s="25"/>
      <c r="AZ189" s="25"/>
      <c r="BA189" s="25"/>
    </row>
    <row r="190" spans="1:53" x14ac:dyDescent="0.25">
      <c r="A190" s="25"/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  <c r="AA190" s="25"/>
      <c r="AB190" s="25"/>
      <c r="AC190" s="25"/>
      <c r="AD190" s="25"/>
      <c r="AE190" s="25"/>
      <c r="AF190" s="25"/>
      <c r="AG190" s="25"/>
      <c r="AH190" s="25"/>
      <c r="AI190" s="25"/>
      <c r="AJ190" s="25"/>
      <c r="AK190" s="25"/>
      <c r="AL190" s="25"/>
      <c r="AM190" s="25"/>
      <c r="AN190" s="25"/>
      <c r="AO190" s="25"/>
      <c r="AP190" s="25"/>
      <c r="AQ190" s="25"/>
      <c r="AR190" s="25"/>
      <c r="AS190" s="25"/>
      <c r="AT190" s="25"/>
      <c r="AU190" s="25"/>
      <c r="AV190" s="25"/>
      <c r="AW190" s="25"/>
      <c r="AX190" s="25"/>
      <c r="AY190" s="25"/>
      <c r="AZ190" s="25"/>
      <c r="BA190" s="25"/>
    </row>
    <row r="191" spans="1:53" x14ac:dyDescent="0.25">
      <c r="A191" s="25"/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  <c r="AA191" s="25"/>
      <c r="AB191" s="25"/>
      <c r="AC191" s="25"/>
      <c r="AD191" s="25"/>
      <c r="AE191" s="25"/>
      <c r="AF191" s="25"/>
      <c r="AG191" s="25"/>
      <c r="AH191" s="25"/>
      <c r="AI191" s="25"/>
      <c r="AJ191" s="25"/>
      <c r="AK191" s="25"/>
      <c r="AL191" s="25"/>
      <c r="AM191" s="25"/>
      <c r="AN191" s="25"/>
      <c r="AO191" s="25"/>
      <c r="AP191" s="25"/>
      <c r="AQ191" s="25"/>
      <c r="AR191" s="25"/>
      <c r="AS191" s="25"/>
      <c r="AT191" s="25"/>
      <c r="AU191" s="25"/>
      <c r="AV191" s="25"/>
      <c r="AW191" s="25"/>
      <c r="AX191" s="25"/>
      <c r="AY191" s="25"/>
      <c r="AZ191" s="25"/>
      <c r="BA191" s="25"/>
    </row>
    <row r="192" spans="1:53" x14ac:dyDescent="0.25">
      <c r="A192" s="25"/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  <c r="AA192" s="25"/>
      <c r="AB192" s="25"/>
      <c r="AC192" s="25"/>
      <c r="AD192" s="25"/>
      <c r="AE192" s="25"/>
      <c r="AF192" s="25"/>
      <c r="AG192" s="25"/>
      <c r="AH192" s="25"/>
      <c r="AI192" s="25"/>
      <c r="AJ192" s="25"/>
      <c r="AK192" s="25"/>
      <c r="AL192" s="25"/>
      <c r="AM192" s="25"/>
      <c r="AN192" s="25"/>
      <c r="AO192" s="25"/>
      <c r="AP192" s="25"/>
      <c r="AQ192" s="25"/>
      <c r="AR192" s="25"/>
      <c r="AS192" s="25"/>
      <c r="AT192" s="25"/>
      <c r="AU192" s="25"/>
      <c r="AV192" s="25"/>
      <c r="AW192" s="25"/>
      <c r="AX192" s="25"/>
      <c r="AY192" s="25"/>
      <c r="AZ192" s="25"/>
      <c r="BA192" s="25"/>
    </row>
    <row r="193" spans="1:53" x14ac:dyDescent="0.25">
      <c r="A193" s="25"/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  <c r="AA193" s="25"/>
      <c r="AB193" s="25"/>
      <c r="AC193" s="25"/>
      <c r="AD193" s="25"/>
      <c r="AE193" s="25"/>
      <c r="AF193" s="25"/>
      <c r="AG193" s="25"/>
      <c r="AH193" s="25"/>
      <c r="AI193" s="25"/>
      <c r="AJ193" s="25"/>
      <c r="AK193" s="25"/>
      <c r="AL193" s="25"/>
      <c r="AM193" s="25"/>
      <c r="AN193" s="25"/>
      <c r="AO193" s="25"/>
      <c r="AP193" s="25"/>
      <c r="AQ193" s="25"/>
      <c r="AR193" s="25"/>
      <c r="AS193" s="25"/>
      <c r="AT193" s="25"/>
      <c r="AU193" s="25"/>
      <c r="AV193" s="25"/>
      <c r="AW193" s="25"/>
      <c r="AX193" s="25"/>
      <c r="AY193" s="25"/>
      <c r="AZ193" s="25"/>
      <c r="BA193" s="25"/>
    </row>
    <row r="194" spans="1:53" x14ac:dyDescent="0.25">
      <c r="A194" s="25"/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  <c r="AA194" s="25"/>
      <c r="AB194" s="25"/>
      <c r="AC194" s="25"/>
      <c r="AD194" s="25"/>
      <c r="AE194" s="25"/>
      <c r="AF194" s="25"/>
      <c r="AG194" s="25"/>
      <c r="AH194" s="25"/>
      <c r="AI194" s="25"/>
      <c r="AJ194" s="25"/>
      <c r="AK194" s="25"/>
      <c r="AL194" s="25"/>
      <c r="AM194" s="25"/>
      <c r="AN194" s="25"/>
      <c r="AO194" s="25"/>
      <c r="AP194" s="25"/>
      <c r="AQ194" s="25"/>
      <c r="AR194" s="25"/>
      <c r="AS194" s="25"/>
      <c r="AT194" s="25"/>
      <c r="AU194" s="25"/>
      <c r="AV194" s="25"/>
      <c r="AW194" s="25"/>
      <c r="AX194" s="25"/>
      <c r="AY194" s="25"/>
      <c r="AZ194" s="25"/>
      <c r="BA194" s="25"/>
    </row>
    <row r="195" spans="1:53" x14ac:dyDescent="0.25">
      <c r="A195" s="25"/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  <c r="AA195" s="25"/>
      <c r="AB195" s="25"/>
      <c r="AC195" s="25"/>
      <c r="AD195" s="25"/>
      <c r="AE195" s="25"/>
      <c r="AF195" s="25"/>
      <c r="AG195" s="25"/>
      <c r="AH195" s="25"/>
      <c r="AI195" s="25"/>
      <c r="AJ195" s="25"/>
      <c r="AK195" s="25"/>
      <c r="AL195" s="25"/>
      <c r="AM195" s="25"/>
      <c r="AN195" s="25"/>
      <c r="AO195" s="25"/>
      <c r="AP195" s="25"/>
      <c r="AQ195" s="25"/>
      <c r="AR195" s="25"/>
      <c r="AS195" s="25"/>
      <c r="AT195" s="25"/>
      <c r="AU195" s="25"/>
      <c r="AV195" s="25"/>
      <c r="AW195" s="25"/>
      <c r="AX195" s="25"/>
      <c r="AY195" s="25"/>
      <c r="AZ195" s="25"/>
      <c r="BA195" s="25"/>
    </row>
    <row r="196" spans="1:53" x14ac:dyDescent="0.25">
      <c r="A196" s="25"/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  <c r="AA196" s="25"/>
      <c r="AB196" s="25"/>
      <c r="AC196" s="25"/>
      <c r="AD196" s="25"/>
      <c r="AE196" s="25"/>
      <c r="AF196" s="25"/>
      <c r="AG196" s="25"/>
      <c r="AH196" s="25"/>
      <c r="AI196" s="25"/>
      <c r="AJ196" s="25"/>
      <c r="AK196" s="25"/>
      <c r="AL196" s="25"/>
      <c r="AM196" s="25"/>
      <c r="AN196" s="25"/>
      <c r="AO196" s="25"/>
      <c r="AP196" s="25"/>
      <c r="AQ196" s="25"/>
      <c r="AR196" s="25"/>
      <c r="AS196" s="25"/>
      <c r="AT196" s="25"/>
      <c r="AU196" s="25"/>
      <c r="AV196" s="25"/>
      <c r="AW196" s="25"/>
      <c r="AX196" s="25"/>
      <c r="AY196" s="25"/>
      <c r="AZ196" s="25"/>
      <c r="BA196" s="25"/>
    </row>
    <row r="197" spans="1:53" x14ac:dyDescent="0.25">
      <c r="A197" s="25"/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  <c r="AA197" s="25"/>
      <c r="AB197" s="25"/>
      <c r="AC197" s="25"/>
      <c r="AD197" s="25"/>
      <c r="AE197" s="25"/>
      <c r="AF197" s="25"/>
      <c r="AG197" s="25"/>
      <c r="AH197" s="25"/>
      <c r="AI197" s="25"/>
      <c r="AJ197" s="25"/>
      <c r="AK197" s="25"/>
      <c r="AL197" s="25"/>
      <c r="AM197" s="25"/>
      <c r="AN197" s="25"/>
      <c r="AO197" s="25"/>
      <c r="AP197" s="25"/>
      <c r="AQ197" s="25"/>
      <c r="AR197" s="25"/>
      <c r="AS197" s="25"/>
      <c r="AT197" s="25"/>
      <c r="AU197" s="25"/>
      <c r="AV197" s="25"/>
      <c r="AW197" s="25"/>
      <c r="AX197" s="25"/>
      <c r="AY197" s="25"/>
      <c r="AZ197" s="25"/>
      <c r="BA197" s="25"/>
    </row>
    <row r="198" spans="1:53" x14ac:dyDescent="0.25">
      <c r="A198" s="25"/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  <c r="AA198" s="25"/>
      <c r="AB198" s="25"/>
      <c r="AC198" s="25"/>
      <c r="AD198" s="25"/>
      <c r="AE198" s="25"/>
      <c r="AF198" s="25"/>
      <c r="AG198" s="25"/>
      <c r="AH198" s="25"/>
      <c r="AI198" s="25"/>
      <c r="AJ198" s="25"/>
      <c r="AK198" s="25"/>
      <c r="AL198" s="25"/>
      <c r="AM198" s="25"/>
      <c r="AN198" s="25"/>
      <c r="AO198" s="25"/>
      <c r="AP198" s="25"/>
      <c r="AQ198" s="25"/>
      <c r="AR198" s="25"/>
      <c r="AS198" s="25"/>
      <c r="AT198" s="25"/>
      <c r="AU198" s="25"/>
      <c r="AV198" s="25"/>
      <c r="AW198" s="25"/>
      <c r="AX198" s="25"/>
      <c r="AY198" s="25"/>
      <c r="AZ198" s="25"/>
      <c r="BA198" s="25"/>
    </row>
    <row r="199" spans="1:53" x14ac:dyDescent="0.25">
      <c r="A199" s="25"/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  <c r="AA199" s="25"/>
      <c r="AB199" s="25"/>
      <c r="AC199" s="25"/>
      <c r="AD199" s="25"/>
      <c r="AE199" s="25"/>
      <c r="AF199" s="25"/>
      <c r="AG199" s="25"/>
      <c r="AH199" s="25"/>
      <c r="AI199" s="25"/>
      <c r="AJ199" s="25"/>
      <c r="AK199" s="25"/>
      <c r="AL199" s="25"/>
      <c r="AM199" s="25"/>
      <c r="AN199" s="25"/>
      <c r="AO199" s="25"/>
      <c r="AP199" s="25"/>
      <c r="AQ199" s="25"/>
      <c r="AR199" s="25"/>
      <c r="AS199" s="25"/>
      <c r="AT199" s="25"/>
      <c r="AU199" s="25"/>
      <c r="AV199" s="25"/>
      <c r="AW199" s="25"/>
      <c r="AX199" s="25"/>
      <c r="AY199" s="25"/>
      <c r="AZ199" s="25"/>
      <c r="BA199" s="25"/>
    </row>
    <row r="200" spans="1:53" x14ac:dyDescent="0.25">
      <c r="A200" s="25"/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  <c r="AA200" s="25"/>
      <c r="AB200" s="25"/>
      <c r="AC200" s="25"/>
      <c r="AD200" s="25"/>
      <c r="AE200" s="25"/>
      <c r="AF200" s="25"/>
      <c r="AG200" s="25"/>
      <c r="AH200" s="25"/>
      <c r="AI200" s="25"/>
      <c r="AJ200" s="25"/>
      <c r="AK200" s="25"/>
      <c r="AL200" s="25"/>
      <c r="AM200" s="25"/>
      <c r="AN200" s="25"/>
      <c r="AO200" s="25"/>
      <c r="AP200" s="25"/>
      <c r="AQ200" s="25"/>
      <c r="AR200" s="25"/>
      <c r="AS200" s="25"/>
      <c r="AT200" s="25"/>
      <c r="AU200" s="25"/>
      <c r="AV200" s="25"/>
      <c r="AW200" s="25"/>
      <c r="AX200" s="25"/>
      <c r="AY200" s="25"/>
      <c r="AZ200" s="25"/>
      <c r="BA200" s="25"/>
    </row>
    <row r="201" spans="1:53" x14ac:dyDescent="0.25">
      <c r="A201" s="25"/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  <c r="AA201" s="25"/>
      <c r="AB201" s="25"/>
      <c r="AC201" s="25"/>
      <c r="AD201" s="25"/>
      <c r="AE201" s="25"/>
      <c r="AF201" s="25"/>
      <c r="AG201" s="25"/>
      <c r="AH201" s="25"/>
      <c r="AI201" s="25"/>
      <c r="AJ201" s="25"/>
      <c r="AK201" s="25"/>
      <c r="AL201" s="25"/>
      <c r="AM201" s="25"/>
      <c r="AN201" s="25"/>
      <c r="AO201" s="25"/>
      <c r="AP201" s="25"/>
      <c r="AQ201" s="25"/>
      <c r="AR201" s="25"/>
      <c r="AS201" s="25"/>
      <c r="AT201" s="25"/>
      <c r="AU201" s="25"/>
      <c r="AV201" s="25"/>
      <c r="AW201" s="25"/>
      <c r="AX201" s="25"/>
      <c r="AY201" s="25"/>
      <c r="AZ201" s="25"/>
      <c r="BA201" s="25"/>
    </row>
    <row r="202" spans="1:53" x14ac:dyDescent="0.25">
      <c r="A202" s="25"/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  <c r="AA202" s="25"/>
      <c r="AB202" s="25"/>
      <c r="AC202" s="25"/>
      <c r="AD202" s="25"/>
      <c r="AE202" s="25"/>
      <c r="AF202" s="25"/>
      <c r="AG202" s="25"/>
      <c r="AH202" s="25"/>
      <c r="AI202" s="25"/>
      <c r="AJ202" s="25"/>
      <c r="AK202" s="25"/>
      <c r="AL202" s="25"/>
      <c r="AM202" s="25"/>
      <c r="AN202" s="25"/>
      <c r="AO202" s="25"/>
      <c r="AP202" s="25"/>
      <c r="AQ202" s="25"/>
      <c r="AR202" s="25"/>
      <c r="AS202" s="25"/>
      <c r="AT202" s="25"/>
      <c r="AU202" s="25"/>
      <c r="AV202" s="25"/>
      <c r="AW202" s="25"/>
      <c r="AX202" s="25"/>
      <c r="AY202" s="25"/>
      <c r="AZ202" s="25"/>
      <c r="BA202" s="25"/>
    </row>
    <row r="203" spans="1:53" x14ac:dyDescent="0.25">
      <c r="A203" s="25"/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  <c r="AA203" s="25"/>
      <c r="AB203" s="25"/>
      <c r="AC203" s="25"/>
      <c r="AD203" s="25"/>
      <c r="AE203" s="25"/>
      <c r="AF203" s="25"/>
      <c r="AG203" s="25"/>
      <c r="AH203" s="25"/>
      <c r="AI203" s="25"/>
      <c r="AJ203" s="25"/>
      <c r="AK203" s="25"/>
      <c r="AL203" s="25"/>
      <c r="AM203" s="25"/>
      <c r="AN203" s="25"/>
      <c r="AO203" s="25"/>
      <c r="AP203" s="25"/>
      <c r="AQ203" s="25"/>
      <c r="AR203" s="25"/>
      <c r="AS203" s="25"/>
      <c r="AT203" s="25"/>
      <c r="AU203" s="25"/>
      <c r="AV203" s="25"/>
      <c r="AW203" s="25"/>
      <c r="AX203" s="25"/>
      <c r="AY203" s="25"/>
      <c r="AZ203" s="25"/>
      <c r="BA203" s="25"/>
    </row>
    <row r="204" spans="1:53" x14ac:dyDescent="0.25">
      <c r="A204" s="25"/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  <c r="AA204" s="25"/>
      <c r="AB204" s="25"/>
      <c r="AC204" s="25"/>
      <c r="AD204" s="25"/>
      <c r="AE204" s="25"/>
      <c r="AF204" s="25"/>
      <c r="AG204" s="25"/>
      <c r="AH204" s="25"/>
      <c r="AI204" s="25"/>
      <c r="AJ204" s="25"/>
      <c r="AK204" s="25"/>
      <c r="AL204" s="25"/>
      <c r="AM204" s="25"/>
      <c r="AN204" s="25"/>
      <c r="AO204" s="25"/>
      <c r="AP204" s="25"/>
      <c r="AQ204" s="25"/>
      <c r="AR204" s="25"/>
      <c r="AS204" s="25"/>
      <c r="AT204" s="25"/>
      <c r="AU204" s="25"/>
      <c r="AV204" s="25"/>
      <c r="AW204" s="25"/>
      <c r="AX204" s="25"/>
      <c r="AY204" s="25"/>
      <c r="AZ204" s="25"/>
      <c r="BA204" s="25"/>
    </row>
    <row r="205" spans="1:53" x14ac:dyDescent="0.25">
      <c r="A205" s="25"/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  <c r="AA205" s="25"/>
      <c r="AB205" s="25"/>
      <c r="AC205" s="25"/>
      <c r="AD205" s="25"/>
      <c r="AE205" s="25"/>
      <c r="AF205" s="25"/>
      <c r="AG205" s="25"/>
      <c r="AH205" s="25"/>
      <c r="AI205" s="25"/>
      <c r="AJ205" s="25"/>
      <c r="AK205" s="25"/>
      <c r="AL205" s="25"/>
      <c r="AM205" s="25"/>
      <c r="AN205" s="25"/>
      <c r="AO205" s="25"/>
      <c r="AP205" s="25"/>
      <c r="AQ205" s="25"/>
      <c r="AR205" s="25"/>
      <c r="AS205" s="25"/>
      <c r="AT205" s="25"/>
      <c r="AU205" s="25"/>
      <c r="AV205" s="25"/>
      <c r="AW205" s="25"/>
      <c r="AX205" s="25"/>
      <c r="AY205" s="25"/>
      <c r="AZ205" s="25"/>
      <c r="BA205" s="25"/>
    </row>
    <row r="206" spans="1:53" x14ac:dyDescent="0.25">
      <c r="A206" s="25"/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  <c r="AA206" s="25"/>
      <c r="AB206" s="25"/>
      <c r="AC206" s="25"/>
      <c r="AD206" s="25"/>
      <c r="AE206" s="25"/>
      <c r="AF206" s="25"/>
      <c r="AG206" s="25"/>
      <c r="AH206" s="25"/>
      <c r="AI206" s="25"/>
      <c r="AJ206" s="25"/>
      <c r="AK206" s="25"/>
      <c r="AL206" s="25"/>
      <c r="AM206" s="25"/>
      <c r="AN206" s="25"/>
      <c r="AO206" s="25"/>
      <c r="AP206" s="25"/>
      <c r="AQ206" s="25"/>
      <c r="AR206" s="25"/>
      <c r="AS206" s="25"/>
      <c r="AT206" s="25"/>
      <c r="AU206" s="25"/>
      <c r="AV206" s="25"/>
      <c r="AW206" s="25"/>
      <c r="AX206" s="25"/>
      <c r="AY206" s="25"/>
      <c r="AZ206" s="25"/>
      <c r="BA206" s="25"/>
    </row>
    <row r="207" spans="1:53" x14ac:dyDescent="0.25">
      <c r="A207" s="25"/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  <c r="AA207" s="25"/>
      <c r="AB207" s="25"/>
      <c r="AC207" s="25"/>
      <c r="AD207" s="25"/>
      <c r="AE207" s="25"/>
      <c r="AF207" s="25"/>
      <c r="AG207" s="25"/>
      <c r="AH207" s="25"/>
      <c r="AI207" s="25"/>
      <c r="AJ207" s="25"/>
      <c r="AK207" s="25"/>
      <c r="AL207" s="25"/>
      <c r="AM207" s="25"/>
      <c r="AN207" s="25"/>
      <c r="AO207" s="25"/>
      <c r="AP207" s="25"/>
      <c r="AQ207" s="25"/>
      <c r="AR207" s="25"/>
      <c r="AS207" s="25"/>
      <c r="AT207" s="25"/>
      <c r="AU207" s="25"/>
      <c r="AV207" s="25"/>
      <c r="AW207" s="25"/>
      <c r="AX207" s="25"/>
      <c r="AY207" s="25"/>
      <c r="AZ207" s="25"/>
      <c r="BA207" s="25"/>
    </row>
    <row r="208" spans="1:53" x14ac:dyDescent="0.25">
      <c r="A208" s="25"/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  <c r="AA208" s="25"/>
      <c r="AB208" s="25"/>
      <c r="AC208" s="25"/>
      <c r="AD208" s="25"/>
      <c r="AE208" s="25"/>
      <c r="AF208" s="25"/>
      <c r="AG208" s="25"/>
      <c r="AH208" s="25"/>
      <c r="AI208" s="25"/>
      <c r="AJ208" s="25"/>
      <c r="AK208" s="25"/>
      <c r="AL208" s="25"/>
      <c r="AM208" s="25"/>
      <c r="AN208" s="25"/>
      <c r="AO208" s="25"/>
      <c r="AP208" s="25"/>
      <c r="AQ208" s="25"/>
      <c r="AR208" s="25"/>
      <c r="AS208" s="25"/>
      <c r="AT208" s="25"/>
      <c r="AU208" s="25"/>
      <c r="AV208" s="25"/>
      <c r="AW208" s="25"/>
      <c r="AX208" s="25"/>
      <c r="AY208" s="25"/>
      <c r="AZ208" s="25"/>
      <c r="BA208" s="25"/>
    </row>
    <row r="209" spans="1:53" x14ac:dyDescent="0.25">
      <c r="A209" s="25"/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  <c r="AA209" s="25"/>
      <c r="AB209" s="25"/>
      <c r="AC209" s="25"/>
      <c r="AD209" s="25"/>
      <c r="AE209" s="25"/>
      <c r="AF209" s="25"/>
      <c r="AG209" s="25"/>
      <c r="AH209" s="25"/>
      <c r="AI209" s="25"/>
      <c r="AJ209" s="25"/>
      <c r="AK209" s="25"/>
      <c r="AL209" s="25"/>
      <c r="AM209" s="25"/>
      <c r="AN209" s="25"/>
      <c r="AO209" s="25"/>
      <c r="AP209" s="25"/>
      <c r="AQ209" s="25"/>
      <c r="AR209" s="25"/>
      <c r="AS209" s="25"/>
      <c r="AT209" s="25"/>
      <c r="AU209" s="25"/>
      <c r="AV209" s="25"/>
      <c r="AW209" s="25"/>
      <c r="AX209" s="25"/>
      <c r="AY209" s="25"/>
      <c r="AZ209" s="25"/>
      <c r="BA209" s="25"/>
    </row>
    <row r="210" spans="1:53" x14ac:dyDescent="0.25">
      <c r="A210" s="25"/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  <c r="AA210" s="25"/>
      <c r="AB210" s="25"/>
      <c r="AC210" s="25"/>
      <c r="AD210" s="25"/>
      <c r="AE210" s="25"/>
      <c r="AF210" s="25"/>
      <c r="AG210" s="25"/>
      <c r="AH210" s="25"/>
      <c r="AI210" s="25"/>
      <c r="AJ210" s="25"/>
      <c r="AK210" s="25"/>
      <c r="AL210" s="25"/>
      <c r="AM210" s="25"/>
      <c r="AN210" s="25"/>
      <c r="AO210" s="25"/>
      <c r="AP210" s="25"/>
      <c r="AQ210" s="25"/>
      <c r="AR210" s="25"/>
      <c r="AS210" s="25"/>
      <c r="AT210" s="25"/>
      <c r="AU210" s="25"/>
      <c r="AV210" s="25"/>
      <c r="AW210" s="25"/>
      <c r="AX210" s="25"/>
      <c r="AY210" s="25"/>
      <c r="AZ210" s="25"/>
      <c r="BA210" s="25"/>
    </row>
    <row r="211" spans="1:53" x14ac:dyDescent="0.25">
      <c r="A211" s="25"/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  <c r="AA211" s="25"/>
      <c r="AB211" s="25"/>
      <c r="AC211" s="25"/>
      <c r="AD211" s="25"/>
      <c r="AE211" s="25"/>
      <c r="AF211" s="25"/>
      <c r="AG211" s="25"/>
      <c r="AH211" s="25"/>
      <c r="AI211" s="25"/>
      <c r="AJ211" s="25"/>
      <c r="AK211" s="25"/>
      <c r="AL211" s="25"/>
      <c r="AM211" s="25"/>
      <c r="AN211" s="25"/>
      <c r="AO211" s="25"/>
      <c r="AP211" s="25"/>
      <c r="AQ211" s="25"/>
      <c r="AR211" s="25"/>
      <c r="AS211" s="25"/>
      <c r="AT211" s="25"/>
      <c r="AU211" s="25"/>
      <c r="AV211" s="25"/>
      <c r="AW211" s="25"/>
      <c r="AX211" s="25"/>
      <c r="AY211" s="25"/>
      <c r="AZ211" s="25"/>
      <c r="BA211" s="25"/>
    </row>
    <row r="212" spans="1:53" x14ac:dyDescent="0.25">
      <c r="A212" s="25"/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  <c r="AA212" s="25"/>
      <c r="AB212" s="25"/>
      <c r="AC212" s="25"/>
      <c r="AD212" s="25"/>
      <c r="AE212" s="25"/>
      <c r="AF212" s="25"/>
      <c r="AG212" s="25"/>
      <c r="AH212" s="25"/>
      <c r="AI212" s="25"/>
      <c r="AJ212" s="25"/>
      <c r="AK212" s="25"/>
      <c r="AL212" s="25"/>
      <c r="AM212" s="25"/>
      <c r="AN212" s="25"/>
      <c r="AO212" s="25"/>
      <c r="AP212" s="25"/>
      <c r="AQ212" s="25"/>
      <c r="AR212" s="25"/>
      <c r="AS212" s="25"/>
      <c r="AT212" s="25"/>
      <c r="AU212" s="25"/>
      <c r="AV212" s="25"/>
      <c r="AW212" s="25"/>
      <c r="AX212" s="25"/>
      <c r="AY212" s="25"/>
      <c r="AZ212" s="25"/>
      <c r="BA212" s="25"/>
    </row>
    <row r="213" spans="1:53" x14ac:dyDescent="0.25">
      <c r="A213" s="25"/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  <c r="AA213" s="25"/>
      <c r="AB213" s="25"/>
      <c r="AC213" s="25"/>
      <c r="AD213" s="25"/>
      <c r="AE213" s="25"/>
      <c r="AF213" s="25"/>
      <c r="AG213" s="25"/>
      <c r="AH213" s="25"/>
      <c r="AI213" s="25"/>
      <c r="AJ213" s="25"/>
      <c r="AK213" s="25"/>
      <c r="AL213" s="25"/>
      <c r="AM213" s="25"/>
      <c r="AN213" s="25"/>
      <c r="AO213" s="25"/>
      <c r="AP213" s="25"/>
      <c r="AQ213" s="25"/>
      <c r="AR213" s="25"/>
      <c r="AS213" s="25"/>
      <c r="AT213" s="25"/>
      <c r="AU213" s="25"/>
      <c r="AV213" s="25"/>
      <c r="AW213" s="25"/>
      <c r="AX213" s="25"/>
      <c r="AY213" s="25"/>
      <c r="AZ213" s="25"/>
      <c r="BA213" s="25"/>
    </row>
    <row r="214" spans="1:53" x14ac:dyDescent="0.25">
      <c r="A214" s="25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  <c r="AA214" s="25"/>
      <c r="AB214" s="25"/>
      <c r="AC214" s="25"/>
      <c r="AD214" s="25"/>
      <c r="AE214" s="25"/>
      <c r="AF214" s="25"/>
      <c r="AG214" s="25"/>
      <c r="AH214" s="25"/>
      <c r="AI214" s="25"/>
      <c r="AJ214" s="25"/>
      <c r="AK214" s="25"/>
      <c r="AL214" s="25"/>
      <c r="AM214" s="25"/>
      <c r="AN214" s="25"/>
      <c r="AO214" s="25"/>
      <c r="AP214" s="25"/>
      <c r="AQ214" s="25"/>
      <c r="AR214" s="25"/>
      <c r="AS214" s="25"/>
      <c r="AT214" s="25"/>
      <c r="AU214" s="25"/>
      <c r="AV214" s="25"/>
      <c r="AW214" s="25"/>
      <c r="AX214" s="25"/>
      <c r="AY214" s="25"/>
      <c r="AZ214" s="25"/>
      <c r="BA214" s="25"/>
    </row>
    <row r="215" spans="1:53" x14ac:dyDescent="0.25">
      <c r="A215" s="25"/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  <c r="AA215" s="25"/>
      <c r="AB215" s="25"/>
      <c r="AC215" s="25"/>
      <c r="AD215" s="25"/>
      <c r="AE215" s="25"/>
      <c r="AF215" s="25"/>
      <c r="AG215" s="25"/>
      <c r="AH215" s="25"/>
      <c r="AI215" s="25"/>
      <c r="AJ215" s="25"/>
      <c r="AK215" s="25"/>
      <c r="AL215" s="25"/>
      <c r="AM215" s="25"/>
      <c r="AN215" s="25"/>
      <c r="AO215" s="25"/>
      <c r="AP215" s="25"/>
      <c r="AQ215" s="25"/>
      <c r="AR215" s="25"/>
      <c r="AS215" s="25"/>
      <c r="AT215" s="25"/>
      <c r="AU215" s="25"/>
      <c r="AV215" s="25"/>
      <c r="AW215" s="25"/>
      <c r="AX215" s="25"/>
      <c r="AY215" s="25"/>
      <c r="AZ215" s="25"/>
      <c r="BA215" s="25"/>
    </row>
    <row r="216" spans="1:53" x14ac:dyDescent="0.25">
      <c r="A216" s="25"/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  <c r="AA216" s="25"/>
      <c r="AB216" s="25"/>
      <c r="AC216" s="25"/>
      <c r="AD216" s="25"/>
      <c r="AE216" s="25"/>
      <c r="AF216" s="25"/>
      <c r="AG216" s="25"/>
      <c r="AH216" s="25"/>
      <c r="AI216" s="25"/>
      <c r="AJ216" s="25"/>
      <c r="AK216" s="25"/>
      <c r="AL216" s="25"/>
      <c r="AM216" s="25"/>
      <c r="AN216" s="25"/>
      <c r="AO216" s="25"/>
      <c r="AP216" s="25"/>
      <c r="AQ216" s="25"/>
      <c r="AR216" s="25"/>
      <c r="AS216" s="25"/>
      <c r="AT216" s="25"/>
      <c r="AU216" s="25"/>
      <c r="AV216" s="25"/>
      <c r="AW216" s="25"/>
      <c r="AX216" s="25"/>
      <c r="AY216" s="25"/>
      <c r="AZ216" s="25"/>
      <c r="BA216" s="25"/>
    </row>
    <row r="217" spans="1:53" x14ac:dyDescent="0.25">
      <c r="A217" s="25"/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  <c r="AA217" s="25"/>
      <c r="AB217" s="25"/>
      <c r="AC217" s="25"/>
      <c r="AD217" s="25"/>
      <c r="AE217" s="25"/>
      <c r="AF217" s="25"/>
      <c r="AG217" s="25"/>
      <c r="AH217" s="25"/>
      <c r="AI217" s="25"/>
      <c r="AJ217" s="25"/>
      <c r="AK217" s="25"/>
      <c r="AL217" s="25"/>
      <c r="AM217" s="25"/>
      <c r="AN217" s="25"/>
      <c r="AO217" s="25"/>
      <c r="AP217" s="25"/>
      <c r="AQ217" s="25"/>
      <c r="AR217" s="25"/>
      <c r="AS217" s="25"/>
      <c r="AT217" s="25"/>
      <c r="AU217" s="25"/>
      <c r="AV217" s="25"/>
      <c r="AW217" s="25"/>
      <c r="AX217" s="25"/>
      <c r="AY217" s="25"/>
      <c r="AZ217" s="25"/>
      <c r="BA217" s="25"/>
    </row>
    <row r="218" spans="1:53" x14ac:dyDescent="0.25">
      <c r="A218" s="25"/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  <c r="AA218" s="25"/>
      <c r="AB218" s="25"/>
      <c r="AC218" s="25"/>
      <c r="AD218" s="25"/>
      <c r="AE218" s="25"/>
      <c r="AF218" s="25"/>
      <c r="AG218" s="25"/>
      <c r="AH218" s="25"/>
      <c r="AI218" s="25"/>
      <c r="AJ218" s="25"/>
      <c r="AK218" s="25"/>
      <c r="AL218" s="25"/>
      <c r="AM218" s="25"/>
      <c r="AN218" s="25"/>
      <c r="AO218" s="25"/>
      <c r="AP218" s="25"/>
      <c r="AQ218" s="25"/>
      <c r="AR218" s="25"/>
      <c r="AS218" s="25"/>
      <c r="AT218" s="25"/>
      <c r="AU218" s="25"/>
      <c r="AV218" s="25"/>
      <c r="AW218" s="25"/>
      <c r="AX218" s="25"/>
      <c r="AY218" s="25"/>
      <c r="AZ218" s="25"/>
      <c r="BA218" s="25"/>
    </row>
    <row r="219" spans="1:53" x14ac:dyDescent="0.25">
      <c r="A219" s="25"/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  <c r="AA219" s="25"/>
      <c r="AB219" s="25"/>
      <c r="AC219" s="25"/>
      <c r="AD219" s="25"/>
      <c r="AE219" s="25"/>
      <c r="AF219" s="25"/>
      <c r="AG219" s="25"/>
      <c r="AH219" s="25"/>
      <c r="AI219" s="25"/>
      <c r="AJ219" s="25"/>
      <c r="AK219" s="25"/>
      <c r="AL219" s="25"/>
      <c r="AM219" s="25"/>
      <c r="AN219" s="25"/>
      <c r="AO219" s="25"/>
      <c r="AP219" s="25"/>
      <c r="AQ219" s="25"/>
      <c r="AR219" s="25"/>
      <c r="AS219" s="25"/>
      <c r="AT219" s="25"/>
      <c r="AU219" s="25"/>
      <c r="AV219" s="25"/>
      <c r="AW219" s="25"/>
      <c r="AX219" s="25"/>
      <c r="AY219" s="25"/>
      <c r="AZ219" s="25"/>
      <c r="BA219" s="25"/>
    </row>
    <row r="220" spans="1:53" x14ac:dyDescent="0.25">
      <c r="A220" s="25"/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  <c r="AA220" s="25"/>
      <c r="AB220" s="25"/>
      <c r="AC220" s="25"/>
      <c r="AD220" s="25"/>
      <c r="AE220" s="25"/>
      <c r="AF220" s="25"/>
      <c r="AG220" s="25"/>
      <c r="AH220" s="25"/>
      <c r="AI220" s="25"/>
      <c r="AJ220" s="25"/>
      <c r="AK220" s="25"/>
      <c r="AL220" s="25"/>
      <c r="AM220" s="25"/>
      <c r="AN220" s="25"/>
      <c r="AO220" s="25"/>
      <c r="AP220" s="25"/>
      <c r="AQ220" s="25"/>
      <c r="AR220" s="25"/>
      <c r="AS220" s="25"/>
      <c r="AT220" s="25"/>
      <c r="AU220" s="25"/>
      <c r="AV220" s="25"/>
      <c r="AW220" s="25"/>
      <c r="AX220" s="25"/>
      <c r="AY220" s="25"/>
      <c r="AZ220" s="25"/>
      <c r="BA220" s="25"/>
    </row>
    <row r="221" spans="1:53" x14ac:dyDescent="0.25">
      <c r="A221" s="25"/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  <c r="AA221" s="25"/>
      <c r="AB221" s="25"/>
      <c r="AC221" s="25"/>
      <c r="AD221" s="25"/>
      <c r="AE221" s="25"/>
      <c r="AF221" s="25"/>
      <c r="AG221" s="25"/>
      <c r="AH221" s="25"/>
      <c r="AI221" s="25"/>
      <c r="AJ221" s="25"/>
      <c r="AK221" s="25"/>
      <c r="AL221" s="25"/>
      <c r="AM221" s="25"/>
      <c r="AN221" s="25"/>
      <c r="AO221" s="25"/>
      <c r="AP221" s="25"/>
      <c r="AQ221" s="25"/>
      <c r="AR221" s="25"/>
      <c r="AS221" s="25"/>
      <c r="AT221" s="25"/>
      <c r="AU221" s="25"/>
      <c r="AV221" s="25"/>
      <c r="AW221" s="25"/>
      <c r="AX221" s="25"/>
      <c r="AY221" s="25"/>
      <c r="AZ221" s="25"/>
      <c r="BA221" s="25"/>
    </row>
    <row r="222" spans="1:53" x14ac:dyDescent="0.25">
      <c r="A222" s="25"/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  <c r="AA222" s="25"/>
      <c r="AB222" s="25"/>
      <c r="AC222" s="25"/>
      <c r="AD222" s="25"/>
      <c r="AE222" s="25"/>
      <c r="AF222" s="25"/>
      <c r="AG222" s="25"/>
      <c r="AH222" s="25"/>
      <c r="AI222" s="25"/>
      <c r="AJ222" s="25"/>
      <c r="AK222" s="25"/>
      <c r="AL222" s="25"/>
      <c r="AM222" s="25"/>
      <c r="AN222" s="25"/>
      <c r="AO222" s="25"/>
      <c r="AP222" s="25"/>
      <c r="AQ222" s="25"/>
      <c r="AR222" s="25"/>
      <c r="AS222" s="25"/>
      <c r="AT222" s="25"/>
      <c r="AU222" s="25"/>
      <c r="AV222" s="25"/>
      <c r="AW222" s="25"/>
      <c r="AX222" s="25"/>
      <c r="AY222" s="25"/>
      <c r="AZ222" s="25"/>
      <c r="BA222" s="25"/>
    </row>
    <row r="223" spans="1:53" x14ac:dyDescent="0.25">
      <c r="A223" s="25"/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  <c r="AA223" s="25"/>
      <c r="AB223" s="25"/>
      <c r="AC223" s="25"/>
      <c r="AD223" s="25"/>
      <c r="AE223" s="25"/>
      <c r="AF223" s="25"/>
      <c r="AG223" s="25"/>
      <c r="AH223" s="25"/>
      <c r="AI223" s="25"/>
      <c r="AJ223" s="25"/>
      <c r="AK223" s="25"/>
      <c r="AL223" s="25"/>
      <c r="AM223" s="25"/>
      <c r="AN223" s="25"/>
      <c r="AO223" s="25"/>
      <c r="AP223" s="25"/>
      <c r="AQ223" s="25"/>
      <c r="AR223" s="25"/>
      <c r="AS223" s="25"/>
      <c r="AT223" s="25"/>
      <c r="AU223" s="25"/>
      <c r="AV223" s="25"/>
      <c r="AW223" s="25"/>
      <c r="AX223" s="25"/>
      <c r="AY223" s="25"/>
      <c r="AZ223" s="25"/>
      <c r="BA223" s="25"/>
    </row>
    <row r="224" spans="1:53" x14ac:dyDescent="0.25">
      <c r="A224" s="25"/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  <c r="AA224" s="25"/>
      <c r="AB224" s="25"/>
      <c r="AC224" s="25"/>
      <c r="AD224" s="25"/>
      <c r="AE224" s="25"/>
      <c r="AF224" s="25"/>
      <c r="AG224" s="25"/>
      <c r="AH224" s="25"/>
      <c r="AI224" s="25"/>
      <c r="AJ224" s="25"/>
      <c r="AK224" s="25"/>
      <c r="AL224" s="25"/>
      <c r="AM224" s="25"/>
      <c r="AN224" s="25"/>
      <c r="AO224" s="25"/>
      <c r="AP224" s="25"/>
      <c r="AQ224" s="25"/>
      <c r="AR224" s="25"/>
      <c r="AS224" s="25"/>
      <c r="AT224" s="25"/>
      <c r="AU224" s="25"/>
      <c r="AV224" s="25"/>
      <c r="AW224" s="25"/>
      <c r="AX224" s="25"/>
      <c r="AY224" s="25"/>
      <c r="AZ224" s="25"/>
      <c r="BA224" s="25"/>
    </row>
    <row r="225" spans="1:53" x14ac:dyDescent="0.25">
      <c r="A225" s="25"/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  <c r="AA225" s="25"/>
      <c r="AB225" s="25"/>
      <c r="AC225" s="25"/>
      <c r="AD225" s="25"/>
      <c r="AE225" s="25"/>
      <c r="AF225" s="25"/>
      <c r="AG225" s="25"/>
      <c r="AH225" s="25"/>
      <c r="AI225" s="25"/>
      <c r="AJ225" s="25"/>
      <c r="AK225" s="25"/>
      <c r="AL225" s="25"/>
      <c r="AM225" s="25"/>
      <c r="AN225" s="25"/>
      <c r="AO225" s="25"/>
      <c r="AP225" s="25"/>
      <c r="AQ225" s="25"/>
      <c r="AR225" s="25"/>
      <c r="AS225" s="25"/>
      <c r="AT225" s="25"/>
      <c r="AU225" s="25"/>
      <c r="AV225" s="25"/>
      <c r="AW225" s="25"/>
      <c r="AX225" s="25"/>
      <c r="AY225" s="25"/>
      <c r="AZ225" s="25"/>
      <c r="BA225" s="25"/>
    </row>
    <row r="226" spans="1:53" x14ac:dyDescent="0.25">
      <c r="A226" s="25"/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  <c r="AA226" s="25"/>
      <c r="AB226" s="25"/>
      <c r="AC226" s="25"/>
      <c r="AD226" s="25"/>
      <c r="AE226" s="25"/>
      <c r="AF226" s="25"/>
      <c r="AG226" s="25"/>
      <c r="AH226" s="25"/>
      <c r="AI226" s="25"/>
      <c r="AJ226" s="25"/>
      <c r="AK226" s="25"/>
      <c r="AL226" s="25"/>
      <c r="AM226" s="25"/>
      <c r="AN226" s="25"/>
      <c r="AO226" s="25"/>
      <c r="AP226" s="25"/>
      <c r="AQ226" s="25"/>
      <c r="AR226" s="25"/>
      <c r="AS226" s="25"/>
      <c r="AT226" s="25"/>
      <c r="AU226" s="25"/>
      <c r="AV226" s="25"/>
      <c r="AW226" s="25"/>
      <c r="AX226" s="25"/>
      <c r="AY226" s="25"/>
      <c r="AZ226" s="25"/>
      <c r="BA226" s="25"/>
    </row>
    <row r="227" spans="1:53" x14ac:dyDescent="0.25">
      <c r="A227" s="25"/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  <c r="AA227" s="25"/>
      <c r="AB227" s="25"/>
      <c r="AC227" s="25"/>
      <c r="AD227" s="25"/>
      <c r="AE227" s="25"/>
      <c r="AF227" s="25"/>
      <c r="AG227" s="25"/>
      <c r="AH227" s="25"/>
      <c r="AI227" s="25"/>
      <c r="AJ227" s="25"/>
      <c r="AK227" s="25"/>
      <c r="AL227" s="25"/>
      <c r="AM227" s="25"/>
      <c r="AN227" s="25"/>
      <c r="AO227" s="25"/>
      <c r="AP227" s="25"/>
      <c r="AQ227" s="25"/>
      <c r="AR227" s="25"/>
      <c r="AS227" s="25"/>
      <c r="AT227" s="25"/>
      <c r="AU227" s="25"/>
      <c r="AV227" s="25"/>
      <c r="AW227" s="25"/>
      <c r="AX227" s="25"/>
      <c r="AY227" s="25"/>
      <c r="AZ227" s="25"/>
      <c r="BA227" s="25"/>
    </row>
    <row r="228" spans="1:53" x14ac:dyDescent="0.25">
      <c r="A228" s="25"/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  <c r="AA228" s="25"/>
      <c r="AB228" s="25"/>
      <c r="AC228" s="25"/>
      <c r="AD228" s="25"/>
      <c r="AE228" s="25"/>
      <c r="AF228" s="25"/>
      <c r="AG228" s="25"/>
      <c r="AH228" s="25"/>
      <c r="AI228" s="25"/>
      <c r="AJ228" s="25"/>
      <c r="AK228" s="25"/>
      <c r="AL228" s="25"/>
      <c r="AM228" s="25"/>
      <c r="AN228" s="25"/>
      <c r="AO228" s="25"/>
      <c r="AP228" s="25"/>
      <c r="AQ228" s="25"/>
      <c r="AR228" s="25"/>
      <c r="AS228" s="25"/>
      <c r="AT228" s="25"/>
      <c r="AU228" s="25"/>
      <c r="AV228" s="25"/>
      <c r="AW228" s="25"/>
      <c r="AX228" s="25"/>
      <c r="AY228" s="25"/>
      <c r="AZ228" s="25"/>
      <c r="BA228" s="25"/>
    </row>
    <row r="229" spans="1:53" x14ac:dyDescent="0.25">
      <c r="A229" s="25"/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  <c r="AA229" s="25"/>
      <c r="AB229" s="25"/>
      <c r="AC229" s="25"/>
      <c r="AD229" s="25"/>
      <c r="AE229" s="25"/>
      <c r="AF229" s="25"/>
      <c r="AG229" s="25"/>
      <c r="AH229" s="25"/>
      <c r="AI229" s="25"/>
      <c r="AJ229" s="25"/>
      <c r="AK229" s="25"/>
      <c r="AL229" s="25"/>
      <c r="AM229" s="25"/>
      <c r="AN229" s="25"/>
      <c r="AO229" s="25"/>
      <c r="AP229" s="25"/>
      <c r="AQ229" s="25"/>
      <c r="AR229" s="25"/>
      <c r="AS229" s="25"/>
      <c r="AT229" s="25"/>
      <c r="AU229" s="25"/>
      <c r="AV229" s="25"/>
      <c r="AW229" s="25"/>
      <c r="AX229" s="25"/>
      <c r="AY229" s="25"/>
      <c r="AZ229" s="25"/>
      <c r="BA229" s="25"/>
    </row>
    <row r="230" spans="1:53" x14ac:dyDescent="0.25">
      <c r="A230" s="25"/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  <c r="AA230" s="25"/>
      <c r="AB230" s="25"/>
      <c r="AC230" s="25"/>
      <c r="AD230" s="25"/>
      <c r="AE230" s="25"/>
      <c r="AF230" s="25"/>
      <c r="AG230" s="25"/>
      <c r="AH230" s="25"/>
      <c r="AI230" s="25"/>
      <c r="AJ230" s="25"/>
      <c r="AK230" s="25"/>
      <c r="AL230" s="25"/>
      <c r="AM230" s="25"/>
      <c r="AN230" s="25"/>
      <c r="AO230" s="25"/>
      <c r="AP230" s="25"/>
      <c r="AQ230" s="25"/>
      <c r="AR230" s="25"/>
      <c r="AS230" s="25"/>
      <c r="AT230" s="25"/>
      <c r="AU230" s="25"/>
      <c r="AV230" s="25"/>
      <c r="AW230" s="25"/>
      <c r="AX230" s="25"/>
      <c r="AY230" s="25"/>
      <c r="AZ230" s="25"/>
      <c r="BA230" s="25"/>
    </row>
    <row r="231" spans="1:53" x14ac:dyDescent="0.25">
      <c r="A231" s="25"/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  <c r="AA231" s="25"/>
      <c r="AB231" s="25"/>
      <c r="AC231" s="25"/>
      <c r="AD231" s="25"/>
      <c r="AE231" s="25"/>
      <c r="AF231" s="25"/>
      <c r="AG231" s="25"/>
      <c r="AH231" s="25"/>
      <c r="AI231" s="25"/>
      <c r="AJ231" s="25"/>
      <c r="AK231" s="25"/>
      <c r="AL231" s="25"/>
      <c r="AM231" s="25"/>
      <c r="AN231" s="25"/>
      <c r="AO231" s="25"/>
      <c r="AP231" s="25"/>
      <c r="AQ231" s="25"/>
      <c r="AR231" s="25"/>
      <c r="AS231" s="25"/>
      <c r="AT231" s="25"/>
      <c r="AU231" s="25"/>
      <c r="AV231" s="25"/>
      <c r="AW231" s="25"/>
      <c r="AX231" s="25"/>
      <c r="AY231" s="25"/>
      <c r="AZ231" s="25"/>
      <c r="BA231" s="25"/>
    </row>
    <row r="232" spans="1:53" x14ac:dyDescent="0.25">
      <c r="A232" s="25"/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  <c r="AA232" s="25"/>
      <c r="AB232" s="25"/>
      <c r="AC232" s="25"/>
      <c r="AD232" s="25"/>
      <c r="AE232" s="25"/>
      <c r="AF232" s="25"/>
      <c r="AG232" s="25"/>
      <c r="AH232" s="25"/>
      <c r="AI232" s="25"/>
      <c r="AJ232" s="25"/>
      <c r="AK232" s="25"/>
      <c r="AL232" s="25"/>
      <c r="AM232" s="25"/>
      <c r="AN232" s="25"/>
      <c r="AO232" s="25"/>
      <c r="AP232" s="25"/>
      <c r="AQ232" s="25"/>
      <c r="AR232" s="25"/>
      <c r="AS232" s="25"/>
      <c r="AT232" s="25"/>
      <c r="AU232" s="25"/>
      <c r="AV232" s="25"/>
      <c r="AW232" s="25"/>
      <c r="AX232" s="25"/>
      <c r="AY232" s="25"/>
      <c r="AZ232" s="25"/>
      <c r="BA232" s="25"/>
    </row>
    <row r="233" spans="1:53" x14ac:dyDescent="0.25">
      <c r="A233" s="25"/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  <c r="AA233" s="25"/>
      <c r="AB233" s="25"/>
      <c r="AC233" s="25"/>
      <c r="AD233" s="25"/>
      <c r="AE233" s="25"/>
      <c r="AF233" s="25"/>
      <c r="AG233" s="25"/>
      <c r="AH233" s="25"/>
      <c r="AI233" s="25"/>
      <c r="AJ233" s="25"/>
      <c r="AK233" s="25"/>
      <c r="AL233" s="25"/>
      <c r="AM233" s="25"/>
      <c r="AN233" s="25"/>
      <c r="AO233" s="25"/>
      <c r="AP233" s="25"/>
      <c r="AQ233" s="25"/>
      <c r="AR233" s="25"/>
      <c r="AS233" s="25"/>
      <c r="AT233" s="25"/>
      <c r="AU233" s="25"/>
      <c r="AV233" s="25"/>
      <c r="AW233" s="25"/>
      <c r="AX233" s="25"/>
      <c r="AY233" s="25"/>
      <c r="AZ233" s="25"/>
      <c r="BA233" s="25"/>
    </row>
    <row r="234" spans="1:53" x14ac:dyDescent="0.25">
      <c r="A234" s="25"/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  <c r="AA234" s="25"/>
      <c r="AB234" s="25"/>
      <c r="AC234" s="25"/>
      <c r="AD234" s="25"/>
      <c r="AE234" s="25"/>
      <c r="AF234" s="25"/>
      <c r="AG234" s="25"/>
      <c r="AH234" s="25"/>
      <c r="AI234" s="25"/>
      <c r="AJ234" s="25"/>
      <c r="AK234" s="25"/>
      <c r="AL234" s="25"/>
      <c r="AM234" s="25"/>
      <c r="AN234" s="25"/>
      <c r="AO234" s="25"/>
      <c r="AP234" s="25"/>
      <c r="AQ234" s="25"/>
      <c r="AR234" s="25"/>
      <c r="AS234" s="25"/>
      <c r="AT234" s="25"/>
      <c r="AU234" s="25"/>
      <c r="AV234" s="25"/>
      <c r="AW234" s="25"/>
      <c r="AX234" s="25"/>
      <c r="AY234" s="25"/>
      <c r="AZ234" s="25"/>
      <c r="BA234" s="25"/>
    </row>
    <row r="235" spans="1:53" x14ac:dyDescent="0.25">
      <c r="A235" s="25"/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  <c r="AA235" s="25"/>
      <c r="AB235" s="25"/>
      <c r="AC235" s="25"/>
      <c r="AD235" s="25"/>
      <c r="AE235" s="25"/>
      <c r="AF235" s="25"/>
      <c r="AG235" s="25"/>
      <c r="AH235" s="25"/>
      <c r="AI235" s="25"/>
      <c r="AJ235" s="25"/>
      <c r="AK235" s="25"/>
      <c r="AL235" s="25"/>
      <c r="AM235" s="25"/>
      <c r="AN235" s="25"/>
      <c r="AO235" s="25"/>
      <c r="AP235" s="25"/>
      <c r="AQ235" s="25"/>
      <c r="AR235" s="25"/>
      <c r="AS235" s="25"/>
      <c r="AT235" s="25"/>
      <c r="AU235" s="25"/>
      <c r="AV235" s="25"/>
      <c r="AW235" s="25"/>
      <c r="AX235" s="25"/>
      <c r="AY235" s="25"/>
      <c r="AZ235" s="25"/>
      <c r="BA235" s="25"/>
    </row>
    <row r="236" spans="1:53" x14ac:dyDescent="0.25">
      <c r="A236" s="25"/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  <c r="AA236" s="25"/>
      <c r="AB236" s="25"/>
      <c r="AC236" s="25"/>
      <c r="AD236" s="25"/>
      <c r="AE236" s="25"/>
      <c r="AF236" s="25"/>
      <c r="AG236" s="25"/>
      <c r="AH236" s="25"/>
      <c r="AI236" s="25"/>
      <c r="AJ236" s="25"/>
      <c r="AK236" s="25"/>
      <c r="AL236" s="25"/>
      <c r="AM236" s="25"/>
      <c r="AN236" s="25"/>
      <c r="AO236" s="25"/>
      <c r="AP236" s="25"/>
      <c r="AQ236" s="25"/>
      <c r="AR236" s="25"/>
      <c r="AS236" s="25"/>
      <c r="AT236" s="25"/>
      <c r="AU236" s="25"/>
      <c r="AV236" s="25"/>
      <c r="AW236" s="25"/>
      <c r="AX236" s="25"/>
      <c r="AY236" s="25"/>
      <c r="AZ236" s="25"/>
      <c r="BA236" s="25"/>
    </row>
    <row r="237" spans="1:53" x14ac:dyDescent="0.25">
      <c r="A237" s="25"/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  <c r="AA237" s="25"/>
      <c r="AB237" s="25"/>
      <c r="AC237" s="25"/>
      <c r="AD237" s="25"/>
      <c r="AE237" s="25"/>
      <c r="AF237" s="25"/>
      <c r="AG237" s="25"/>
      <c r="AH237" s="25"/>
      <c r="AI237" s="25"/>
      <c r="AJ237" s="25"/>
      <c r="AK237" s="25"/>
      <c r="AL237" s="25"/>
      <c r="AM237" s="25"/>
      <c r="AN237" s="25"/>
      <c r="AO237" s="25"/>
      <c r="AP237" s="25"/>
      <c r="AQ237" s="25"/>
      <c r="AR237" s="25"/>
      <c r="AS237" s="25"/>
      <c r="AT237" s="25"/>
      <c r="AU237" s="25"/>
      <c r="AV237" s="25"/>
      <c r="AW237" s="25"/>
      <c r="AX237" s="25"/>
      <c r="AY237" s="25"/>
      <c r="AZ237" s="25"/>
      <c r="BA237" s="25"/>
    </row>
    <row r="238" spans="1:53" x14ac:dyDescent="0.25">
      <c r="A238" s="25"/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  <c r="AA238" s="25"/>
      <c r="AB238" s="25"/>
      <c r="AC238" s="25"/>
      <c r="AD238" s="25"/>
      <c r="AE238" s="25"/>
      <c r="AF238" s="25"/>
      <c r="AG238" s="25"/>
      <c r="AH238" s="25"/>
      <c r="AI238" s="25"/>
      <c r="AJ238" s="25"/>
      <c r="AK238" s="25"/>
      <c r="AL238" s="25"/>
      <c r="AM238" s="25"/>
      <c r="AN238" s="25"/>
      <c r="AO238" s="25"/>
      <c r="AP238" s="25"/>
      <c r="AQ238" s="25"/>
      <c r="AR238" s="25"/>
      <c r="AS238" s="25"/>
      <c r="AT238" s="25"/>
      <c r="AU238" s="25"/>
      <c r="AV238" s="25"/>
      <c r="AW238" s="25"/>
      <c r="AX238" s="25"/>
      <c r="AY238" s="25"/>
      <c r="AZ238" s="25"/>
      <c r="BA238" s="25"/>
    </row>
    <row r="239" spans="1:53" x14ac:dyDescent="0.25">
      <c r="A239" s="25"/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  <c r="AA239" s="25"/>
      <c r="AB239" s="25"/>
      <c r="AC239" s="25"/>
      <c r="AD239" s="25"/>
      <c r="AE239" s="25"/>
      <c r="AF239" s="25"/>
      <c r="AG239" s="25"/>
      <c r="AH239" s="25"/>
      <c r="AI239" s="25"/>
      <c r="AJ239" s="25"/>
      <c r="AK239" s="25"/>
      <c r="AL239" s="25"/>
      <c r="AM239" s="25"/>
      <c r="AN239" s="25"/>
      <c r="AO239" s="25"/>
      <c r="AP239" s="25"/>
      <c r="AQ239" s="25"/>
      <c r="AR239" s="25"/>
      <c r="AS239" s="25"/>
      <c r="AT239" s="25"/>
      <c r="AU239" s="25"/>
      <c r="AV239" s="25"/>
      <c r="AW239" s="25"/>
      <c r="AX239" s="25"/>
      <c r="AY239" s="25"/>
      <c r="AZ239" s="25"/>
      <c r="BA239" s="25"/>
    </row>
    <row r="240" spans="1:53" x14ac:dyDescent="0.25">
      <c r="A240" s="25"/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  <c r="AA240" s="25"/>
      <c r="AB240" s="25"/>
      <c r="AC240" s="25"/>
      <c r="AD240" s="25"/>
      <c r="AE240" s="25"/>
      <c r="AF240" s="25"/>
      <c r="AG240" s="25"/>
      <c r="AH240" s="25"/>
      <c r="AI240" s="25"/>
      <c r="AJ240" s="25"/>
      <c r="AK240" s="25"/>
      <c r="AL240" s="25"/>
      <c r="AM240" s="25"/>
      <c r="AN240" s="25"/>
      <c r="AO240" s="25"/>
      <c r="AP240" s="25"/>
      <c r="AQ240" s="25"/>
      <c r="AR240" s="25"/>
      <c r="AS240" s="25"/>
      <c r="AT240" s="25"/>
      <c r="AU240" s="25"/>
      <c r="AV240" s="25"/>
      <c r="AW240" s="25"/>
      <c r="AX240" s="25"/>
      <c r="AY240" s="25"/>
      <c r="AZ240" s="25"/>
      <c r="BA240" s="25"/>
    </row>
    <row r="241" spans="1:53" x14ac:dyDescent="0.25">
      <c r="A241" s="25"/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  <c r="AA241" s="25"/>
      <c r="AB241" s="25"/>
      <c r="AC241" s="25"/>
      <c r="AD241" s="25"/>
      <c r="AE241" s="25"/>
      <c r="AF241" s="25"/>
      <c r="AG241" s="25"/>
      <c r="AH241" s="25"/>
      <c r="AI241" s="25"/>
      <c r="AJ241" s="25"/>
      <c r="AK241" s="25"/>
      <c r="AL241" s="25"/>
      <c r="AM241" s="25"/>
      <c r="AN241" s="25"/>
      <c r="AO241" s="25"/>
      <c r="AP241" s="25"/>
      <c r="AQ241" s="25"/>
      <c r="AR241" s="25"/>
      <c r="AS241" s="25"/>
      <c r="AT241" s="25"/>
      <c r="AU241" s="25"/>
      <c r="AV241" s="25"/>
      <c r="AW241" s="25"/>
      <c r="AX241" s="25"/>
      <c r="AY241" s="25"/>
      <c r="AZ241" s="25"/>
      <c r="BA241" s="25"/>
    </row>
    <row r="242" spans="1:53" x14ac:dyDescent="0.25">
      <c r="A242" s="25"/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  <c r="AA242" s="25"/>
      <c r="AB242" s="25"/>
      <c r="AC242" s="25"/>
      <c r="AD242" s="25"/>
      <c r="AE242" s="25"/>
      <c r="AF242" s="25"/>
      <c r="AG242" s="25"/>
      <c r="AH242" s="25"/>
      <c r="AI242" s="25"/>
      <c r="AJ242" s="25"/>
      <c r="AK242" s="25"/>
      <c r="AL242" s="25"/>
      <c r="AM242" s="25"/>
      <c r="AN242" s="25"/>
      <c r="AO242" s="25"/>
      <c r="AP242" s="25"/>
      <c r="AQ242" s="25"/>
      <c r="AR242" s="25"/>
      <c r="AS242" s="25"/>
      <c r="AT242" s="25"/>
      <c r="AU242" s="25"/>
      <c r="AV242" s="25"/>
      <c r="AW242" s="25"/>
      <c r="AX242" s="25"/>
      <c r="AY242" s="25"/>
      <c r="AZ242" s="25"/>
      <c r="BA242" s="25"/>
    </row>
    <row r="243" spans="1:53" x14ac:dyDescent="0.25">
      <c r="A243" s="25"/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  <c r="AA243" s="25"/>
      <c r="AB243" s="25"/>
      <c r="AC243" s="25"/>
      <c r="AD243" s="25"/>
      <c r="AE243" s="25"/>
      <c r="AF243" s="25"/>
      <c r="AG243" s="25"/>
      <c r="AH243" s="25"/>
      <c r="AI243" s="25"/>
      <c r="AJ243" s="25"/>
      <c r="AK243" s="25"/>
      <c r="AL243" s="25"/>
      <c r="AM243" s="25"/>
      <c r="AN243" s="25"/>
      <c r="AO243" s="25"/>
      <c r="AP243" s="25"/>
      <c r="AQ243" s="25"/>
      <c r="AR243" s="25"/>
      <c r="AS243" s="25"/>
      <c r="AT243" s="25"/>
      <c r="AU243" s="25"/>
      <c r="AV243" s="25"/>
      <c r="AW243" s="25"/>
      <c r="AX243" s="25"/>
      <c r="AY243" s="25"/>
      <c r="AZ243" s="25"/>
      <c r="BA243" s="25"/>
    </row>
    <row r="244" spans="1:53" x14ac:dyDescent="0.25">
      <c r="A244" s="25"/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  <c r="AA244" s="25"/>
      <c r="AB244" s="25"/>
      <c r="AC244" s="25"/>
      <c r="AD244" s="25"/>
      <c r="AE244" s="25"/>
      <c r="AF244" s="25"/>
      <c r="AG244" s="25"/>
      <c r="AH244" s="25"/>
      <c r="AI244" s="25"/>
      <c r="AJ244" s="25"/>
      <c r="AK244" s="25"/>
      <c r="AL244" s="25"/>
      <c r="AM244" s="25"/>
      <c r="AN244" s="25"/>
      <c r="AO244" s="25"/>
      <c r="AP244" s="25"/>
      <c r="AQ244" s="25"/>
      <c r="AR244" s="25"/>
      <c r="AS244" s="25"/>
      <c r="AT244" s="25"/>
      <c r="AU244" s="25"/>
      <c r="AV244" s="25"/>
      <c r="AW244" s="25"/>
      <c r="AX244" s="25"/>
      <c r="AY244" s="25"/>
      <c r="AZ244" s="25"/>
      <c r="BA244" s="25"/>
    </row>
    <row r="245" spans="1:53" x14ac:dyDescent="0.25">
      <c r="A245" s="25"/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  <c r="AA245" s="25"/>
      <c r="AB245" s="25"/>
      <c r="AC245" s="25"/>
      <c r="AD245" s="25"/>
      <c r="AE245" s="25"/>
      <c r="AF245" s="25"/>
      <c r="AG245" s="25"/>
      <c r="AH245" s="25"/>
      <c r="AI245" s="25"/>
      <c r="AJ245" s="25"/>
      <c r="AK245" s="25"/>
      <c r="AL245" s="25"/>
      <c r="AM245" s="25"/>
      <c r="AN245" s="25"/>
      <c r="AO245" s="25"/>
      <c r="AP245" s="25"/>
      <c r="AQ245" s="25"/>
      <c r="AR245" s="25"/>
      <c r="AS245" s="25"/>
      <c r="AT245" s="25"/>
      <c r="AU245" s="25"/>
      <c r="AV245" s="25"/>
      <c r="AW245" s="25"/>
      <c r="AX245" s="25"/>
      <c r="AY245" s="25"/>
      <c r="AZ245" s="25"/>
      <c r="BA245" s="25"/>
    </row>
    <row r="246" spans="1:53" x14ac:dyDescent="0.25">
      <c r="A246" s="25"/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  <c r="AA246" s="25"/>
      <c r="AB246" s="25"/>
      <c r="AC246" s="25"/>
      <c r="AD246" s="25"/>
      <c r="AE246" s="25"/>
      <c r="AF246" s="25"/>
      <c r="AG246" s="25"/>
      <c r="AH246" s="25"/>
      <c r="AI246" s="25"/>
      <c r="AJ246" s="25"/>
      <c r="AK246" s="25"/>
      <c r="AL246" s="25"/>
      <c r="AM246" s="25"/>
      <c r="AN246" s="25"/>
      <c r="AO246" s="25"/>
      <c r="AP246" s="25"/>
      <c r="AQ246" s="25"/>
      <c r="AR246" s="25"/>
      <c r="AS246" s="25"/>
      <c r="AT246" s="25"/>
      <c r="AU246" s="25"/>
      <c r="AV246" s="25"/>
      <c r="AW246" s="25"/>
      <c r="AX246" s="25"/>
      <c r="AY246" s="25"/>
      <c r="AZ246" s="25"/>
      <c r="BA246" s="25"/>
    </row>
    <row r="247" spans="1:53" x14ac:dyDescent="0.25">
      <c r="A247" s="25"/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  <c r="AA247" s="25"/>
      <c r="AB247" s="25"/>
      <c r="AC247" s="25"/>
      <c r="AD247" s="25"/>
      <c r="AE247" s="25"/>
      <c r="AF247" s="25"/>
      <c r="AG247" s="25"/>
      <c r="AH247" s="25"/>
      <c r="AI247" s="25"/>
      <c r="AJ247" s="25"/>
      <c r="AK247" s="25"/>
      <c r="AL247" s="25"/>
      <c r="AM247" s="25"/>
      <c r="AN247" s="25"/>
      <c r="AO247" s="25"/>
      <c r="AP247" s="25"/>
      <c r="AQ247" s="25"/>
      <c r="AR247" s="25"/>
      <c r="AS247" s="25"/>
      <c r="AT247" s="25"/>
      <c r="AU247" s="25"/>
      <c r="AV247" s="25"/>
      <c r="AW247" s="25"/>
      <c r="AX247" s="25"/>
      <c r="AY247" s="25"/>
      <c r="AZ247" s="25"/>
      <c r="BA247" s="25"/>
    </row>
    <row r="248" spans="1:53" x14ac:dyDescent="0.25">
      <c r="A248" s="25"/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  <c r="AA248" s="25"/>
      <c r="AB248" s="25"/>
      <c r="AC248" s="25"/>
      <c r="AD248" s="25"/>
      <c r="AE248" s="25"/>
      <c r="AF248" s="25"/>
      <c r="AG248" s="25"/>
      <c r="AH248" s="25"/>
      <c r="AI248" s="25"/>
      <c r="AJ248" s="25"/>
      <c r="AK248" s="25"/>
      <c r="AL248" s="25"/>
      <c r="AM248" s="25"/>
      <c r="AN248" s="25"/>
      <c r="AO248" s="25"/>
      <c r="AP248" s="25"/>
      <c r="AQ248" s="25"/>
      <c r="AR248" s="25"/>
      <c r="AS248" s="25"/>
      <c r="AT248" s="25"/>
      <c r="AU248" s="25"/>
      <c r="AV248" s="25"/>
      <c r="AW248" s="25"/>
      <c r="AX248" s="25"/>
      <c r="AY248" s="25"/>
      <c r="AZ248" s="25"/>
      <c r="BA248" s="25"/>
    </row>
    <row r="249" spans="1:53" x14ac:dyDescent="0.25">
      <c r="A249" s="25"/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  <c r="AA249" s="25"/>
      <c r="AB249" s="25"/>
      <c r="AC249" s="25"/>
      <c r="AD249" s="25"/>
      <c r="AE249" s="25"/>
      <c r="AF249" s="25"/>
      <c r="AG249" s="25"/>
      <c r="AH249" s="25"/>
      <c r="AI249" s="25"/>
      <c r="AJ249" s="25"/>
      <c r="AK249" s="25"/>
      <c r="AL249" s="25"/>
      <c r="AM249" s="25"/>
      <c r="AN249" s="25"/>
      <c r="AO249" s="25"/>
      <c r="AP249" s="25"/>
      <c r="AQ249" s="25"/>
      <c r="AR249" s="25"/>
      <c r="AS249" s="25"/>
      <c r="AT249" s="25"/>
      <c r="AU249" s="25"/>
      <c r="AV249" s="25"/>
      <c r="AW249" s="25"/>
      <c r="AX249" s="25"/>
      <c r="AY249" s="25"/>
      <c r="AZ249" s="25"/>
      <c r="BA249" s="25"/>
    </row>
    <row r="250" spans="1:53" x14ac:dyDescent="0.25">
      <c r="A250" s="25"/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  <c r="AA250" s="25"/>
      <c r="AB250" s="25"/>
      <c r="AC250" s="25"/>
      <c r="AD250" s="25"/>
      <c r="AE250" s="25"/>
      <c r="AF250" s="25"/>
      <c r="AG250" s="25"/>
      <c r="AH250" s="25"/>
      <c r="AI250" s="25"/>
      <c r="AJ250" s="25"/>
      <c r="AK250" s="25"/>
      <c r="AL250" s="25"/>
      <c r="AM250" s="25"/>
      <c r="AN250" s="25"/>
      <c r="AO250" s="25"/>
      <c r="AP250" s="25"/>
      <c r="AQ250" s="25"/>
      <c r="AR250" s="25"/>
      <c r="AS250" s="25"/>
      <c r="AT250" s="25"/>
      <c r="AU250" s="25"/>
      <c r="AV250" s="25"/>
      <c r="AW250" s="25"/>
      <c r="AX250" s="25"/>
      <c r="AY250" s="25"/>
      <c r="AZ250" s="25"/>
      <c r="BA250" s="25"/>
    </row>
    <row r="251" spans="1:53" x14ac:dyDescent="0.25">
      <c r="A251" s="25"/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  <c r="AA251" s="25"/>
      <c r="AB251" s="25"/>
      <c r="AC251" s="25"/>
      <c r="AD251" s="25"/>
      <c r="AE251" s="25"/>
      <c r="AF251" s="25"/>
      <c r="AG251" s="25"/>
      <c r="AH251" s="25"/>
      <c r="AI251" s="25"/>
      <c r="AJ251" s="25"/>
      <c r="AK251" s="25"/>
      <c r="AL251" s="25"/>
      <c r="AM251" s="25"/>
      <c r="AN251" s="25"/>
      <c r="AO251" s="25"/>
      <c r="AP251" s="25"/>
      <c r="AQ251" s="25"/>
      <c r="AR251" s="25"/>
      <c r="AS251" s="25"/>
      <c r="AT251" s="25"/>
      <c r="AU251" s="25"/>
      <c r="AV251" s="25"/>
      <c r="AW251" s="25"/>
      <c r="AX251" s="25"/>
      <c r="AY251" s="25"/>
      <c r="AZ251" s="25"/>
      <c r="BA251" s="25"/>
    </row>
    <row r="252" spans="1:53" x14ac:dyDescent="0.25">
      <c r="A252" s="25"/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  <c r="AA252" s="25"/>
      <c r="AB252" s="25"/>
      <c r="AC252" s="25"/>
      <c r="AD252" s="25"/>
      <c r="AE252" s="25"/>
      <c r="AF252" s="25"/>
      <c r="AG252" s="25"/>
      <c r="AH252" s="25"/>
      <c r="AI252" s="25"/>
      <c r="AJ252" s="25"/>
      <c r="AK252" s="25"/>
      <c r="AL252" s="25"/>
      <c r="AM252" s="25"/>
      <c r="AN252" s="25"/>
      <c r="AO252" s="25"/>
      <c r="AP252" s="25"/>
      <c r="AQ252" s="25"/>
      <c r="AR252" s="25"/>
      <c r="AS252" s="25"/>
      <c r="AT252" s="25"/>
      <c r="AU252" s="25"/>
      <c r="AV252" s="25"/>
      <c r="AW252" s="25"/>
      <c r="AX252" s="25"/>
      <c r="AY252" s="25"/>
      <c r="AZ252" s="25"/>
      <c r="BA252" s="25"/>
    </row>
    <row r="253" spans="1:53" x14ac:dyDescent="0.25">
      <c r="A253" s="25"/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  <c r="AA253" s="25"/>
      <c r="AB253" s="25"/>
      <c r="AC253" s="25"/>
      <c r="AD253" s="25"/>
      <c r="AE253" s="25"/>
      <c r="AF253" s="25"/>
      <c r="AG253" s="25"/>
      <c r="AH253" s="25"/>
      <c r="AI253" s="25"/>
      <c r="AJ253" s="25"/>
      <c r="AK253" s="25"/>
      <c r="AL253" s="25"/>
      <c r="AM253" s="25"/>
      <c r="AN253" s="25"/>
      <c r="AO253" s="25"/>
      <c r="AP253" s="25"/>
      <c r="AQ253" s="25"/>
      <c r="AR253" s="25"/>
      <c r="AS253" s="25"/>
      <c r="AT253" s="25"/>
      <c r="AU253" s="25"/>
      <c r="AV253" s="25"/>
      <c r="AW253" s="25"/>
      <c r="AX253" s="25"/>
      <c r="AY253" s="25"/>
      <c r="AZ253" s="25"/>
      <c r="BA253" s="25"/>
    </row>
    <row r="254" spans="1:53" x14ac:dyDescent="0.25">
      <c r="A254" s="25"/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  <c r="AA254" s="25"/>
      <c r="AB254" s="25"/>
      <c r="AC254" s="25"/>
      <c r="AD254" s="25"/>
      <c r="AE254" s="25"/>
      <c r="AF254" s="25"/>
      <c r="AG254" s="25"/>
      <c r="AH254" s="25"/>
      <c r="AI254" s="25"/>
      <c r="AJ254" s="25"/>
      <c r="AK254" s="25"/>
      <c r="AL254" s="25"/>
      <c r="AM254" s="25"/>
      <c r="AN254" s="25"/>
      <c r="AO254" s="25"/>
      <c r="AP254" s="25"/>
      <c r="AQ254" s="25"/>
      <c r="AR254" s="25"/>
      <c r="AS254" s="25"/>
      <c r="AT254" s="25"/>
      <c r="AU254" s="25"/>
      <c r="AV254" s="25"/>
      <c r="AW254" s="25"/>
      <c r="AX254" s="25"/>
      <c r="AY254" s="25"/>
      <c r="AZ254" s="25"/>
      <c r="BA254" s="25"/>
    </row>
    <row r="255" spans="1:53" x14ac:dyDescent="0.25">
      <c r="A255" s="25"/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  <c r="AA255" s="25"/>
      <c r="AB255" s="25"/>
      <c r="AC255" s="25"/>
      <c r="AD255" s="25"/>
      <c r="AE255" s="25"/>
      <c r="AF255" s="25"/>
      <c r="AG255" s="25"/>
      <c r="AH255" s="25"/>
      <c r="AI255" s="25"/>
      <c r="AJ255" s="25"/>
      <c r="AK255" s="25"/>
      <c r="AL255" s="25"/>
      <c r="AM255" s="25"/>
      <c r="AN255" s="25"/>
      <c r="AO255" s="25"/>
      <c r="AP255" s="25"/>
      <c r="AQ255" s="25"/>
      <c r="AR255" s="25"/>
      <c r="AS255" s="25"/>
      <c r="AT255" s="25"/>
      <c r="AU255" s="25"/>
      <c r="AV255" s="25"/>
      <c r="AW255" s="25"/>
      <c r="AX255" s="25"/>
      <c r="AY255" s="25"/>
      <c r="AZ255" s="25"/>
      <c r="BA255" s="25"/>
    </row>
    <row r="256" spans="1:53" x14ac:dyDescent="0.25">
      <c r="A256" s="25"/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  <c r="AA256" s="25"/>
      <c r="AB256" s="25"/>
      <c r="AC256" s="25"/>
      <c r="AD256" s="25"/>
      <c r="AE256" s="25"/>
      <c r="AF256" s="25"/>
      <c r="AG256" s="25"/>
      <c r="AH256" s="25"/>
      <c r="AI256" s="25"/>
      <c r="AJ256" s="25"/>
      <c r="AK256" s="25"/>
      <c r="AL256" s="25"/>
      <c r="AM256" s="25"/>
      <c r="AN256" s="25"/>
      <c r="AO256" s="25"/>
      <c r="AP256" s="25"/>
      <c r="AQ256" s="25"/>
      <c r="AR256" s="25"/>
      <c r="AS256" s="25"/>
      <c r="AT256" s="25"/>
      <c r="AU256" s="25"/>
      <c r="AV256" s="25"/>
      <c r="AW256" s="25"/>
      <c r="AX256" s="25"/>
      <c r="AY256" s="25"/>
      <c r="AZ256" s="25"/>
      <c r="BA256" s="25"/>
    </row>
    <row r="257" spans="1:53" x14ac:dyDescent="0.25">
      <c r="A257" s="25"/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  <c r="AA257" s="25"/>
      <c r="AB257" s="25"/>
      <c r="AC257" s="25"/>
      <c r="AD257" s="25"/>
      <c r="AE257" s="25"/>
      <c r="AF257" s="25"/>
      <c r="AG257" s="25"/>
      <c r="AH257" s="25"/>
      <c r="AI257" s="25"/>
      <c r="AJ257" s="25"/>
      <c r="AK257" s="25"/>
      <c r="AL257" s="25"/>
      <c r="AM257" s="25"/>
      <c r="AN257" s="25"/>
      <c r="AO257" s="25"/>
      <c r="AP257" s="25"/>
      <c r="AQ257" s="25"/>
      <c r="AR257" s="25"/>
      <c r="AS257" s="25"/>
      <c r="AT257" s="25"/>
      <c r="AU257" s="25"/>
      <c r="AV257" s="25"/>
      <c r="AW257" s="25"/>
      <c r="AX257" s="25"/>
      <c r="AY257" s="25"/>
      <c r="AZ257" s="25"/>
      <c r="BA257" s="25"/>
    </row>
    <row r="258" spans="1:53" x14ac:dyDescent="0.25">
      <c r="A258" s="25"/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  <c r="AA258" s="25"/>
      <c r="AB258" s="25"/>
      <c r="AC258" s="25"/>
      <c r="AD258" s="25"/>
      <c r="AE258" s="25"/>
      <c r="AF258" s="25"/>
      <c r="AG258" s="25"/>
      <c r="AH258" s="25"/>
      <c r="AI258" s="25"/>
      <c r="AJ258" s="25"/>
      <c r="AK258" s="25"/>
      <c r="AL258" s="25"/>
      <c r="AM258" s="25"/>
      <c r="AN258" s="25"/>
      <c r="AO258" s="25"/>
      <c r="AP258" s="25"/>
      <c r="AQ258" s="25"/>
      <c r="AR258" s="25"/>
      <c r="AS258" s="25"/>
      <c r="AT258" s="25"/>
      <c r="AU258" s="25"/>
      <c r="AV258" s="25"/>
      <c r="AW258" s="25"/>
      <c r="AX258" s="25"/>
      <c r="AY258" s="25"/>
      <c r="AZ258" s="25"/>
      <c r="BA258" s="25"/>
    </row>
    <row r="259" spans="1:53" x14ac:dyDescent="0.25">
      <c r="A259" s="25"/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  <c r="AA259" s="25"/>
      <c r="AB259" s="25"/>
      <c r="AC259" s="25"/>
      <c r="AD259" s="25"/>
      <c r="AE259" s="25"/>
      <c r="AF259" s="25"/>
      <c r="AG259" s="25"/>
      <c r="AH259" s="25"/>
      <c r="AI259" s="25"/>
      <c r="AJ259" s="25"/>
      <c r="AK259" s="25"/>
      <c r="AL259" s="25"/>
      <c r="AM259" s="25"/>
      <c r="AN259" s="25"/>
      <c r="AO259" s="25"/>
      <c r="AP259" s="25"/>
      <c r="AQ259" s="25"/>
      <c r="AR259" s="25"/>
      <c r="AS259" s="25"/>
      <c r="AT259" s="25"/>
      <c r="AU259" s="25"/>
      <c r="AV259" s="25"/>
      <c r="AW259" s="25"/>
      <c r="AX259" s="25"/>
      <c r="AY259" s="25"/>
      <c r="AZ259" s="25"/>
      <c r="BA259" s="25"/>
    </row>
    <row r="260" spans="1:53" x14ac:dyDescent="0.25">
      <c r="A260" s="25"/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  <c r="AA260" s="25"/>
      <c r="AB260" s="25"/>
      <c r="AC260" s="25"/>
      <c r="AD260" s="25"/>
      <c r="AE260" s="25"/>
      <c r="AF260" s="25"/>
      <c r="AG260" s="25"/>
      <c r="AH260" s="25"/>
      <c r="AI260" s="25"/>
      <c r="AJ260" s="25"/>
      <c r="AK260" s="25"/>
      <c r="AL260" s="25"/>
      <c r="AM260" s="25"/>
      <c r="AN260" s="25"/>
      <c r="AO260" s="25"/>
      <c r="AP260" s="25"/>
      <c r="AQ260" s="25"/>
      <c r="AR260" s="25"/>
      <c r="AS260" s="25"/>
      <c r="AT260" s="25"/>
      <c r="AU260" s="25"/>
      <c r="AV260" s="25"/>
      <c r="AW260" s="25"/>
      <c r="AX260" s="25"/>
      <c r="AY260" s="25"/>
      <c r="AZ260" s="25"/>
      <c r="BA260" s="25"/>
    </row>
    <row r="261" spans="1:53" x14ac:dyDescent="0.25">
      <c r="A261" s="25"/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  <c r="AA261" s="25"/>
      <c r="AB261" s="25"/>
      <c r="AC261" s="25"/>
      <c r="AD261" s="25"/>
      <c r="AE261" s="25"/>
      <c r="AF261" s="25"/>
      <c r="AG261" s="25"/>
      <c r="AH261" s="25"/>
      <c r="AI261" s="25"/>
      <c r="AJ261" s="25"/>
      <c r="AK261" s="25"/>
      <c r="AL261" s="25"/>
      <c r="AM261" s="25"/>
      <c r="AN261" s="25"/>
      <c r="AO261" s="25"/>
      <c r="AP261" s="25"/>
      <c r="AQ261" s="25"/>
      <c r="AR261" s="25"/>
      <c r="AS261" s="25"/>
      <c r="AT261" s="25"/>
      <c r="AU261" s="25"/>
      <c r="AV261" s="25"/>
      <c r="AW261" s="25"/>
      <c r="AX261" s="25"/>
      <c r="AY261" s="25"/>
      <c r="AZ261" s="25"/>
      <c r="BA261" s="25"/>
    </row>
    <row r="262" spans="1:53" x14ac:dyDescent="0.25">
      <c r="A262" s="25"/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  <c r="AA262" s="25"/>
      <c r="AB262" s="25"/>
      <c r="AC262" s="25"/>
      <c r="AD262" s="25"/>
      <c r="AE262" s="25"/>
      <c r="AF262" s="25"/>
      <c r="AG262" s="25"/>
      <c r="AH262" s="25"/>
      <c r="AI262" s="25"/>
      <c r="AJ262" s="25"/>
      <c r="AK262" s="25"/>
      <c r="AL262" s="25"/>
      <c r="AM262" s="25"/>
      <c r="AN262" s="25"/>
      <c r="AO262" s="25"/>
      <c r="AP262" s="25"/>
      <c r="AQ262" s="25"/>
      <c r="AR262" s="25"/>
      <c r="AS262" s="25"/>
      <c r="AT262" s="25"/>
      <c r="AU262" s="25"/>
      <c r="AV262" s="25"/>
      <c r="AW262" s="25"/>
      <c r="AX262" s="25"/>
      <c r="AY262" s="25"/>
      <c r="AZ262" s="25"/>
      <c r="BA262" s="25"/>
    </row>
    <row r="263" spans="1:53" x14ac:dyDescent="0.25">
      <c r="A263" s="25"/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  <c r="AA263" s="25"/>
      <c r="AB263" s="25"/>
      <c r="AC263" s="25"/>
      <c r="AD263" s="25"/>
      <c r="AE263" s="25"/>
      <c r="AF263" s="25"/>
      <c r="AG263" s="25"/>
      <c r="AH263" s="25"/>
      <c r="AI263" s="25"/>
      <c r="AJ263" s="25"/>
      <c r="AK263" s="25"/>
      <c r="AL263" s="25"/>
      <c r="AM263" s="25"/>
      <c r="AN263" s="25"/>
      <c r="AO263" s="25"/>
      <c r="AP263" s="25"/>
      <c r="AQ263" s="25"/>
      <c r="AR263" s="25"/>
      <c r="AS263" s="25"/>
      <c r="AT263" s="25"/>
      <c r="AU263" s="25"/>
      <c r="AV263" s="25"/>
      <c r="AW263" s="25"/>
      <c r="AX263" s="25"/>
      <c r="AY263" s="25"/>
      <c r="AZ263" s="25"/>
      <c r="BA263" s="25"/>
    </row>
    <row r="264" spans="1:53" x14ac:dyDescent="0.25">
      <c r="A264" s="25"/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  <c r="AA264" s="25"/>
      <c r="AB264" s="25"/>
      <c r="AC264" s="25"/>
      <c r="AD264" s="25"/>
      <c r="AE264" s="25"/>
      <c r="AF264" s="25"/>
      <c r="AG264" s="25"/>
      <c r="AH264" s="25"/>
      <c r="AI264" s="25"/>
      <c r="AJ264" s="25"/>
      <c r="AK264" s="25"/>
      <c r="AL264" s="25"/>
      <c r="AM264" s="25"/>
      <c r="AN264" s="25"/>
      <c r="AO264" s="25"/>
      <c r="AP264" s="25"/>
      <c r="AQ264" s="25"/>
      <c r="AR264" s="25"/>
      <c r="AS264" s="25"/>
      <c r="AT264" s="25"/>
      <c r="AU264" s="25"/>
      <c r="AV264" s="25"/>
      <c r="AW264" s="25"/>
      <c r="AX264" s="25"/>
      <c r="AY264" s="25"/>
      <c r="AZ264" s="25"/>
      <c r="BA264" s="25"/>
    </row>
    <row r="265" spans="1:53" x14ac:dyDescent="0.25">
      <c r="A265" s="25"/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  <c r="AA265" s="25"/>
      <c r="AB265" s="25"/>
      <c r="AC265" s="25"/>
      <c r="AD265" s="25"/>
      <c r="AE265" s="25"/>
      <c r="AF265" s="25"/>
      <c r="AG265" s="25"/>
      <c r="AH265" s="25"/>
      <c r="AI265" s="25"/>
      <c r="AJ265" s="25"/>
      <c r="AK265" s="25"/>
      <c r="AL265" s="25"/>
      <c r="AM265" s="25"/>
      <c r="AN265" s="25"/>
      <c r="AO265" s="25"/>
      <c r="AP265" s="25"/>
      <c r="AQ265" s="25"/>
      <c r="AR265" s="25"/>
      <c r="AS265" s="25"/>
      <c r="AT265" s="25"/>
      <c r="AU265" s="25"/>
      <c r="AV265" s="25"/>
      <c r="AW265" s="25"/>
      <c r="AX265" s="25"/>
      <c r="AY265" s="25"/>
      <c r="AZ265" s="25"/>
      <c r="BA265" s="25"/>
    </row>
    <row r="266" spans="1:53" x14ac:dyDescent="0.25">
      <c r="A266" s="25"/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  <c r="AA266" s="25"/>
      <c r="AB266" s="25"/>
      <c r="AC266" s="25"/>
      <c r="AD266" s="25"/>
      <c r="AE266" s="25"/>
      <c r="AF266" s="25"/>
      <c r="AG266" s="25"/>
      <c r="AH266" s="25"/>
      <c r="AI266" s="25"/>
      <c r="AJ266" s="25"/>
      <c r="AK266" s="25"/>
      <c r="AL266" s="25"/>
      <c r="AM266" s="25"/>
      <c r="AN266" s="25"/>
      <c r="AO266" s="25"/>
      <c r="AP266" s="25"/>
      <c r="AQ266" s="25"/>
      <c r="AR266" s="25"/>
      <c r="AS266" s="25"/>
      <c r="AT266" s="25"/>
      <c r="AU266" s="25"/>
      <c r="AV266" s="25"/>
      <c r="AW266" s="25"/>
      <c r="AX266" s="25"/>
      <c r="AY266" s="25"/>
      <c r="AZ266" s="25"/>
      <c r="BA266" s="25"/>
    </row>
    <row r="267" spans="1:53" x14ac:dyDescent="0.25">
      <c r="A267" s="25"/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  <c r="AA267" s="25"/>
      <c r="AB267" s="25"/>
      <c r="AC267" s="25"/>
      <c r="AD267" s="25"/>
      <c r="AE267" s="25"/>
      <c r="AF267" s="25"/>
      <c r="AG267" s="25"/>
      <c r="AH267" s="25"/>
      <c r="AI267" s="25"/>
      <c r="AJ267" s="25"/>
      <c r="AK267" s="25"/>
      <c r="AL267" s="25"/>
      <c r="AM267" s="25"/>
      <c r="AN267" s="25"/>
      <c r="AO267" s="25"/>
      <c r="AP267" s="25"/>
      <c r="AQ267" s="25"/>
      <c r="AR267" s="25"/>
      <c r="AS267" s="25"/>
      <c r="AT267" s="25"/>
      <c r="AU267" s="25"/>
      <c r="AV267" s="25"/>
      <c r="AW267" s="25"/>
      <c r="AX267" s="25"/>
      <c r="AY267" s="25"/>
      <c r="AZ267" s="25"/>
      <c r="BA267" s="25"/>
    </row>
    <row r="268" spans="1:53" x14ac:dyDescent="0.25">
      <c r="A268" s="25"/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  <c r="AA268" s="25"/>
      <c r="AB268" s="25"/>
      <c r="AC268" s="25"/>
      <c r="AD268" s="25"/>
      <c r="AE268" s="25"/>
      <c r="AF268" s="25"/>
      <c r="AG268" s="25"/>
      <c r="AH268" s="25"/>
      <c r="AI268" s="25"/>
      <c r="AJ268" s="25"/>
      <c r="AK268" s="25"/>
      <c r="AL268" s="25"/>
      <c r="AM268" s="25"/>
      <c r="AN268" s="25"/>
      <c r="AO268" s="25"/>
      <c r="AP268" s="25"/>
      <c r="AQ268" s="25"/>
      <c r="AR268" s="25"/>
      <c r="AS268" s="25"/>
      <c r="AT268" s="25"/>
      <c r="AU268" s="25"/>
      <c r="AV268" s="25"/>
      <c r="AW268" s="25"/>
      <c r="AX268" s="25"/>
      <c r="AY268" s="25"/>
      <c r="AZ268" s="25"/>
      <c r="BA268" s="25"/>
    </row>
    <row r="269" spans="1:53" x14ac:dyDescent="0.25">
      <c r="A269" s="25"/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  <c r="AA269" s="25"/>
      <c r="AB269" s="25"/>
      <c r="AC269" s="25"/>
      <c r="AD269" s="25"/>
      <c r="AE269" s="25"/>
      <c r="AF269" s="25"/>
      <c r="AG269" s="25"/>
      <c r="AH269" s="25"/>
      <c r="AI269" s="25"/>
      <c r="AJ269" s="25"/>
      <c r="AK269" s="25"/>
      <c r="AL269" s="25"/>
      <c r="AM269" s="25"/>
      <c r="AN269" s="25"/>
      <c r="AO269" s="25"/>
      <c r="AP269" s="25"/>
      <c r="AQ269" s="25"/>
      <c r="AR269" s="25"/>
      <c r="AS269" s="25"/>
      <c r="AT269" s="25"/>
      <c r="AU269" s="25"/>
      <c r="AV269" s="25"/>
      <c r="AW269" s="25"/>
      <c r="AX269" s="25"/>
      <c r="AY269" s="25"/>
      <c r="AZ269" s="25"/>
      <c r="BA269" s="25"/>
    </row>
    <row r="270" spans="1:53" x14ac:dyDescent="0.25">
      <c r="A270" s="25"/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  <c r="AA270" s="25"/>
      <c r="AB270" s="25"/>
      <c r="AC270" s="25"/>
      <c r="AD270" s="25"/>
      <c r="AE270" s="25"/>
      <c r="AF270" s="25"/>
      <c r="AG270" s="25"/>
      <c r="AH270" s="25"/>
      <c r="AI270" s="25"/>
      <c r="AJ270" s="25"/>
      <c r="AK270" s="25"/>
      <c r="AL270" s="25"/>
      <c r="AM270" s="25"/>
      <c r="AN270" s="25"/>
      <c r="AO270" s="25"/>
      <c r="AP270" s="25"/>
      <c r="AQ270" s="25"/>
      <c r="AR270" s="25"/>
      <c r="AS270" s="25"/>
      <c r="AT270" s="25"/>
      <c r="AU270" s="25"/>
      <c r="AV270" s="25"/>
      <c r="AW270" s="25"/>
      <c r="AX270" s="25"/>
      <c r="AY270" s="25"/>
      <c r="AZ270" s="25"/>
      <c r="BA270" s="25"/>
    </row>
    <row r="271" spans="1:53" x14ac:dyDescent="0.25">
      <c r="A271" s="25"/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  <c r="AA271" s="25"/>
      <c r="AB271" s="25"/>
      <c r="AC271" s="25"/>
      <c r="AD271" s="25"/>
      <c r="AE271" s="25"/>
      <c r="AF271" s="25"/>
      <c r="AG271" s="25"/>
      <c r="AH271" s="25"/>
      <c r="AI271" s="25"/>
      <c r="AJ271" s="25"/>
      <c r="AK271" s="25"/>
      <c r="AL271" s="25"/>
      <c r="AM271" s="25"/>
      <c r="AN271" s="25"/>
      <c r="AO271" s="25"/>
      <c r="AP271" s="25"/>
      <c r="AQ271" s="25"/>
      <c r="AR271" s="25"/>
      <c r="AS271" s="25"/>
      <c r="AT271" s="25"/>
      <c r="AU271" s="25"/>
      <c r="AV271" s="25"/>
      <c r="AW271" s="25"/>
      <c r="AX271" s="25"/>
      <c r="AY271" s="25"/>
      <c r="AZ271" s="25"/>
      <c r="BA271" s="25"/>
    </row>
    <row r="272" spans="1:53" x14ac:dyDescent="0.25">
      <c r="A272" s="25"/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  <c r="AA272" s="25"/>
      <c r="AB272" s="25"/>
      <c r="AC272" s="25"/>
      <c r="AD272" s="25"/>
      <c r="AE272" s="25"/>
      <c r="AF272" s="25"/>
      <c r="AG272" s="25"/>
      <c r="AH272" s="25"/>
      <c r="AI272" s="25"/>
      <c r="AJ272" s="25"/>
      <c r="AK272" s="25"/>
      <c r="AL272" s="25"/>
      <c r="AM272" s="25"/>
      <c r="AN272" s="25"/>
      <c r="AO272" s="25"/>
      <c r="AP272" s="25"/>
      <c r="AQ272" s="25"/>
      <c r="AR272" s="25"/>
      <c r="AS272" s="25"/>
      <c r="AT272" s="25"/>
      <c r="AU272" s="25"/>
      <c r="AV272" s="25"/>
      <c r="AW272" s="25"/>
      <c r="AX272" s="25"/>
      <c r="AY272" s="25"/>
      <c r="AZ272" s="25"/>
      <c r="BA272" s="25"/>
    </row>
    <row r="273" spans="1:53" x14ac:dyDescent="0.25">
      <c r="A273" s="25"/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  <c r="AA273" s="25"/>
      <c r="AB273" s="25"/>
      <c r="AC273" s="25"/>
      <c r="AD273" s="25"/>
      <c r="AE273" s="25"/>
      <c r="AF273" s="25"/>
      <c r="AG273" s="25"/>
      <c r="AH273" s="25"/>
      <c r="AI273" s="25"/>
      <c r="AJ273" s="25"/>
      <c r="AK273" s="25"/>
      <c r="AL273" s="25"/>
      <c r="AM273" s="25"/>
      <c r="AN273" s="25"/>
      <c r="AO273" s="25"/>
      <c r="AP273" s="25"/>
      <c r="AQ273" s="25"/>
      <c r="AR273" s="25"/>
      <c r="AS273" s="25"/>
      <c r="AT273" s="25"/>
      <c r="AU273" s="25"/>
      <c r="AV273" s="25"/>
      <c r="AW273" s="25"/>
      <c r="AX273" s="25"/>
      <c r="AY273" s="25"/>
      <c r="AZ273" s="25"/>
      <c r="BA273" s="25"/>
    </row>
    <row r="274" spans="1:53" x14ac:dyDescent="0.25">
      <c r="A274" s="25"/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  <c r="AA274" s="25"/>
      <c r="AB274" s="25"/>
      <c r="AC274" s="25"/>
      <c r="AD274" s="25"/>
      <c r="AE274" s="25"/>
      <c r="AF274" s="25"/>
      <c r="AG274" s="25"/>
      <c r="AH274" s="25"/>
      <c r="AI274" s="25"/>
      <c r="AJ274" s="25"/>
      <c r="AK274" s="25"/>
      <c r="AL274" s="25"/>
      <c r="AM274" s="25"/>
      <c r="AN274" s="25"/>
      <c r="AO274" s="25"/>
      <c r="AP274" s="25"/>
      <c r="AQ274" s="25"/>
      <c r="AR274" s="25"/>
      <c r="AS274" s="25"/>
      <c r="AT274" s="25"/>
      <c r="AU274" s="25"/>
      <c r="AV274" s="25"/>
      <c r="AW274" s="25"/>
      <c r="AX274" s="25"/>
      <c r="AY274" s="25"/>
      <c r="AZ274" s="25"/>
      <c r="BA274" s="25"/>
    </row>
    <row r="275" spans="1:53" x14ac:dyDescent="0.25">
      <c r="A275" s="25"/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  <c r="AA275" s="25"/>
      <c r="AB275" s="25"/>
      <c r="AC275" s="25"/>
      <c r="AD275" s="25"/>
      <c r="AE275" s="25"/>
      <c r="AF275" s="25"/>
      <c r="AG275" s="25"/>
      <c r="AH275" s="25"/>
      <c r="AI275" s="25"/>
      <c r="AJ275" s="25"/>
      <c r="AK275" s="25"/>
      <c r="AL275" s="25"/>
      <c r="AM275" s="25"/>
      <c r="AN275" s="25"/>
      <c r="AO275" s="25"/>
      <c r="AP275" s="25"/>
      <c r="AQ275" s="25"/>
      <c r="AR275" s="25"/>
      <c r="AS275" s="25"/>
      <c r="AT275" s="25"/>
      <c r="AU275" s="25"/>
      <c r="AV275" s="25"/>
      <c r="AW275" s="25"/>
      <c r="AX275" s="25"/>
      <c r="AY275" s="25"/>
      <c r="AZ275" s="25"/>
      <c r="BA275" s="25"/>
    </row>
    <row r="276" spans="1:53" x14ac:dyDescent="0.25">
      <c r="A276" s="25"/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  <c r="AA276" s="25"/>
      <c r="AB276" s="25"/>
      <c r="AC276" s="25"/>
      <c r="AD276" s="25"/>
      <c r="AE276" s="25"/>
      <c r="AF276" s="25"/>
      <c r="AG276" s="25"/>
      <c r="AH276" s="25"/>
      <c r="AI276" s="25"/>
      <c r="AJ276" s="25"/>
      <c r="AK276" s="25"/>
      <c r="AL276" s="25"/>
      <c r="AM276" s="25"/>
      <c r="AN276" s="25"/>
      <c r="AO276" s="25"/>
      <c r="AP276" s="25"/>
      <c r="AQ276" s="25"/>
      <c r="AR276" s="25"/>
      <c r="AS276" s="25"/>
      <c r="AT276" s="25"/>
      <c r="AU276" s="25"/>
      <c r="AV276" s="25"/>
      <c r="AW276" s="25"/>
      <c r="AX276" s="25"/>
      <c r="AY276" s="25"/>
      <c r="AZ276" s="25"/>
      <c r="BA276" s="25"/>
    </row>
    <row r="277" spans="1:53" x14ac:dyDescent="0.25">
      <c r="A277" s="25"/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  <c r="AA277" s="25"/>
      <c r="AB277" s="25"/>
      <c r="AC277" s="25"/>
      <c r="AD277" s="25"/>
      <c r="AE277" s="25"/>
      <c r="AF277" s="25"/>
      <c r="AG277" s="25"/>
      <c r="AH277" s="25"/>
      <c r="AI277" s="25"/>
      <c r="AJ277" s="25"/>
      <c r="AK277" s="25"/>
      <c r="AL277" s="25"/>
      <c r="AM277" s="25"/>
      <c r="AN277" s="25"/>
      <c r="AO277" s="25"/>
      <c r="AP277" s="25"/>
      <c r="AQ277" s="25"/>
      <c r="AR277" s="25"/>
      <c r="AS277" s="25"/>
      <c r="AT277" s="25"/>
      <c r="AU277" s="25"/>
      <c r="AV277" s="25"/>
      <c r="AW277" s="25"/>
      <c r="AX277" s="25"/>
      <c r="AY277" s="25"/>
      <c r="AZ277" s="25"/>
      <c r="BA277" s="25"/>
    </row>
    <row r="278" spans="1:53" x14ac:dyDescent="0.25">
      <c r="A278" s="25"/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  <c r="AA278" s="25"/>
      <c r="AB278" s="25"/>
      <c r="AC278" s="25"/>
      <c r="AD278" s="25"/>
      <c r="AE278" s="25"/>
      <c r="AF278" s="25"/>
      <c r="AG278" s="25"/>
      <c r="AH278" s="25"/>
      <c r="AI278" s="25"/>
      <c r="AJ278" s="25"/>
      <c r="AK278" s="25"/>
      <c r="AL278" s="25"/>
      <c r="AM278" s="25"/>
      <c r="AN278" s="25"/>
      <c r="AO278" s="25"/>
      <c r="AP278" s="25"/>
      <c r="AQ278" s="25"/>
      <c r="AR278" s="25"/>
      <c r="AS278" s="25"/>
      <c r="AT278" s="25"/>
      <c r="AU278" s="25"/>
      <c r="AV278" s="25"/>
      <c r="AW278" s="25"/>
      <c r="AX278" s="25"/>
      <c r="AY278" s="25"/>
      <c r="AZ278" s="25"/>
      <c r="BA278" s="25"/>
    </row>
    <row r="279" spans="1:53" x14ac:dyDescent="0.25">
      <c r="A279" s="25"/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  <c r="AA279" s="25"/>
      <c r="AB279" s="25"/>
      <c r="AC279" s="25"/>
      <c r="AD279" s="25"/>
      <c r="AE279" s="25"/>
      <c r="AF279" s="25"/>
      <c r="AG279" s="25"/>
      <c r="AH279" s="25"/>
      <c r="AI279" s="25"/>
      <c r="AJ279" s="25"/>
      <c r="AK279" s="25"/>
      <c r="AL279" s="25"/>
      <c r="AM279" s="25"/>
      <c r="AN279" s="25"/>
      <c r="AO279" s="25"/>
      <c r="AP279" s="25"/>
      <c r="AQ279" s="25"/>
      <c r="AR279" s="25"/>
      <c r="AS279" s="25"/>
      <c r="AT279" s="25"/>
      <c r="AU279" s="25"/>
      <c r="AV279" s="25"/>
      <c r="AW279" s="25"/>
      <c r="AX279" s="25"/>
      <c r="AY279" s="25"/>
      <c r="AZ279" s="25"/>
      <c r="BA279" s="25"/>
    </row>
    <row r="280" spans="1:53" x14ac:dyDescent="0.25">
      <c r="A280" s="25"/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  <c r="AA280" s="25"/>
      <c r="AB280" s="25"/>
      <c r="AC280" s="25"/>
      <c r="AD280" s="25"/>
      <c r="AE280" s="25"/>
      <c r="AF280" s="25"/>
      <c r="AG280" s="25"/>
      <c r="AH280" s="25"/>
      <c r="AI280" s="25"/>
      <c r="AJ280" s="25"/>
      <c r="AK280" s="25"/>
      <c r="AL280" s="25"/>
      <c r="AM280" s="25"/>
      <c r="AN280" s="25"/>
      <c r="AO280" s="25"/>
      <c r="AP280" s="25"/>
      <c r="AQ280" s="25"/>
      <c r="AR280" s="25"/>
      <c r="AS280" s="25"/>
      <c r="AT280" s="25"/>
      <c r="AU280" s="25"/>
      <c r="AV280" s="25"/>
      <c r="AW280" s="25"/>
      <c r="AX280" s="25"/>
      <c r="AY280" s="25"/>
      <c r="AZ280" s="25"/>
      <c r="BA280" s="25"/>
    </row>
    <row r="281" spans="1:53" x14ac:dyDescent="0.25">
      <c r="A281" s="25"/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  <c r="AA281" s="25"/>
      <c r="AB281" s="25"/>
      <c r="AC281" s="25"/>
      <c r="AD281" s="25"/>
      <c r="AE281" s="25"/>
      <c r="AF281" s="25"/>
      <c r="AG281" s="25"/>
      <c r="AH281" s="25"/>
      <c r="AI281" s="25"/>
      <c r="AJ281" s="25"/>
      <c r="AK281" s="25"/>
      <c r="AL281" s="25"/>
      <c r="AM281" s="25"/>
      <c r="AN281" s="25"/>
      <c r="AO281" s="25"/>
      <c r="AP281" s="25"/>
      <c r="AQ281" s="25"/>
      <c r="AR281" s="25"/>
      <c r="AS281" s="25"/>
      <c r="AT281" s="25"/>
      <c r="AU281" s="25"/>
      <c r="AV281" s="25"/>
      <c r="AW281" s="25"/>
      <c r="AX281" s="25"/>
      <c r="AY281" s="25"/>
      <c r="AZ281" s="25"/>
      <c r="BA281" s="25"/>
    </row>
    <row r="282" spans="1:53" x14ac:dyDescent="0.25">
      <c r="A282" s="25"/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  <c r="AA282" s="25"/>
      <c r="AB282" s="25"/>
      <c r="AC282" s="25"/>
      <c r="AD282" s="25"/>
      <c r="AE282" s="25"/>
      <c r="AF282" s="25"/>
      <c r="AG282" s="25"/>
      <c r="AH282" s="25"/>
      <c r="AI282" s="25"/>
      <c r="AJ282" s="25"/>
      <c r="AK282" s="25"/>
      <c r="AL282" s="25"/>
      <c r="AM282" s="25"/>
      <c r="AN282" s="25"/>
      <c r="AO282" s="25"/>
      <c r="AP282" s="25"/>
      <c r="AQ282" s="25"/>
      <c r="AR282" s="25"/>
      <c r="AS282" s="25"/>
      <c r="AT282" s="25"/>
      <c r="AU282" s="25"/>
      <c r="AV282" s="25"/>
      <c r="AW282" s="25"/>
      <c r="AX282" s="25"/>
      <c r="AY282" s="25"/>
      <c r="AZ282" s="25"/>
      <c r="BA282" s="25"/>
    </row>
    <row r="283" spans="1:53" x14ac:dyDescent="0.25">
      <c r="A283" s="25"/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  <c r="AA283" s="25"/>
      <c r="AB283" s="25"/>
      <c r="AC283" s="25"/>
      <c r="AD283" s="25"/>
      <c r="AE283" s="25"/>
      <c r="AF283" s="25"/>
      <c r="AG283" s="25"/>
      <c r="AH283" s="25"/>
      <c r="AI283" s="25"/>
      <c r="AJ283" s="25"/>
      <c r="AK283" s="25"/>
      <c r="AL283" s="25"/>
      <c r="AM283" s="25"/>
      <c r="AN283" s="25"/>
      <c r="AO283" s="25"/>
      <c r="AP283" s="25"/>
      <c r="AQ283" s="25"/>
      <c r="AR283" s="25"/>
      <c r="AS283" s="25"/>
      <c r="AT283" s="25"/>
      <c r="AU283" s="25"/>
      <c r="AV283" s="25"/>
      <c r="AW283" s="25"/>
      <c r="AX283" s="25"/>
      <c r="AY283" s="25"/>
      <c r="AZ283" s="25"/>
      <c r="BA283" s="25"/>
    </row>
    <row r="284" spans="1:53" x14ac:dyDescent="0.25">
      <c r="A284" s="25"/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  <c r="AA284" s="25"/>
      <c r="AB284" s="25"/>
      <c r="AC284" s="25"/>
      <c r="AD284" s="25"/>
      <c r="AE284" s="25"/>
      <c r="AF284" s="25"/>
      <c r="AG284" s="25"/>
      <c r="AH284" s="25"/>
      <c r="AI284" s="25"/>
      <c r="AJ284" s="25"/>
      <c r="AK284" s="25"/>
      <c r="AL284" s="25"/>
      <c r="AM284" s="25"/>
      <c r="AN284" s="25"/>
      <c r="AO284" s="25"/>
      <c r="AP284" s="25"/>
      <c r="AQ284" s="25"/>
      <c r="AR284" s="25"/>
      <c r="AS284" s="25"/>
      <c r="AT284" s="25"/>
      <c r="AU284" s="25"/>
      <c r="AV284" s="25"/>
      <c r="AW284" s="25"/>
      <c r="AX284" s="25"/>
      <c r="AY284" s="25"/>
      <c r="AZ284" s="25"/>
      <c r="BA284" s="25"/>
    </row>
    <row r="285" spans="1:53" x14ac:dyDescent="0.25">
      <c r="A285" s="25"/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  <c r="AA285" s="25"/>
      <c r="AB285" s="25"/>
      <c r="AC285" s="25"/>
      <c r="AD285" s="25"/>
      <c r="AE285" s="25"/>
      <c r="AF285" s="25"/>
      <c r="AG285" s="25"/>
      <c r="AH285" s="25"/>
      <c r="AI285" s="25"/>
      <c r="AJ285" s="25"/>
      <c r="AK285" s="25"/>
      <c r="AL285" s="25"/>
      <c r="AM285" s="25"/>
      <c r="AN285" s="25"/>
      <c r="AO285" s="25"/>
      <c r="AP285" s="25"/>
      <c r="AQ285" s="25"/>
      <c r="AR285" s="25"/>
      <c r="AS285" s="25"/>
      <c r="AT285" s="25"/>
      <c r="AU285" s="25"/>
      <c r="AV285" s="25"/>
      <c r="AW285" s="25"/>
      <c r="AX285" s="25"/>
      <c r="AY285" s="25"/>
      <c r="AZ285" s="25"/>
      <c r="BA285" s="25"/>
    </row>
    <row r="286" spans="1:53" x14ac:dyDescent="0.25">
      <c r="A286" s="25"/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  <c r="AA286" s="25"/>
      <c r="AB286" s="25"/>
      <c r="AC286" s="25"/>
      <c r="AD286" s="25"/>
      <c r="AE286" s="25"/>
      <c r="AF286" s="25"/>
      <c r="AG286" s="25"/>
      <c r="AH286" s="25"/>
      <c r="AI286" s="25"/>
      <c r="AJ286" s="25"/>
      <c r="AK286" s="25"/>
      <c r="AL286" s="25"/>
      <c r="AM286" s="25"/>
      <c r="AN286" s="25"/>
      <c r="AO286" s="25"/>
      <c r="AP286" s="25"/>
      <c r="AQ286" s="25"/>
      <c r="AR286" s="25"/>
      <c r="AS286" s="25"/>
      <c r="AT286" s="25"/>
      <c r="AU286" s="25"/>
      <c r="AV286" s="25"/>
      <c r="AW286" s="25"/>
      <c r="AX286" s="25"/>
      <c r="AY286" s="25"/>
      <c r="AZ286" s="25"/>
      <c r="BA286" s="25"/>
    </row>
    <row r="287" spans="1:53" x14ac:dyDescent="0.25">
      <c r="A287" s="25"/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  <c r="AA287" s="25"/>
      <c r="AB287" s="25"/>
      <c r="AC287" s="25"/>
      <c r="AD287" s="25"/>
      <c r="AE287" s="25"/>
      <c r="AF287" s="25"/>
      <c r="AG287" s="25"/>
      <c r="AH287" s="25"/>
      <c r="AI287" s="25"/>
      <c r="AJ287" s="25"/>
      <c r="AK287" s="25"/>
      <c r="AL287" s="25"/>
      <c r="AM287" s="25"/>
      <c r="AN287" s="25"/>
      <c r="AO287" s="25"/>
      <c r="AP287" s="25"/>
      <c r="AQ287" s="25"/>
      <c r="AR287" s="25"/>
      <c r="AS287" s="25"/>
      <c r="AT287" s="25"/>
      <c r="AU287" s="25"/>
      <c r="AV287" s="25"/>
      <c r="AW287" s="25"/>
      <c r="AX287" s="25"/>
      <c r="AY287" s="25"/>
      <c r="AZ287" s="25"/>
      <c r="BA287" s="25"/>
    </row>
    <row r="288" spans="1:53" x14ac:dyDescent="0.25">
      <c r="A288" s="25"/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  <c r="AA288" s="25"/>
      <c r="AB288" s="25"/>
      <c r="AC288" s="25"/>
      <c r="AD288" s="25"/>
      <c r="AE288" s="25"/>
      <c r="AF288" s="25"/>
      <c r="AG288" s="25"/>
      <c r="AH288" s="25"/>
      <c r="AI288" s="25"/>
      <c r="AJ288" s="25"/>
      <c r="AK288" s="25"/>
      <c r="AL288" s="25"/>
      <c r="AM288" s="25"/>
      <c r="AN288" s="25"/>
      <c r="AO288" s="25"/>
      <c r="AP288" s="25"/>
      <c r="AQ288" s="25"/>
      <c r="AR288" s="25"/>
      <c r="AS288" s="25"/>
      <c r="AT288" s="25"/>
      <c r="AU288" s="25"/>
      <c r="AV288" s="25"/>
      <c r="AW288" s="25"/>
      <c r="AX288" s="25"/>
      <c r="AY288" s="25"/>
      <c r="AZ288" s="25"/>
      <c r="BA288" s="25"/>
    </row>
    <row r="289" spans="1:53" x14ac:dyDescent="0.25">
      <c r="A289" s="25"/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  <c r="AA289" s="25"/>
      <c r="AB289" s="25"/>
      <c r="AC289" s="25"/>
      <c r="AD289" s="25"/>
      <c r="AE289" s="25"/>
      <c r="AF289" s="25"/>
      <c r="AG289" s="25"/>
      <c r="AH289" s="25"/>
      <c r="AI289" s="25"/>
      <c r="AJ289" s="25"/>
      <c r="AK289" s="25"/>
      <c r="AL289" s="25"/>
      <c r="AM289" s="25"/>
      <c r="AN289" s="25"/>
      <c r="AO289" s="25"/>
      <c r="AP289" s="25"/>
      <c r="AQ289" s="25"/>
      <c r="AR289" s="25"/>
      <c r="AS289" s="25"/>
      <c r="AT289" s="25"/>
      <c r="AU289" s="25"/>
      <c r="AV289" s="25"/>
      <c r="AW289" s="25"/>
      <c r="AX289" s="25"/>
      <c r="AY289" s="25"/>
      <c r="AZ289" s="25"/>
      <c r="BA289" s="25"/>
    </row>
    <row r="290" spans="1:53" x14ac:dyDescent="0.25">
      <c r="A290" s="25"/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  <c r="AA290" s="25"/>
      <c r="AB290" s="25"/>
      <c r="AC290" s="25"/>
      <c r="AD290" s="25"/>
      <c r="AE290" s="25"/>
      <c r="AF290" s="25"/>
      <c r="AG290" s="25"/>
      <c r="AH290" s="25"/>
      <c r="AI290" s="25"/>
      <c r="AJ290" s="25"/>
      <c r="AK290" s="25"/>
      <c r="AL290" s="25"/>
      <c r="AM290" s="25"/>
      <c r="AN290" s="25"/>
      <c r="AO290" s="25"/>
      <c r="AP290" s="25"/>
      <c r="AQ290" s="25"/>
      <c r="AR290" s="25"/>
      <c r="AS290" s="25"/>
      <c r="AT290" s="25"/>
      <c r="AU290" s="25"/>
      <c r="AV290" s="25"/>
      <c r="AW290" s="25"/>
      <c r="AX290" s="25"/>
      <c r="AY290" s="25"/>
      <c r="AZ290" s="25"/>
      <c r="BA290" s="25"/>
    </row>
    <row r="291" spans="1:53" x14ac:dyDescent="0.25">
      <c r="A291" s="25"/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  <c r="AA291" s="25"/>
      <c r="AB291" s="25"/>
      <c r="AC291" s="25"/>
      <c r="AD291" s="25"/>
      <c r="AE291" s="25"/>
      <c r="AF291" s="25"/>
      <c r="AG291" s="25"/>
      <c r="AH291" s="25"/>
      <c r="AI291" s="25"/>
      <c r="AJ291" s="25"/>
      <c r="AK291" s="25"/>
      <c r="AL291" s="25"/>
      <c r="AM291" s="25"/>
      <c r="AN291" s="25"/>
      <c r="AO291" s="25"/>
      <c r="AP291" s="25"/>
      <c r="AQ291" s="25"/>
      <c r="AR291" s="25"/>
      <c r="AS291" s="25"/>
      <c r="AT291" s="25"/>
      <c r="AU291" s="25"/>
      <c r="AV291" s="25"/>
      <c r="AW291" s="25"/>
      <c r="AX291" s="25"/>
      <c r="AY291" s="25"/>
      <c r="AZ291" s="25"/>
      <c r="BA291" s="25"/>
    </row>
    <row r="292" spans="1:53" x14ac:dyDescent="0.25">
      <c r="A292" s="25"/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  <c r="AA292" s="25"/>
      <c r="AB292" s="25"/>
      <c r="AC292" s="25"/>
      <c r="AD292" s="25"/>
      <c r="AE292" s="25"/>
      <c r="AF292" s="25"/>
      <c r="AG292" s="25"/>
      <c r="AH292" s="25"/>
      <c r="AI292" s="25"/>
      <c r="AJ292" s="25"/>
      <c r="AK292" s="25"/>
      <c r="AL292" s="25"/>
      <c r="AM292" s="25"/>
      <c r="AN292" s="25"/>
      <c r="AO292" s="25"/>
      <c r="AP292" s="25"/>
      <c r="AQ292" s="25"/>
      <c r="AR292" s="25"/>
      <c r="AS292" s="25"/>
      <c r="AT292" s="25"/>
      <c r="AU292" s="25"/>
      <c r="AV292" s="25"/>
      <c r="AW292" s="25"/>
      <c r="AX292" s="25"/>
      <c r="AY292" s="25"/>
      <c r="AZ292" s="25"/>
      <c r="BA292" s="25"/>
    </row>
    <row r="293" spans="1:53" x14ac:dyDescent="0.25">
      <c r="A293" s="25"/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  <c r="AA293" s="25"/>
      <c r="AB293" s="25"/>
      <c r="AC293" s="25"/>
      <c r="AD293" s="25"/>
      <c r="AE293" s="25"/>
      <c r="AF293" s="25"/>
      <c r="AG293" s="25"/>
      <c r="AH293" s="25"/>
      <c r="AI293" s="25"/>
      <c r="AJ293" s="25"/>
      <c r="AK293" s="25"/>
      <c r="AL293" s="25"/>
      <c r="AM293" s="25"/>
      <c r="AN293" s="25"/>
      <c r="AO293" s="25"/>
      <c r="AP293" s="25"/>
      <c r="AQ293" s="25"/>
      <c r="AR293" s="25"/>
      <c r="AS293" s="25"/>
      <c r="AT293" s="25"/>
      <c r="AU293" s="25"/>
      <c r="AV293" s="25"/>
      <c r="AW293" s="25"/>
      <c r="AX293" s="25"/>
      <c r="AY293" s="25"/>
      <c r="AZ293" s="25"/>
      <c r="BA293" s="25"/>
    </row>
    <row r="294" spans="1:53" x14ac:dyDescent="0.25">
      <c r="A294" s="25"/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  <c r="AA294" s="25"/>
      <c r="AB294" s="25"/>
      <c r="AC294" s="25"/>
      <c r="AD294" s="25"/>
      <c r="AE294" s="25"/>
      <c r="AF294" s="25"/>
      <c r="AG294" s="25"/>
      <c r="AH294" s="25"/>
      <c r="AI294" s="25"/>
      <c r="AJ294" s="25"/>
      <c r="AK294" s="25"/>
      <c r="AL294" s="25"/>
      <c r="AM294" s="25"/>
      <c r="AN294" s="25"/>
      <c r="AO294" s="25"/>
      <c r="AP294" s="25"/>
      <c r="AQ294" s="25"/>
      <c r="AR294" s="25"/>
      <c r="AS294" s="25"/>
      <c r="AT294" s="25"/>
      <c r="AU294" s="25"/>
      <c r="AV294" s="25"/>
      <c r="AW294" s="25"/>
      <c r="AX294" s="25"/>
      <c r="AY294" s="25"/>
      <c r="AZ294" s="25"/>
      <c r="BA294" s="25"/>
    </row>
    <row r="295" spans="1:53" x14ac:dyDescent="0.25">
      <c r="A295" s="25"/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  <c r="AA295" s="25"/>
      <c r="AB295" s="25"/>
      <c r="AC295" s="25"/>
      <c r="AD295" s="25"/>
      <c r="AE295" s="25"/>
      <c r="AF295" s="25"/>
      <c r="AG295" s="25"/>
      <c r="AH295" s="25"/>
      <c r="AI295" s="25"/>
      <c r="AJ295" s="25"/>
      <c r="AK295" s="25"/>
      <c r="AL295" s="25"/>
      <c r="AM295" s="25"/>
      <c r="AN295" s="25"/>
      <c r="AO295" s="25"/>
      <c r="AP295" s="25"/>
      <c r="AQ295" s="25"/>
      <c r="AR295" s="25"/>
      <c r="AS295" s="25"/>
      <c r="AT295" s="25"/>
      <c r="AU295" s="25"/>
      <c r="AV295" s="25"/>
      <c r="AW295" s="25"/>
      <c r="AX295" s="25"/>
      <c r="AY295" s="25"/>
      <c r="AZ295" s="25"/>
      <c r="BA295" s="25"/>
    </row>
    <row r="296" spans="1:53" x14ac:dyDescent="0.25">
      <c r="A296" s="25"/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  <c r="AA296" s="25"/>
      <c r="AB296" s="25"/>
      <c r="AC296" s="25"/>
      <c r="AD296" s="25"/>
      <c r="AE296" s="25"/>
      <c r="AF296" s="25"/>
      <c r="AG296" s="25"/>
      <c r="AH296" s="25"/>
      <c r="AI296" s="25"/>
      <c r="AJ296" s="25"/>
      <c r="AK296" s="25"/>
      <c r="AL296" s="25"/>
      <c r="AM296" s="25"/>
      <c r="AN296" s="25"/>
      <c r="AO296" s="25"/>
      <c r="AP296" s="25"/>
      <c r="AQ296" s="25"/>
      <c r="AR296" s="25"/>
      <c r="AS296" s="25"/>
      <c r="AT296" s="25"/>
      <c r="AU296" s="25"/>
      <c r="AV296" s="25"/>
      <c r="AW296" s="25"/>
      <c r="AX296" s="25"/>
      <c r="AY296" s="25"/>
      <c r="AZ296" s="25"/>
      <c r="BA296" s="25"/>
    </row>
    <row r="297" spans="1:53" x14ac:dyDescent="0.25">
      <c r="A297" s="25"/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  <c r="AA297" s="25"/>
      <c r="AB297" s="25"/>
      <c r="AC297" s="25"/>
      <c r="AD297" s="25"/>
      <c r="AE297" s="25"/>
      <c r="AF297" s="25"/>
      <c r="AG297" s="25"/>
      <c r="AH297" s="25"/>
      <c r="AI297" s="25"/>
      <c r="AJ297" s="25"/>
      <c r="AK297" s="25"/>
      <c r="AL297" s="25"/>
      <c r="AM297" s="25"/>
      <c r="AN297" s="25"/>
      <c r="AO297" s="25"/>
      <c r="AP297" s="25"/>
      <c r="AQ297" s="25"/>
      <c r="AR297" s="25"/>
      <c r="AS297" s="25"/>
      <c r="AT297" s="25"/>
      <c r="AU297" s="25"/>
      <c r="AV297" s="25"/>
      <c r="AW297" s="25"/>
      <c r="AX297" s="25"/>
      <c r="AY297" s="25"/>
      <c r="AZ297" s="25"/>
      <c r="BA297" s="25"/>
    </row>
    <row r="298" spans="1:53" x14ac:dyDescent="0.25">
      <c r="A298" s="25"/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  <c r="AA298" s="25"/>
      <c r="AB298" s="25"/>
      <c r="AC298" s="25"/>
      <c r="AD298" s="25"/>
      <c r="AE298" s="25"/>
      <c r="AF298" s="25"/>
      <c r="AG298" s="25"/>
      <c r="AH298" s="25"/>
      <c r="AI298" s="25"/>
      <c r="AJ298" s="25"/>
      <c r="AK298" s="25"/>
      <c r="AL298" s="25"/>
      <c r="AM298" s="25"/>
      <c r="AN298" s="25"/>
      <c r="AO298" s="25"/>
      <c r="AP298" s="25"/>
      <c r="AQ298" s="25"/>
      <c r="AR298" s="25"/>
      <c r="AS298" s="25"/>
      <c r="AT298" s="25"/>
      <c r="AU298" s="25"/>
      <c r="AV298" s="25"/>
      <c r="AW298" s="25"/>
      <c r="AX298" s="25"/>
      <c r="AY298" s="25"/>
      <c r="AZ298" s="25"/>
      <c r="BA298" s="25"/>
    </row>
    <row r="299" spans="1:53" x14ac:dyDescent="0.25">
      <c r="A299" s="25"/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  <c r="AA299" s="25"/>
      <c r="AB299" s="25"/>
      <c r="AC299" s="25"/>
      <c r="AD299" s="25"/>
      <c r="AE299" s="25"/>
      <c r="AF299" s="25"/>
      <c r="AG299" s="25"/>
      <c r="AH299" s="25"/>
      <c r="AI299" s="25"/>
      <c r="AJ299" s="25"/>
      <c r="AK299" s="25"/>
      <c r="AL299" s="25"/>
      <c r="AM299" s="25"/>
      <c r="AN299" s="25"/>
      <c r="AO299" s="25"/>
      <c r="AP299" s="25"/>
      <c r="AQ299" s="25"/>
      <c r="AR299" s="25"/>
      <c r="AS299" s="25"/>
      <c r="AT299" s="25"/>
      <c r="AU299" s="25"/>
      <c r="AV299" s="25"/>
      <c r="AW299" s="25"/>
      <c r="AX299" s="25"/>
      <c r="AY299" s="25"/>
      <c r="AZ299" s="25"/>
      <c r="BA299" s="25"/>
    </row>
    <row r="300" spans="1:53" x14ac:dyDescent="0.25">
      <c r="A300" s="25"/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  <c r="AA300" s="25"/>
      <c r="AB300" s="25"/>
      <c r="AC300" s="25"/>
      <c r="AD300" s="25"/>
      <c r="AE300" s="25"/>
      <c r="AF300" s="25"/>
      <c r="AG300" s="25"/>
      <c r="AH300" s="25"/>
      <c r="AI300" s="25"/>
      <c r="AJ300" s="25"/>
      <c r="AK300" s="25"/>
      <c r="AL300" s="25"/>
      <c r="AM300" s="25"/>
      <c r="AN300" s="25"/>
      <c r="AO300" s="25"/>
      <c r="AP300" s="25"/>
      <c r="AQ300" s="25"/>
      <c r="AR300" s="25"/>
      <c r="AS300" s="25"/>
      <c r="AT300" s="25"/>
      <c r="AU300" s="25"/>
      <c r="AV300" s="25"/>
      <c r="AW300" s="25"/>
      <c r="AX300" s="25"/>
      <c r="AY300" s="25"/>
      <c r="AZ300" s="25"/>
      <c r="BA300" s="25"/>
    </row>
    <row r="301" spans="1:53" x14ac:dyDescent="0.25">
      <c r="A301" s="25"/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  <c r="AA301" s="25"/>
      <c r="AB301" s="25"/>
      <c r="AC301" s="25"/>
      <c r="AD301" s="25"/>
      <c r="AE301" s="25"/>
      <c r="AF301" s="25"/>
      <c r="AG301" s="25"/>
      <c r="AH301" s="25"/>
      <c r="AI301" s="25"/>
      <c r="AJ301" s="25"/>
      <c r="AK301" s="25"/>
      <c r="AL301" s="25"/>
      <c r="AM301" s="25"/>
      <c r="AN301" s="25"/>
      <c r="AO301" s="25"/>
      <c r="AP301" s="25"/>
      <c r="AQ301" s="25"/>
      <c r="AR301" s="25"/>
      <c r="AS301" s="25"/>
      <c r="AT301" s="25"/>
      <c r="AU301" s="25"/>
      <c r="AV301" s="25"/>
      <c r="AW301" s="25"/>
      <c r="AX301" s="25"/>
      <c r="AY301" s="25"/>
      <c r="AZ301" s="25"/>
      <c r="BA301" s="25"/>
    </row>
    <row r="302" spans="1:53" x14ac:dyDescent="0.25">
      <c r="A302" s="25"/>
      <c r="B302" s="25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  <c r="AA302" s="25"/>
      <c r="AB302" s="25"/>
      <c r="AC302" s="25"/>
      <c r="AD302" s="25"/>
      <c r="AE302" s="25"/>
      <c r="AF302" s="25"/>
      <c r="AG302" s="25"/>
      <c r="AH302" s="25"/>
      <c r="AI302" s="25"/>
      <c r="AJ302" s="25"/>
      <c r="AK302" s="25"/>
      <c r="AL302" s="25"/>
      <c r="AM302" s="25"/>
      <c r="AN302" s="25"/>
      <c r="AO302" s="25"/>
      <c r="AP302" s="25"/>
      <c r="AQ302" s="25"/>
      <c r="AR302" s="25"/>
      <c r="AS302" s="25"/>
      <c r="AT302" s="25"/>
      <c r="AU302" s="25"/>
      <c r="AV302" s="25"/>
      <c r="AW302" s="25"/>
      <c r="AX302" s="25"/>
      <c r="AY302" s="25"/>
      <c r="AZ302" s="25"/>
      <c r="BA302" s="25"/>
    </row>
    <row r="303" spans="1:53" x14ac:dyDescent="0.25">
      <c r="A303" s="25"/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  <c r="AA303" s="25"/>
      <c r="AB303" s="25"/>
      <c r="AC303" s="25"/>
      <c r="AD303" s="25"/>
      <c r="AE303" s="25"/>
      <c r="AF303" s="25"/>
      <c r="AG303" s="25"/>
      <c r="AH303" s="25"/>
      <c r="AI303" s="25"/>
      <c r="AJ303" s="25"/>
      <c r="AK303" s="25"/>
      <c r="AL303" s="25"/>
      <c r="AM303" s="25"/>
      <c r="AN303" s="25"/>
      <c r="AO303" s="25"/>
      <c r="AP303" s="25"/>
      <c r="AQ303" s="25"/>
      <c r="AR303" s="25"/>
      <c r="AS303" s="25"/>
      <c r="AT303" s="25"/>
      <c r="AU303" s="25"/>
      <c r="AV303" s="25"/>
      <c r="AW303" s="25"/>
      <c r="AX303" s="25"/>
      <c r="AY303" s="25"/>
      <c r="AZ303" s="25"/>
      <c r="BA303" s="25"/>
    </row>
    <row r="304" spans="1:53" x14ac:dyDescent="0.25">
      <c r="A304" s="25"/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  <c r="AA304" s="25"/>
      <c r="AB304" s="25"/>
      <c r="AC304" s="25"/>
      <c r="AD304" s="25"/>
      <c r="AE304" s="25"/>
      <c r="AF304" s="25"/>
      <c r="AG304" s="25"/>
      <c r="AH304" s="25"/>
      <c r="AI304" s="25"/>
      <c r="AJ304" s="25"/>
      <c r="AK304" s="25"/>
      <c r="AL304" s="25"/>
      <c r="AM304" s="25"/>
      <c r="AN304" s="25"/>
      <c r="AO304" s="25"/>
      <c r="AP304" s="25"/>
      <c r="AQ304" s="25"/>
      <c r="AR304" s="25"/>
      <c r="AS304" s="25"/>
      <c r="AT304" s="25"/>
      <c r="AU304" s="25"/>
      <c r="AV304" s="25"/>
      <c r="AW304" s="25"/>
      <c r="AX304" s="25"/>
      <c r="AY304" s="25"/>
      <c r="AZ304" s="25"/>
      <c r="BA304" s="25"/>
    </row>
    <row r="305" spans="1:53" x14ac:dyDescent="0.25">
      <c r="A305" s="25"/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  <c r="AA305" s="25"/>
      <c r="AB305" s="25"/>
      <c r="AC305" s="25"/>
      <c r="AD305" s="25"/>
      <c r="AE305" s="25"/>
      <c r="AF305" s="25"/>
      <c r="AG305" s="25"/>
      <c r="AH305" s="25"/>
      <c r="AI305" s="25"/>
      <c r="AJ305" s="25"/>
      <c r="AK305" s="25"/>
      <c r="AL305" s="25"/>
      <c r="AM305" s="25"/>
      <c r="AN305" s="25"/>
      <c r="AO305" s="25"/>
      <c r="AP305" s="25"/>
      <c r="AQ305" s="25"/>
      <c r="AR305" s="25"/>
      <c r="AS305" s="25"/>
      <c r="AT305" s="25"/>
      <c r="AU305" s="25"/>
      <c r="AV305" s="25"/>
      <c r="AW305" s="25"/>
      <c r="AX305" s="25"/>
      <c r="AY305" s="25"/>
      <c r="AZ305" s="25"/>
      <c r="BA305" s="25"/>
    </row>
    <row r="306" spans="1:53" x14ac:dyDescent="0.25">
      <c r="A306" s="25"/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  <c r="AA306" s="25"/>
      <c r="AB306" s="25"/>
      <c r="AC306" s="25"/>
      <c r="AD306" s="25"/>
      <c r="AE306" s="25"/>
      <c r="AF306" s="25"/>
      <c r="AG306" s="25"/>
      <c r="AH306" s="25"/>
      <c r="AI306" s="25"/>
      <c r="AJ306" s="25"/>
      <c r="AK306" s="25"/>
      <c r="AL306" s="25"/>
      <c r="AM306" s="25"/>
      <c r="AN306" s="25"/>
      <c r="AO306" s="25"/>
      <c r="AP306" s="25"/>
      <c r="AQ306" s="25"/>
      <c r="AR306" s="25"/>
      <c r="AS306" s="25"/>
      <c r="AT306" s="25"/>
      <c r="AU306" s="25"/>
      <c r="AV306" s="25"/>
      <c r="AW306" s="25"/>
      <c r="AX306" s="25"/>
      <c r="AY306" s="25"/>
      <c r="AZ306" s="25"/>
      <c r="BA306" s="25"/>
    </row>
    <row r="307" spans="1:53" x14ac:dyDescent="0.25">
      <c r="A307" s="25"/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  <c r="AA307" s="25"/>
      <c r="AB307" s="25"/>
      <c r="AC307" s="25"/>
      <c r="AD307" s="25"/>
      <c r="AE307" s="25"/>
      <c r="AF307" s="25"/>
      <c r="AG307" s="25"/>
      <c r="AH307" s="25"/>
      <c r="AI307" s="25"/>
      <c r="AJ307" s="25"/>
      <c r="AK307" s="25"/>
      <c r="AL307" s="25"/>
      <c r="AM307" s="25"/>
      <c r="AN307" s="25"/>
      <c r="AO307" s="25"/>
      <c r="AP307" s="25"/>
      <c r="AQ307" s="25"/>
      <c r="AR307" s="25"/>
      <c r="AS307" s="25"/>
      <c r="AT307" s="25"/>
      <c r="AU307" s="25"/>
      <c r="AV307" s="25"/>
      <c r="AW307" s="25"/>
      <c r="AX307" s="25"/>
      <c r="AY307" s="25"/>
      <c r="AZ307" s="25"/>
      <c r="BA307" s="25"/>
    </row>
    <row r="308" spans="1:53" x14ac:dyDescent="0.25">
      <c r="A308" s="25"/>
      <c r="B308" s="25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  <c r="AA308" s="25"/>
      <c r="AB308" s="25"/>
      <c r="AC308" s="25"/>
      <c r="AD308" s="25"/>
      <c r="AE308" s="25"/>
      <c r="AF308" s="25"/>
      <c r="AG308" s="25"/>
      <c r="AH308" s="25"/>
      <c r="AI308" s="25"/>
      <c r="AJ308" s="25"/>
      <c r="AK308" s="25"/>
      <c r="AL308" s="25"/>
      <c r="AM308" s="25"/>
      <c r="AN308" s="25"/>
      <c r="AO308" s="25"/>
      <c r="AP308" s="25"/>
      <c r="AQ308" s="25"/>
      <c r="AR308" s="25"/>
      <c r="AS308" s="25"/>
      <c r="AT308" s="25"/>
      <c r="AU308" s="25"/>
      <c r="AV308" s="25"/>
      <c r="AW308" s="25"/>
      <c r="AX308" s="25"/>
      <c r="AY308" s="25"/>
      <c r="AZ308" s="25"/>
      <c r="BA308" s="25"/>
    </row>
    <row r="309" spans="1:53" x14ac:dyDescent="0.25">
      <c r="A309" s="25"/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  <c r="AA309" s="25"/>
      <c r="AB309" s="25"/>
      <c r="AC309" s="25"/>
      <c r="AD309" s="25"/>
      <c r="AE309" s="25"/>
      <c r="AF309" s="25"/>
      <c r="AG309" s="25"/>
      <c r="AH309" s="25"/>
      <c r="AI309" s="25"/>
      <c r="AJ309" s="25"/>
      <c r="AK309" s="25"/>
      <c r="AL309" s="25"/>
      <c r="AM309" s="25"/>
      <c r="AN309" s="25"/>
      <c r="AO309" s="25"/>
      <c r="AP309" s="25"/>
      <c r="AQ309" s="25"/>
      <c r="AR309" s="25"/>
      <c r="AS309" s="25"/>
      <c r="AT309" s="25"/>
      <c r="AU309" s="25"/>
      <c r="AV309" s="25"/>
      <c r="AW309" s="25"/>
      <c r="AX309" s="25"/>
      <c r="AY309" s="25"/>
      <c r="AZ309" s="25"/>
      <c r="BA309" s="25"/>
    </row>
    <row r="310" spans="1:53" x14ac:dyDescent="0.25">
      <c r="A310" s="25"/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  <c r="AA310" s="25"/>
      <c r="AB310" s="25"/>
      <c r="AC310" s="25"/>
      <c r="AD310" s="25"/>
      <c r="AE310" s="25"/>
      <c r="AF310" s="25"/>
      <c r="AG310" s="25"/>
      <c r="AH310" s="25"/>
      <c r="AI310" s="25"/>
      <c r="AJ310" s="25"/>
      <c r="AK310" s="25"/>
      <c r="AL310" s="25"/>
      <c r="AM310" s="25"/>
      <c r="AN310" s="25"/>
      <c r="AO310" s="25"/>
      <c r="AP310" s="25"/>
      <c r="AQ310" s="25"/>
      <c r="AR310" s="25"/>
      <c r="AS310" s="25"/>
      <c r="AT310" s="25"/>
      <c r="AU310" s="25"/>
      <c r="AV310" s="25"/>
      <c r="AW310" s="25"/>
      <c r="AX310" s="25"/>
      <c r="AY310" s="25"/>
      <c r="AZ310" s="25"/>
      <c r="BA310" s="25"/>
    </row>
    <row r="311" spans="1:53" x14ac:dyDescent="0.25">
      <c r="A311" s="25"/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  <c r="AA311" s="25"/>
      <c r="AB311" s="25"/>
      <c r="AC311" s="25"/>
      <c r="AD311" s="25"/>
      <c r="AE311" s="25"/>
      <c r="AF311" s="25"/>
      <c r="AG311" s="25"/>
      <c r="AH311" s="25"/>
      <c r="AI311" s="25"/>
      <c r="AJ311" s="25"/>
      <c r="AK311" s="25"/>
      <c r="AL311" s="25"/>
      <c r="AM311" s="25"/>
      <c r="AN311" s="25"/>
      <c r="AO311" s="25"/>
      <c r="AP311" s="25"/>
      <c r="AQ311" s="25"/>
      <c r="AR311" s="25"/>
      <c r="AS311" s="25"/>
      <c r="AT311" s="25"/>
      <c r="AU311" s="25"/>
      <c r="AV311" s="25"/>
      <c r="AW311" s="25"/>
      <c r="AX311" s="25"/>
      <c r="AY311" s="25"/>
      <c r="AZ311" s="25"/>
      <c r="BA311" s="25"/>
    </row>
    <row r="312" spans="1:53" x14ac:dyDescent="0.25">
      <c r="A312" s="25"/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  <c r="AA312" s="25"/>
      <c r="AB312" s="25"/>
      <c r="AC312" s="25"/>
      <c r="AD312" s="25"/>
      <c r="AE312" s="25"/>
      <c r="AF312" s="25"/>
      <c r="AG312" s="25"/>
      <c r="AH312" s="25"/>
      <c r="AI312" s="25"/>
      <c r="AJ312" s="25"/>
      <c r="AK312" s="25"/>
      <c r="AL312" s="25"/>
      <c r="AM312" s="25"/>
      <c r="AN312" s="25"/>
      <c r="AO312" s="25"/>
      <c r="AP312" s="25"/>
      <c r="AQ312" s="25"/>
      <c r="AR312" s="25"/>
      <c r="AS312" s="25"/>
      <c r="AT312" s="25"/>
      <c r="AU312" s="25"/>
      <c r="AV312" s="25"/>
      <c r="AW312" s="25"/>
      <c r="AX312" s="25"/>
      <c r="AY312" s="25"/>
      <c r="AZ312" s="25"/>
      <c r="BA312" s="25"/>
    </row>
    <row r="313" spans="1:53" x14ac:dyDescent="0.25">
      <c r="A313" s="25"/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  <c r="AA313" s="25"/>
      <c r="AB313" s="25"/>
      <c r="AC313" s="25"/>
      <c r="AD313" s="25"/>
      <c r="AE313" s="25"/>
      <c r="AF313" s="25"/>
      <c r="AG313" s="25"/>
      <c r="AH313" s="25"/>
      <c r="AI313" s="25"/>
      <c r="AJ313" s="25"/>
      <c r="AK313" s="25"/>
      <c r="AL313" s="25"/>
      <c r="AM313" s="25"/>
      <c r="AN313" s="25"/>
      <c r="AO313" s="25"/>
      <c r="AP313" s="25"/>
      <c r="AQ313" s="25"/>
      <c r="AR313" s="25"/>
      <c r="AS313" s="25"/>
      <c r="AT313" s="25"/>
      <c r="AU313" s="25"/>
      <c r="AV313" s="25"/>
      <c r="AW313" s="25"/>
      <c r="AX313" s="25"/>
      <c r="AY313" s="25"/>
      <c r="AZ313" s="25"/>
      <c r="BA313" s="25"/>
    </row>
    <row r="314" spans="1:53" x14ac:dyDescent="0.25">
      <c r="A314" s="25"/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  <c r="AA314" s="25"/>
      <c r="AB314" s="25"/>
      <c r="AC314" s="25"/>
      <c r="AD314" s="25"/>
      <c r="AE314" s="25"/>
      <c r="AF314" s="25"/>
      <c r="AG314" s="25"/>
      <c r="AH314" s="25"/>
      <c r="AI314" s="25"/>
      <c r="AJ314" s="25"/>
      <c r="AK314" s="25"/>
      <c r="AL314" s="25"/>
      <c r="AM314" s="25"/>
      <c r="AN314" s="25"/>
      <c r="AO314" s="25"/>
      <c r="AP314" s="25"/>
      <c r="AQ314" s="25"/>
      <c r="AR314" s="25"/>
      <c r="AS314" s="25"/>
      <c r="AT314" s="25"/>
      <c r="AU314" s="25"/>
      <c r="AV314" s="25"/>
      <c r="AW314" s="25"/>
      <c r="AX314" s="25"/>
      <c r="AY314" s="25"/>
      <c r="AZ314" s="25"/>
      <c r="BA314" s="25"/>
    </row>
    <row r="315" spans="1:53" x14ac:dyDescent="0.25">
      <c r="A315" s="25"/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  <c r="AA315" s="25"/>
      <c r="AB315" s="25"/>
      <c r="AC315" s="25"/>
      <c r="AD315" s="25"/>
      <c r="AE315" s="25"/>
      <c r="AF315" s="25"/>
      <c r="AG315" s="25"/>
      <c r="AH315" s="25"/>
      <c r="AI315" s="25"/>
      <c r="AJ315" s="25"/>
      <c r="AK315" s="25"/>
      <c r="AL315" s="25"/>
      <c r="AM315" s="25"/>
      <c r="AN315" s="25"/>
      <c r="AO315" s="25"/>
      <c r="AP315" s="25"/>
      <c r="AQ315" s="25"/>
      <c r="AR315" s="25"/>
      <c r="AS315" s="25"/>
      <c r="AT315" s="25"/>
      <c r="AU315" s="25"/>
      <c r="AV315" s="25"/>
      <c r="AW315" s="25"/>
      <c r="AX315" s="25"/>
      <c r="AY315" s="25"/>
      <c r="AZ315" s="25"/>
      <c r="BA315" s="25"/>
    </row>
    <row r="316" spans="1:53" x14ac:dyDescent="0.25">
      <c r="A316" s="25"/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  <c r="AA316" s="25"/>
      <c r="AB316" s="25"/>
      <c r="AC316" s="25"/>
      <c r="AD316" s="25"/>
      <c r="AE316" s="25"/>
      <c r="AF316" s="25"/>
      <c r="AG316" s="25"/>
      <c r="AH316" s="25"/>
      <c r="AI316" s="25"/>
      <c r="AJ316" s="25"/>
      <c r="AK316" s="25"/>
      <c r="AL316" s="25"/>
      <c r="AM316" s="25"/>
      <c r="AN316" s="25"/>
      <c r="AO316" s="25"/>
      <c r="AP316" s="25"/>
      <c r="AQ316" s="25"/>
      <c r="AR316" s="25"/>
      <c r="AS316" s="25"/>
      <c r="AT316" s="25"/>
      <c r="AU316" s="25"/>
      <c r="AV316" s="25"/>
      <c r="AW316" s="25"/>
      <c r="AX316" s="25"/>
      <c r="AY316" s="25"/>
      <c r="AZ316" s="25"/>
      <c r="BA316" s="25"/>
    </row>
    <row r="317" spans="1:53" x14ac:dyDescent="0.25">
      <c r="A317" s="25"/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  <c r="AA317" s="25"/>
      <c r="AB317" s="25"/>
      <c r="AC317" s="25"/>
      <c r="AD317" s="25"/>
      <c r="AE317" s="25"/>
      <c r="AF317" s="25"/>
      <c r="AG317" s="25"/>
      <c r="AH317" s="25"/>
      <c r="AI317" s="25"/>
      <c r="AJ317" s="25"/>
      <c r="AK317" s="25"/>
      <c r="AL317" s="25"/>
      <c r="AM317" s="25"/>
      <c r="AN317" s="25"/>
      <c r="AO317" s="25"/>
      <c r="AP317" s="25"/>
      <c r="AQ317" s="25"/>
      <c r="AR317" s="25"/>
      <c r="AS317" s="25"/>
      <c r="AT317" s="25"/>
      <c r="AU317" s="25"/>
      <c r="AV317" s="25"/>
      <c r="AW317" s="25"/>
      <c r="AX317" s="25"/>
      <c r="AY317" s="25"/>
      <c r="AZ317" s="25"/>
      <c r="BA317" s="25"/>
    </row>
    <row r="318" spans="1:53" x14ac:dyDescent="0.25">
      <c r="A318" s="25"/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  <c r="AA318" s="25"/>
      <c r="AB318" s="25"/>
      <c r="AC318" s="25"/>
      <c r="AD318" s="25"/>
      <c r="AE318" s="25"/>
      <c r="AF318" s="25"/>
      <c r="AG318" s="25"/>
      <c r="AH318" s="25"/>
      <c r="AI318" s="25"/>
      <c r="AJ318" s="25"/>
      <c r="AK318" s="25"/>
      <c r="AL318" s="25"/>
      <c r="AM318" s="25"/>
      <c r="AN318" s="25"/>
      <c r="AO318" s="25"/>
      <c r="AP318" s="25"/>
      <c r="AQ318" s="25"/>
      <c r="AR318" s="25"/>
      <c r="AS318" s="25"/>
      <c r="AT318" s="25"/>
      <c r="AU318" s="25"/>
      <c r="AV318" s="25"/>
      <c r="AW318" s="25"/>
      <c r="AX318" s="25"/>
      <c r="AY318" s="25"/>
      <c r="AZ318" s="25"/>
      <c r="BA318" s="25"/>
    </row>
    <row r="319" spans="1:53" x14ac:dyDescent="0.25">
      <c r="A319" s="25"/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  <c r="AA319" s="25"/>
      <c r="AB319" s="25"/>
      <c r="AC319" s="25"/>
      <c r="AD319" s="25"/>
      <c r="AE319" s="25"/>
      <c r="AF319" s="25"/>
      <c r="AG319" s="25"/>
      <c r="AH319" s="25"/>
      <c r="AI319" s="25"/>
      <c r="AJ319" s="25"/>
      <c r="AK319" s="25"/>
      <c r="AL319" s="25"/>
      <c r="AM319" s="25"/>
      <c r="AN319" s="25"/>
      <c r="AO319" s="25"/>
      <c r="AP319" s="25"/>
      <c r="AQ319" s="25"/>
      <c r="AR319" s="25"/>
      <c r="AS319" s="25"/>
      <c r="AT319" s="25"/>
      <c r="AU319" s="25"/>
      <c r="AV319" s="25"/>
      <c r="AW319" s="25"/>
      <c r="AX319" s="25"/>
      <c r="AY319" s="25"/>
      <c r="AZ319" s="25"/>
      <c r="BA319" s="25"/>
    </row>
    <row r="320" spans="1:53" x14ac:dyDescent="0.25">
      <c r="A320" s="25"/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  <c r="AA320" s="25"/>
      <c r="AB320" s="25"/>
      <c r="AC320" s="25"/>
      <c r="AD320" s="25"/>
      <c r="AE320" s="25"/>
      <c r="AF320" s="25"/>
      <c r="AG320" s="25"/>
      <c r="AH320" s="25"/>
      <c r="AI320" s="25"/>
      <c r="AJ320" s="25"/>
      <c r="AK320" s="25"/>
      <c r="AL320" s="25"/>
      <c r="AM320" s="25"/>
      <c r="AN320" s="25"/>
      <c r="AO320" s="25"/>
      <c r="AP320" s="25"/>
      <c r="AQ320" s="25"/>
      <c r="AR320" s="25"/>
      <c r="AS320" s="25"/>
      <c r="AT320" s="25"/>
      <c r="AU320" s="25"/>
      <c r="AV320" s="25"/>
      <c r="AW320" s="25"/>
      <c r="AX320" s="25"/>
      <c r="AY320" s="25"/>
      <c r="AZ320" s="25"/>
      <c r="BA320" s="25"/>
    </row>
    <row r="321" spans="1:53" x14ac:dyDescent="0.25">
      <c r="A321" s="25"/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  <c r="AA321" s="25"/>
      <c r="AB321" s="25"/>
      <c r="AC321" s="25"/>
      <c r="AD321" s="25"/>
      <c r="AE321" s="25"/>
      <c r="AF321" s="25"/>
      <c r="AG321" s="25"/>
      <c r="AH321" s="25"/>
      <c r="AI321" s="25"/>
      <c r="AJ321" s="25"/>
      <c r="AK321" s="25"/>
      <c r="AL321" s="25"/>
      <c r="AM321" s="25"/>
      <c r="AN321" s="25"/>
      <c r="AO321" s="25"/>
      <c r="AP321" s="25"/>
      <c r="AQ321" s="25"/>
      <c r="AR321" s="25"/>
      <c r="AS321" s="25"/>
      <c r="AT321" s="25"/>
      <c r="AU321" s="25"/>
      <c r="AV321" s="25"/>
      <c r="AW321" s="25"/>
      <c r="AX321" s="25"/>
      <c r="AY321" s="25"/>
      <c r="AZ321" s="25"/>
      <c r="BA321" s="25"/>
    </row>
    <row r="322" spans="1:53" x14ac:dyDescent="0.25">
      <c r="A322" s="25"/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  <c r="AA322" s="25"/>
      <c r="AB322" s="25"/>
      <c r="AC322" s="25"/>
      <c r="AD322" s="25"/>
      <c r="AE322" s="25"/>
      <c r="AF322" s="25"/>
      <c r="AG322" s="25"/>
      <c r="AH322" s="25"/>
      <c r="AI322" s="25"/>
      <c r="AJ322" s="25"/>
      <c r="AK322" s="25"/>
      <c r="AL322" s="25"/>
      <c r="AM322" s="25"/>
      <c r="AN322" s="25"/>
      <c r="AO322" s="25"/>
      <c r="AP322" s="25"/>
      <c r="AQ322" s="25"/>
      <c r="AR322" s="25"/>
      <c r="AS322" s="25"/>
      <c r="AT322" s="25"/>
      <c r="AU322" s="25"/>
      <c r="AV322" s="25"/>
      <c r="AW322" s="25"/>
      <c r="AX322" s="25"/>
      <c r="AY322" s="25"/>
      <c r="AZ322" s="25"/>
      <c r="BA322" s="25"/>
    </row>
    <row r="323" spans="1:53" x14ac:dyDescent="0.25">
      <c r="A323" s="25"/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  <c r="AA323" s="25"/>
      <c r="AB323" s="25"/>
      <c r="AC323" s="25"/>
      <c r="AD323" s="25"/>
      <c r="AE323" s="25"/>
      <c r="AF323" s="25"/>
      <c r="AG323" s="25"/>
      <c r="AH323" s="25"/>
      <c r="AI323" s="25"/>
      <c r="AJ323" s="25"/>
      <c r="AK323" s="25"/>
      <c r="AL323" s="25"/>
      <c r="AM323" s="25"/>
      <c r="AN323" s="25"/>
      <c r="AO323" s="25"/>
      <c r="AP323" s="25"/>
      <c r="AQ323" s="25"/>
      <c r="AR323" s="25"/>
      <c r="AS323" s="25"/>
      <c r="AT323" s="25"/>
      <c r="AU323" s="25"/>
      <c r="AV323" s="25"/>
      <c r="AW323" s="25"/>
      <c r="AX323" s="25"/>
      <c r="AY323" s="25"/>
      <c r="AZ323" s="25"/>
      <c r="BA323" s="25"/>
    </row>
    <row r="324" spans="1:53" x14ac:dyDescent="0.25">
      <c r="A324" s="25"/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  <c r="AA324" s="25"/>
      <c r="AB324" s="25"/>
      <c r="AC324" s="25"/>
      <c r="AD324" s="25"/>
      <c r="AE324" s="25"/>
      <c r="AF324" s="25"/>
      <c r="AG324" s="25"/>
      <c r="AH324" s="25"/>
      <c r="AI324" s="25"/>
      <c r="AJ324" s="25"/>
      <c r="AK324" s="25"/>
      <c r="AL324" s="25"/>
      <c r="AM324" s="25"/>
      <c r="AN324" s="25"/>
      <c r="AO324" s="25"/>
      <c r="AP324" s="25"/>
      <c r="AQ324" s="25"/>
      <c r="AR324" s="25"/>
      <c r="AS324" s="25"/>
      <c r="AT324" s="25"/>
      <c r="AU324" s="25"/>
      <c r="AV324" s="25"/>
      <c r="AW324" s="25"/>
      <c r="AX324" s="25"/>
      <c r="AY324" s="25"/>
      <c r="AZ324" s="25"/>
      <c r="BA324" s="25"/>
    </row>
    <row r="325" spans="1:53" x14ac:dyDescent="0.25">
      <c r="A325" s="25"/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  <c r="AA325" s="25"/>
      <c r="AB325" s="25"/>
      <c r="AC325" s="25"/>
      <c r="AD325" s="25"/>
      <c r="AE325" s="25"/>
      <c r="AF325" s="25"/>
      <c r="AG325" s="25"/>
      <c r="AH325" s="25"/>
      <c r="AI325" s="25"/>
      <c r="AJ325" s="25"/>
      <c r="AK325" s="25"/>
      <c r="AL325" s="25"/>
      <c r="AM325" s="25"/>
      <c r="AN325" s="25"/>
      <c r="AO325" s="25"/>
      <c r="AP325" s="25"/>
      <c r="AQ325" s="25"/>
      <c r="AR325" s="25"/>
      <c r="AS325" s="25"/>
      <c r="AT325" s="25"/>
      <c r="AU325" s="25"/>
      <c r="AV325" s="25"/>
      <c r="AW325" s="25"/>
      <c r="AX325" s="25"/>
      <c r="AY325" s="25"/>
      <c r="AZ325" s="25"/>
      <c r="BA325" s="25"/>
    </row>
    <row r="326" spans="1:53" x14ac:dyDescent="0.25">
      <c r="A326" s="25"/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  <c r="AA326" s="25"/>
      <c r="AB326" s="25"/>
      <c r="AC326" s="25"/>
      <c r="AD326" s="25"/>
      <c r="AE326" s="25"/>
      <c r="AF326" s="25"/>
      <c r="AG326" s="25"/>
      <c r="AH326" s="25"/>
      <c r="AI326" s="25"/>
      <c r="AJ326" s="25"/>
      <c r="AK326" s="25"/>
      <c r="AL326" s="25"/>
      <c r="AM326" s="25"/>
      <c r="AN326" s="25"/>
      <c r="AO326" s="25"/>
      <c r="AP326" s="25"/>
      <c r="AQ326" s="25"/>
      <c r="AR326" s="25"/>
      <c r="AS326" s="25"/>
      <c r="AT326" s="25"/>
      <c r="AU326" s="25"/>
      <c r="AV326" s="25"/>
      <c r="AW326" s="25"/>
      <c r="AX326" s="25"/>
      <c r="AY326" s="25"/>
      <c r="AZ326" s="25"/>
      <c r="BA326" s="25"/>
    </row>
    <row r="327" spans="1:53" x14ac:dyDescent="0.25">
      <c r="A327" s="25"/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  <c r="AA327" s="25"/>
      <c r="AB327" s="25"/>
      <c r="AC327" s="25"/>
      <c r="AD327" s="25"/>
      <c r="AE327" s="25"/>
      <c r="AF327" s="25"/>
      <c r="AG327" s="25"/>
      <c r="AH327" s="25"/>
      <c r="AI327" s="25"/>
      <c r="AJ327" s="25"/>
      <c r="AK327" s="25"/>
      <c r="AL327" s="25"/>
      <c r="AM327" s="25"/>
      <c r="AN327" s="25"/>
      <c r="AO327" s="25"/>
      <c r="AP327" s="25"/>
      <c r="AQ327" s="25"/>
      <c r="AR327" s="25"/>
      <c r="AS327" s="25"/>
      <c r="AT327" s="25"/>
      <c r="AU327" s="25"/>
      <c r="AV327" s="25"/>
      <c r="AW327" s="25"/>
      <c r="AX327" s="25"/>
      <c r="AY327" s="25"/>
      <c r="AZ327" s="25"/>
      <c r="BA327" s="25"/>
    </row>
    <row r="328" spans="1:53" x14ac:dyDescent="0.25">
      <c r="A328" s="25"/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  <c r="AA328" s="25"/>
      <c r="AB328" s="25"/>
      <c r="AC328" s="25"/>
      <c r="AD328" s="25"/>
      <c r="AE328" s="25"/>
      <c r="AF328" s="25"/>
      <c r="AG328" s="25"/>
      <c r="AH328" s="25"/>
      <c r="AI328" s="25"/>
      <c r="AJ328" s="25"/>
      <c r="AK328" s="25"/>
      <c r="AL328" s="25"/>
      <c r="AM328" s="25"/>
      <c r="AN328" s="25"/>
      <c r="AO328" s="25"/>
      <c r="AP328" s="25"/>
      <c r="AQ328" s="25"/>
      <c r="AR328" s="25"/>
      <c r="AS328" s="25"/>
      <c r="AT328" s="25"/>
      <c r="AU328" s="25"/>
      <c r="AV328" s="25"/>
      <c r="AW328" s="25"/>
      <c r="AX328" s="25"/>
      <c r="AY328" s="25"/>
      <c r="AZ328" s="25"/>
      <c r="BA328" s="25"/>
    </row>
    <row r="329" spans="1:53" x14ac:dyDescent="0.25">
      <c r="A329" s="25"/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  <c r="AA329" s="25"/>
      <c r="AB329" s="25"/>
      <c r="AC329" s="25"/>
      <c r="AD329" s="25"/>
      <c r="AE329" s="25"/>
      <c r="AF329" s="25"/>
      <c r="AG329" s="25"/>
      <c r="AH329" s="25"/>
      <c r="AI329" s="25"/>
      <c r="AJ329" s="25"/>
      <c r="AK329" s="25"/>
      <c r="AL329" s="25"/>
      <c r="AM329" s="25"/>
      <c r="AN329" s="25"/>
      <c r="AO329" s="25"/>
      <c r="AP329" s="25"/>
      <c r="AQ329" s="25"/>
      <c r="AR329" s="25"/>
      <c r="AS329" s="25"/>
      <c r="AT329" s="25"/>
      <c r="AU329" s="25"/>
      <c r="AV329" s="25"/>
      <c r="AW329" s="25"/>
      <c r="AX329" s="25"/>
      <c r="AY329" s="25"/>
      <c r="AZ329" s="25"/>
      <c r="BA329" s="25"/>
    </row>
    <row r="330" spans="1:53" x14ac:dyDescent="0.25">
      <c r="A330" s="25"/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  <c r="AA330" s="25"/>
      <c r="AB330" s="25"/>
      <c r="AC330" s="25"/>
      <c r="AD330" s="25"/>
      <c r="AE330" s="25"/>
      <c r="AF330" s="25"/>
      <c r="AG330" s="25"/>
      <c r="AH330" s="25"/>
      <c r="AI330" s="25"/>
      <c r="AJ330" s="25"/>
      <c r="AK330" s="25"/>
      <c r="AL330" s="25"/>
      <c r="AM330" s="25"/>
      <c r="AN330" s="25"/>
      <c r="AO330" s="25"/>
      <c r="AP330" s="25"/>
      <c r="AQ330" s="25"/>
      <c r="AR330" s="25"/>
      <c r="AS330" s="25"/>
      <c r="AT330" s="25"/>
      <c r="AU330" s="25"/>
      <c r="AV330" s="25"/>
      <c r="AW330" s="25"/>
      <c r="AX330" s="25"/>
      <c r="AY330" s="25"/>
      <c r="AZ330" s="25"/>
      <c r="BA330" s="25"/>
    </row>
    <row r="331" spans="1:53" x14ac:dyDescent="0.25">
      <c r="A331" s="25"/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  <c r="AA331" s="25"/>
      <c r="AB331" s="25"/>
      <c r="AC331" s="25"/>
      <c r="AD331" s="25"/>
      <c r="AE331" s="25"/>
      <c r="AF331" s="25"/>
      <c r="AG331" s="25"/>
      <c r="AH331" s="25"/>
      <c r="AI331" s="25"/>
      <c r="AJ331" s="25"/>
      <c r="AK331" s="25"/>
      <c r="AL331" s="25"/>
      <c r="AM331" s="25"/>
      <c r="AN331" s="25"/>
      <c r="AO331" s="25"/>
      <c r="AP331" s="25"/>
      <c r="AQ331" s="25"/>
      <c r="AR331" s="25"/>
      <c r="AS331" s="25"/>
      <c r="AT331" s="25"/>
      <c r="AU331" s="25"/>
      <c r="AV331" s="25"/>
      <c r="AW331" s="25"/>
      <c r="AX331" s="25"/>
      <c r="AY331" s="25"/>
      <c r="AZ331" s="25"/>
      <c r="BA331" s="25"/>
    </row>
    <row r="332" spans="1:53" x14ac:dyDescent="0.25">
      <c r="A332" s="25"/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  <c r="AA332" s="25"/>
      <c r="AB332" s="25"/>
      <c r="AC332" s="25"/>
      <c r="AD332" s="25"/>
      <c r="AE332" s="25"/>
      <c r="AF332" s="25"/>
      <c r="AG332" s="25"/>
      <c r="AH332" s="25"/>
      <c r="AI332" s="25"/>
      <c r="AJ332" s="25"/>
      <c r="AK332" s="25"/>
      <c r="AL332" s="25"/>
      <c r="AM332" s="25"/>
      <c r="AN332" s="25"/>
      <c r="AO332" s="25"/>
      <c r="AP332" s="25"/>
      <c r="AQ332" s="25"/>
      <c r="AR332" s="25"/>
      <c r="AS332" s="25"/>
      <c r="AT332" s="25"/>
      <c r="AU332" s="25"/>
      <c r="AV332" s="25"/>
      <c r="AW332" s="25"/>
      <c r="AX332" s="25"/>
      <c r="AY332" s="25"/>
      <c r="AZ332" s="25"/>
      <c r="BA332" s="25"/>
    </row>
    <row r="333" spans="1:53" x14ac:dyDescent="0.25">
      <c r="A333" s="25"/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  <c r="AA333" s="25"/>
      <c r="AB333" s="25"/>
      <c r="AC333" s="25"/>
      <c r="AD333" s="25"/>
      <c r="AE333" s="25"/>
      <c r="AF333" s="25"/>
      <c r="AG333" s="25"/>
      <c r="AH333" s="25"/>
      <c r="AI333" s="25"/>
      <c r="AJ333" s="25"/>
      <c r="AK333" s="25"/>
      <c r="AL333" s="25"/>
      <c r="AM333" s="25"/>
      <c r="AN333" s="25"/>
      <c r="AO333" s="25"/>
      <c r="AP333" s="25"/>
      <c r="AQ333" s="25"/>
      <c r="AR333" s="25"/>
      <c r="AS333" s="25"/>
      <c r="AT333" s="25"/>
      <c r="AU333" s="25"/>
      <c r="AV333" s="25"/>
      <c r="AW333" s="25"/>
      <c r="AX333" s="25"/>
      <c r="AY333" s="25"/>
      <c r="AZ333" s="25"/>
      <c r="BA333" s="25"/>
    </row>
    <row r="334" spans="1:53" x14ac:dyDescent="0.25">
      <c r="A334" s="25"/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  <c r="AA334" s="25"/>
      <c r="AB334" s="25"/>
      <c r="AC334" s="25"/>
      <c r="AD334" s="25"/>
      <c r="AE334" s="25"/>
      <c r="AF334" s="25"/>
      <c r="AG334" s="25"/>
      <c r="AH334" s="25"/>
      <c r="AI334" s="25"/>
      <c r="AJ334" s="25"/>
      <c r="AK334" s="25"/>
      <c r="AL334" s="25"/>
      <c r="AM334" s="25"/>
      <c r="AN334" s="25"/>
      <c r="AO334" s="25"/>
      <c r="AP334" s="25"/>
      <c r="AQ334" s="25"/>
      <c r="AR334" s="25"/>
      <c r="AS334" s="25"/>
      <c r="AT334" s="25"/>
      <c r="AU334" s="25"/>
      <c r="AV334" s="25"/>
      <c r="AW334" s="25"/>
      <c r="AX334" s="25"/>
      <c r="AY334" s="25"/>
      <c r="AZ334" s="25"/>
      <c r="BA334" s="25"/>
    </row>
    <row r="335" spans="1:53" x14ac:dyDescent="0.25">
      <c r="A335" s="25"/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  <c r="AA335" s="25"/>
      <c r="AB335" s="25"/>
      <c r="AC335" s="25"/>
      <c r="AD335" s="25"/>
      <c r="AE335" s="25"/>
      <c r="AF335" s="25"/>
      <c r="AG335" s="25"/>
      <c r="AH335" s="25"/>
      <c r="AI335" s="25"/>
      <c r="AJ335" s="25"/>
      <c r="AK335" s="25"/>
      <c r="AL335" s="25"/>
      <c r="AM335" s="25"/>
      <c r="AN335" s="25"/>
      <c r="AO335" s="25"/>
      <c r="AP335" s="25"/>
      <c r="AQ335" s="25"/>
      <c r="AR335" s="25"/>
      <c r="AS335" s="25"/>
      <c r="AT335" s="25"/>
      <c r="AU335" s="25"/>
      <c r="AV335" s="25"/>
      <c r="AW335" s="25"/>
      <c r="AX335" s="25"/>
      <c r="AY335" s="25"/>
      <c r="AZ335" s="25"/>
      <c r="BA335" s="25"/>
    </row>
    <row r="336" spans="1:53" x14ac:dyDescent="0.25">
      <c r="A336" s="25"/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  <c r="AA336" s="25"/>
      <c r="AB336" s="25"/>
      <c r="AC336" s="25"/>
      <c r="AD336" s="25"/>
      <c r="AE336" s="25"/>
      <c r="AF336" s="25"/>
      <c r="AG336" s="25"/>
      <c r="AH336" s="25"/>
      <c r="AI336" s="25"/>
      <c r="AJ336" s="25"/>
      <c r="AK336" s="25"/>
      <c r="AL336" s="25"/>
      <c r="AM336" s="25"/>
      <c r="AN336" s="25"/>
      <c r="AO336" s="25"/>
      <c r="AP336" s="25"/>
      <c r="AQ336" s="25"/>
      <c r="AR336" s="25"/>
      <c r="AS336" s="25"/>
      <c r="AT336" s="25"/>
      <c r="AU336" s="25"/>
      <c r="AV336" s="25"/>
      <c r="AW336" s="25"/>
      <c r="AX336" s="25"/>
      <c r="AY336" s="25"/>
      <c r="AZ336" s="25"/>
      <c r="BA336" s="25"/>
    </row>
    <row r="337" spans="1:53" x14ac:dyDescent="0.25">
      <c r="A337" s="25"/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  <c r="AA337" s="25"/>
      <c r="AB337" s="25"/>
      <c r="AC337" s="25"/>
      <c r="AD337" s="25"/>
      <c r="AE337" s="25"/>
      <c r="AF337" s="25"/>
      <c r="AG337" s="25"/>
      <c r="AH337" s="25"/>
      <c r="AI337" s="25"/>
      <c r="AJ337" s="25"/>
      <c r="AK337" s="25"/>
      <c r="AL337" s="25"/>
      <c r="AM337" s="25"/>
      <c r="AN337" s="25"/>
      <c r="AO337" s="25"/>
      <c r="AP337" s="25"/>
      <c r="AQ337" s="25"/>
      <c r="AR337" s="25"/>
      <c r="AS337" s="25"/>
      <c r="AT337" s="25"/>
      <c r="AU337" s="25"/>
      <c r="AV337" s="25"/>
      <c r="AW337" s="25"/>
      <c r="AX337" s="25"/>
      <c r="AY337" s="25"/>
      <c r="AZ337" s="25"/>
      <c r="BA337" s="25"/>
    </row>
    <row r="338" spans="1:53" x14ac:dyDescent="0.25">
      <c r="A338" s="25"/>
      <c r="B338" s="25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  <c r="AA338" s="25"/>
      <c r="AB338" s="25"/>
      <c r="AC338" s="25"/>
      <c r="AD338" s="25"/>
      <c r="AE338" s="25"/>
      <c r="AF338" s="25"/>
      <c r="AG338" s="25"/>
      <c r="AH338" s="25"/>
      <c r="AI338" s="25"/>
      <c r="AJ338" s="25"/>
      <c r="AK338" s="25"/>
      <c r="AL338" s="25"/>
      <c r="AM338" s="25"/>
      <c r="AN338" s="25"/>
      <c r="AO338" s="25"/>
      <c r="AP338" s="25"/>
      <c r="AQ338" s="25"/>
      <c r="AR338" s="25"/>
      <c r="AS338" s="25"/>
      <c r="AT338" s="25"/>
      <c r="AU338" s="25"/>
      <c r="AV338" s="25"/>
      <c r="AW338" s="25"/>
      <c r="AX338" s="25"/>
      <c r="AY338" s="25"/>
      <c r="AZ338" s="25"/>
      <c r="BA338" s="25"/>
    </row>
    <row r="339" spans="1:53" x14ac:dyDescent="0.25">
      <c r="A339" s="25"/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  <c r="AA339" s="25"/>
      <c r="AB339" s="25"/>
      <c r="AC339" s="25"/>
      <c r="AD339" s="25"/>
      <c r="AE339" s="25"/>
      <c r="AF339" s="25"/>
      <c r="AG339" s="25"/>
      <c r="AH339" s="25"/>
      <c r="AI339" s="25"/>
      <c r="AJ339" s="25"/>
      <c r="AK339" s="25"/>
      <c r="AL339" s="25"/>
      <c r="AM339" s="25"/>
      <c r="AN339" s="25"/>
      <c r="AO339" s="25"/>
      <c r="AP339" s="25"/>
      <c r="AQ339" s="25"/>
      <c r="AR339" s="25"/>
      <c r="AS339" s="25"/>
      <c r="AT339" s="25"/>
      <c r="AU339" s="25"/>
      <c r="AV339" s="25"/>
      <c r="AW339" s="25"/>
      <c r="AX339" s="25"/>
      <c r="AY339" s="25"/>
      <c r="AZ339" s="25"/>
      <c r="BA339" s="25"/>
    </row>
    <row r="340" spans="1:53" x14ac:dyDescent="0.25">
      <c r="A340" s="25"/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  <c r="AA340" s="25"/>
      <c r="AB340" s="25"/>
      <c r="AC340" s="25"/>
      <c r="AD340" s="25"/>
      <c r="AE340" s="25"/>
      <c r="AF340" s="25"/>
      <c r="AG340" s="25"/>
      <c r="AH340" s="25"/>
      <c r="AI340" s="25"/>
      <c r="AJ340" s="25"/>
      <c r="AK340" s="25"/>
      <c r="AL340" s="25"/>
      <c r="AM340" s="25"/>
      <c r="AN340" s="25"/>
      <c r="AO340" s="25"/>
      <c r="AP340" s="25"/>
      <c r="AQ340" s="25"/>
      <c r="AR340" s="25"/>
      <c r="AS340" s="25"/>
      <c r="AT340" s="25"/>
      <c r="AU340" s="25"/>
      <c r="AV340" s="25"/>
      <c r="AW340" s="25"/>
      <c r="AX340" s="25"/>
      <c r="AY340" s="25"/>
      <c r="AZ340" s="25"/>
      <c r="BA340" s="25"/>
    </row>
    <row r="341" spans="1:53" x14ac:dyDescent="0.25">
      <c r="A341" s="25"/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  <c r="AA341" s="25"/>
      <c r="AB341" s="25"/>
      <c r="AC341" s="25"/>
      <c r="AD341" s="25"/>
      <c r="AE341" s="25"/>
      <c r="AF341" s="25"/>
      <c r="AG341" s="25"/>
      <c r="AH341" s="25"/>
      <c r="AI341" s="25"/>
      <c r="AJ341" s="25"/>
      <c r="AK341" s="25"/>
      <c r="AL341" s="25"/>
      <c r="AM341" s="25"/>
      <c r="AN341" s="25"/>
      <c r="AO341" s="25"/>
      <c r="AP341" s="25"/>
      <c r="AQ341" s="25"/>
      <c r="AR341" s="25"/>
      <c r="AS341" s="25"/>
      <c r="AT341" s="25"/>
      <c r="AU341" s="25"/>
      <c r="AV341" s="25"/>
      <c r="AW341" s="25"/>
      <c r="AX341" s="25"/>
      <c r="AY341" s="25"/>
      <c r="AZ341" s="25"/>
      <c r="BA341" s="25"/>
    </row>
    <row r="342" spans="1:53" x14ac:dyDescent="0.25">
      <c r="A342" s="25"/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  <c r="AA342" s="25"/>
      <c r="AB342" s="25"/>
      <c r="AC342" s="25"/>
      <c r="AD342" s="25"/>
      <c r="AE342" s="25"/>
      <c r="AF342" s="25"/>
      <c r="AG342" s="25"/>
      <c r="AH342" s="25"/>
      <c r="AI342" s="25"/>
      <c r="AJ342" s="25"/>
      <c r="AK342" s="25"/>
      <c r="AL342" s="25"/>
      <c r="AM342" s="25"/>
      <c r="AN342" s="25"/>
      <c r="AO342" s="25"/>
      <c r="AP342" s="25"/>
      <c r="AQ342" s="25"/>
      <c r="AR342" s="25"/>
      <c r="AS342" s="25"/>
      <c r="AT342" s="25"/>
      <c r="AU342" s="25"/>
      <c r="AV342" s="25"/>
      <c r="AW342" s="25"/>
      <c r="AX342" s="25"/>
      <c r="AY342" s="25"/>
      <c r="AZ342" s="25"/>
      <c r="BA342" s="25"/>
    </row>
    <row r="343" spans="1:53" x14ac:dyDescent="0.25">
      <c r="A343" s="25"/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  <c r="AA343" s="25"/>
      <c r="AB343" s="25"/>
      <c r="AC343" s="25"/>
      <c r="AD343" s="25"/>
      <c r="AE343" s="25"/>
      <c r="AF343" s="25"/>
      <c r="AG343" s="25"/>
      <c r="AH343" s="25"/>
      <c r="AI343" s="25"/>
      <c r="AJ343" s="25"/>
      <c r="AK343" s="25"/>
      <c r="AL343" s="25"/>
      <c r="AM343" s="25"/>
      <c r="AN343" s="25"/>
      <c r="AO343" s="25"/>
      <c r="AP343" s="25"/>
      <c r="AQ343" s="25"/>
      <c r="AR343" s="25"/>
      <c r="AS343" s="25"/>
      <c r="AT343" s="25"/>
      <c r="AU343" s="25"/>
      <c r="AV343" s="25"/>
      <c r="AW343" s="25"/>
      <c r="AX343" s="25"/>
      <c r="AY343" s="25"/>
      <c r="AZ343" s="25"/>
      <c r="BA343" s="25"/>
    </row>
    <row r="344" spans="1:53" x14ac:dyDescent="0.25">
      <c r="A344" s="25"/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  <c r="AA344" s="25"/>
      <c r="AB344" s="25"/>
      <c r="AC344" s="25"/>
      <c r="AD344" s="25"/>
      <c r="AE344" s="25"/>
      <c r="AF344" s="25"/>
      <c r="AG344" s="25"/>
      <c r="AH344" s="25"/>
      <c r="AI344" s="25"/>
      <c r="AJ344" s="25"/>
      <c r="AK344" s="25"/>
      <c r="AL344" s="25"/>
      <c r="AM344" s="25"/>
      <c r="AN344" s="25"/>
      <c r="AO344" s="25"/>
      <c r="AP344" s="25"/>
      <c r="AQ344" s="25"/>
      <c r="AR344" s="25"/>
      <c r="AS344" s="25"/>
      <c r="AT344" s="25"/>
      <c r="AU344" s="25"/>
      <c r="AV344" s="25"/>
      <c r="AW344" s="25"/>
      <c r="AX344" s="25"/>
      <c r="AY344" s="25"/>
      <c r="AZ344" s="25"/>
      <c r="BA344" s="25"/>
    </row>
    <row r="345" spans="1:53" x14ac:dyDescent="0.25">
      <c r="A345" s="25"/>
      <c r="B345" s="25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  <c r="AA345" s="25"/>
      <c r="AB345" s="25"/>
      <c r="AC345" s="25"/>
      <c r="AD345" s="25"/>
      <c r="AE345" s="25"/>
      <c r="AF345" s="25"/>
      <c r="AG345" s="25"/>
      <c r="AH345" s="25"/>
      <c r="AI345" s="25"/>
      <c r="AJ345" s="25"/>
      <c r="AK345" s="25"/>
      <c r="AL345" s="25"/>
      <c r="AM345" s="25"/>
      <c r="AN345" s="25"/>
      <c r="AO345" s="25"/>
      <c r="AP345" s="25"/>
      <c r="AQ345" s="25"/>
      <c r="AR345" s="25"/>
      <c r="AS345" s="25"/>
      <c r="AT345" s="25"/>
      <c r="AU345" s="25"/>
      <c r="AV345" s="25"/>
      <c r="AW345" s="25"/>
      <c r="AX345" s="25"/>
      <c r="AY345" s="25"/>
      <c r="AZ345" s="25"/>
      <c r="BA345" s="25"/>
    </row>
    <row r="346" spans="1:53" x14ac:dyDescent="0.25">
      <c r="A346" s="25"/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  <c r="AA346" s="25"/>
      <c r="AB346" s="25"/>
      <c r="AC346" s="25"/>
      <c r="AD346" s="25"/>
      <c r="AE346" s="25"/>
      <c r="AF346" s="25"/>
      <c r="AG346" s="25"/>
      <c r="AH346" s="25"/>
      <c r="AI346" s="25"/>
      <c r="AJ346" s="25"/>
      <c r="AK346" s="25"/>
      <c r="AL346" s="25"/>
      <c r="AM346" s="25"/>
      <c r="AN346" s="25"/>
      <c r="AO346" s="25"/>
      <c r="AP346" s="25"/>
      <c r="AQ346" s="25"/>
      <c r="AR346" s="25"/>
      <c r="AS346" s="25"/>
      <c r="AT346" s="25"/>
      <c r="AU346" s="25"/>
      <c r="AV346" s="25"/>
      <c r="AW346" s="25"/>
      <c r="AX346" s="25"/>
      <c r="AY346" s="25"/>
      <c r="AZ346" s="25"/>
      <c r="BA346" s="25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899E8-BC6E-46CA-A8EB-73917BAC3C1D}">
  <dimension ref="B1:C61"/>
  <sheetViews>
    <sheetView topLeftCell="A40" workbookViewId="0">
      <selection activeCell="B62" sqref="B62"/>
    </sheetView>
  </sheetViews>
  <sheetFormatPr defaultRowHeight="15" x14ac:dyDescent="0.25"/>
  <cols>
    <col min="2" max="2" width="19.42578125" bestFit="1" customWidth="1"/>
    <col min="3" max="3" width="14.7109375" customWidth="1"/>
  </cols>
  <sheetData>
    <row r="1" spans="2:3" x14ac:dyDescent="0.25">
      <c r="B1" t="s">
        <v>92</v>
      </c>
      <c r="C1" t="s">
        <v>89</v>
      </c>
    </row>
    <row r="2" spans="2:3" x14ac:dyDescent="0.25">
      <c r="B2" t="s">
        <v>132</v>
      </c>
      <c r="C2" t="s">
        <v>133</v>
      </c>
    </row>
    <row r="3" spans="2:3" x14ac:dyDescent="0.25">
      <c r="B3" t="s">
        <v>90</v>
      </c>
      <c r="C3" t="s">
        <v>91</v>
      </c>
    </row>
    <row r="4" spans="2:3" x14ac:dyDescent="0.25">
      <c r="B4" t="s">
        <v>142</v>
      </c>
      <c r="C4" t="s">
        <v>143</v>
      </c>
    </row>
    <row r="5" spans="2:3" x14ac:dyDescent="0.25">
      <c r="B5" t="s">
        <v>144</v>
      </c>
      <c r="C5" t="s">
        <v>145</v>
      </c>
    </row>
    <row r="6" spans="2:3" x14ac:dyDescent="0.25">
      <c r="B6" t="s">
        <v>146</v>
      </c>
      <c r="C6" t="s">
        <v>148</v>
      </c>
    </row>
    <row r="7" spans="2:3" x14ac:dyDescent="0.25">
      <c r="B7" t="s">
        <v>147</v>
      </c>
      <c r="C7" t="s">
        <v>149</v>
      </c>
    </row>
    <row r="8" spans="2:3" x14ac:dyDescent="0.25">
      <c r="B8" t="s">
        <v>150</v>
      </c>
      <c r="C8" t="s">
        <v>151</v>
      </c>
    </row>
    <row r="9" spans="2:3" x14ac:dyDescent="0.25">
      <c r="B9" t="s">
        <v>152</v>
      </c>
      <c r="C9" t="s">
        <v>153</v>
      </c>
    </row>
    <row r="10" spans="2:3" x14ac:dyDescent="0.25">
      <c r="B10" t="s">
        <v>154</v>
      </c>
      <c r="C10" t="s">
        <v>155</v>
      </c>
    </row>
    <row r="11" spans="2:3" x14ac:dyDescent="0.25">
      <c r="B11" t="s">
        <v>156</v>
      </c>
      <c r="C11" t="s">
        <v>157</v>
      </c>
    </row>
    <row r="12" spans="2:3" x14ac:dyDescent="0.25">
      <c r="B12" t="s">
        <v>158</v>
      </c>
      <c r="C12" t="s">
        <v>159</v>
      </c>
    </row>
    <row r="13" spans="2:3" x14ac:dyDescent="0.25">
      <c r="B13" t="s">
        <v>160</v>
      </c>
      <c r="C13" t="s">
        <v>161</v>
      </c>
    </row>
    <row r="14" spans="2:3" x14ac:dyDescent="0.25">
      <c r="B14" s="26" t="s">
        <v>162</v>
      </c>
      <c r="C14" t="s">
        <v>163</v>
      </c>
    </row>
    <row r="15" spans="2:3" x14ac:dyDescent="0.25">
      <c r="B15" t="s">
        <v>164</v>
      </c>
      <c r="C15" t="s">
        <v>165</v>
      </c>
    </row>
    <row r="16" spans="2:3" x14ac:dyDescent="0.25">
      <c r="B16" t="s">
        <v>166</v>
      </c>
      <c r="C16" t="s">
        <v>167</v>
      </c>
    </row>
    <row r="17" spans="2:3" x14ac:dyDescent="0.25">
      <c r="B17" s="26" t="s">
        <v>168</v>
      </c>
      <c r="C17" t="s">
        <v>169</v>
      </c>
    </row>
    <row r="18" spans="2:3" x14ac:dyDescent="0.25">
      <c r="B18" t="s">
        <v>170</v>
      </c>
      <c r="C18" t="s">
        <v>171</v>
      </c>
    </row>
    <row r="19" spans="2:3" x14ac:dyDescent="0.25">
      <c r="B19" t="s">
        <v>166</v>
      </c>
      <c r="C19" t="s">
        <v>172</v>
      </c>
    </row>
    <row r="20" spans="2:3" x14ac:dyDescent="0.25">
      <c r="B20" t="s">
        <v>173</v>
      </c>
      <c r="C20" t="s">
        <v>174</v>
      </c>
    </row>
    <row r="21" spans="2:3" x14ac:dyDescent="0.25">
      <c r="B21" t="s">
        <v>175</v>
      </c>
      <c r="C21" t="s">
        <v>176</v>
      </c>
    </row>
    <row r="22" spans="2:3" x14ac:dyDescent="0.25">
      <c r="B22" t="s">
        <v>147</v>
      </c>
      <c r="C22" t="s">
        <v>177</v>
      </c>
    </row>
    <row r="23" spans="2:3" x14ac:dyDescent="0.25">
      <c r="B23" t="s">
        <v>166</v>
      </c>
      <c r="C23" t="s">
        <v>178</v>
      </c>
    </row>
    <row r="24" spans="2:3" x14ac:dyDescent="0.25">
      <c r="B24" t="s">
        <v>179</v>
      </c>
      <c r="C24" t="s">
        <v>180</v>
      </c>
    </row>
    <row r="25" spans="2:3" x14ac:dyDescent="0.25">
      <c r="B25" t="s">
        <v>181</v>
      </c>
      <c r="C25" t="s">
        <v>182</v>
      </c>
    </row>
    <row r="26" spans="2:3" x14ac:dyDescent="0.25">
      <c r="B26" t="s">
        <v>183</v>
      </c>
      <c r="C26" t="s">
        <v>184</v>
      </c>
    </row>
    <row r="27" spans="2:3" x14ac:dyDescent="0.25">
      <c r="B27" t="s">
        <v>185</v>
      </c>
      <c r="C27" t="s">
        <v>186</v>
      </c>
    </row>
    <row r="28" spans="2:3" x14ac:dyDescent="0.25">
      <c r="B28" t="s">
        <v>187</v>
      </c>
      <c r="C28" t="s">
        <v>188</v>
      </c>
    </row>
    <row r="29" spans="2:3" x14ac:dyDescent="0.25">
      <c r="B29" t="s">
        <v>179</v>
      </c>
      <c r="C29" t="s">
        <v>174</v>
      </c>
    </row>
    <row r="30" spans="2:3" x14ac:dyDescent="0.25">
      <c r="B30" t="s">
        <v>189</v>
      </c>
      <c r="C30" t="s">
        <v>190</v>
      </c>
    </row>
    <row r="31" spans="2:3" x14ac:dyDescent="0.25">
      <c r="B31" t="s">
        <v>191</v>
      </c>
      <c r="C31" t="s">
        <v>192</v>
      </c>
    </row>
    <row r="32" spans="2:3" x14ac:dyDescent="0.25">
      <c r="B32" t="s">
        <v>193</v>
      </c>
      <c r="C32" t="s">
        <v>194</v>
      </c>
    </row>
    <row r="33" spans="2:3" x14ac:dyDescent="0.25">
      <c r="B33" t="s">
        <v>195</v>
      </c>
      <c r="C33" t="s">
        <v>196</v>
      </c>
    </row>
    <row r="34" spans="2:3" x14ac:dyDescent="0.25">
      <c r="B34" t="s">
        <v>197</v>
      </c>
      <c r="C34" t="s">
        <v>198</v>
      </c>
    </row>
    <row r="35" spans="2:3" x14ac:dyDescent="0.25">
      <c r="B35" t="s">
        <v>199</v>
      </c>
      <c r="C35" t="s">
        <v>159</v>
      </c>
    </row>
    <row r="36" spans="2:3" x14ac:dyDescent="0.25">
      <c r="B36" t="s">
        <v>200</v>
      </c>
      <c r="C36" t="s">
        <v>201</v>
      </c>
    </row>
    <row r="37" spans="2:3" x14ac:dyDescent="0.25">
      <c r="B37" t="s">
        <v>202</v>
      </c>
      <c r="C37" t="s">
        <v>203</v>
      </c>
    </row>
    <row r="38" spans="2:3" x14ac:dyDescent="0.25">
      <c r="B38" t="s">
        <v>204</v>
      </c>
      <c r="C38" t="s">
        <v>205</v>
      </c>
    </row>
    <row r="39" spans="2:3" x14ac:dyDescent="0.25">
      <c r="B39" t="s">
        <v>206</v>
      </c>
      <c r="C39" t="s">
        <v>207</v>
      </c>
    </row>
    <row r="40" spans="2:3" x14ac:dyDescent="0.25">
      <c r="B40" t="s">
        <v>208</v>
      </c>
      <c r="C40" t="s">
        <v>209</v>
      </c>
    </row>
    <row r="41" spans="2:3" x14ac:dyDescent="0.25">
      <c r="B41" s="26" t="s">
        <v>210</v>
      </c>
      <c r="C41" t="s">
        <v>211</v>
      </c>
    </row>
    <row r="42" spans="2:3" x14ac:dyDescent="0.25">
      <c r="B42" t="s">
        <v>212</v>
      </c>
      <c r="C42" t="s">
        <v>213</v>
      </c>
    </row>
    <row r="43" spans="2:3" x14ac:dyDescent="0.25">
      <c r="B43" t="s">
        <v>162</v>
      </c>
      <c r="C43" t="s">
        <v>214</v>
      </c>
    </row>
    <row r="44" spans="2:3" x14ac:dyDescent="0.25">
      <c r="B44" t="s">
        <v>215</v>
      </c>
      <c r="C44" t="s">
        <v>216</v>
      </c>
    </row>
    <row r="45" spans="2:3" x14ac:dyDescent="0.25">
      <c r="B45" t="s">
        <v>210</v>
      </c>
      <c r="C45" t="s">
        <v>217</v>
      </c>
    </row>
    <row r="46" spans="2:3" x14ac:dyDescent="0.25">
      <c r="B46" t="s">
        <v>218</v>
      </c>
      <c r="C46" t="s">
        <v>219</v>
      </c>
    </row>
    <row r="47" spans="2:3" x14ac:dyDescent="0.25">
      <c r="B47" t="s">
        <v>220</v>
      </c>
      <c r="C47" t="s">
        <v>221</v>
      </c>
    </row>
    <row r="48" spans="2:3" x14ac:dyDescent="0.25">
      <c r="B48" t="s">
        <v>222</v>
      </c>
      <c r="C48" t="s">
        <v>223</v>
      </c>
    </row>
    <row r="49" spans="2:3" x14ac:dyDescent="0.25">
      <c r="B49" t="s">
        <v>162</v>
      </c>
      <c r="C49" t="s">
        <v>214</v>
      </c>
    </row>
    <row r="50" spans="2:3" x14ac:dyDescent="0.25">
      <c r="B50" s="26" t="s">
        <v>168</v>
      </c>
      <c r="C50" t="s">
        <v>276</v>
      </c>
    </row>
    <row r="51" spans="2:3" x14ac:dyDescent="0.25">
      <c r="B51" t="s">
        <v>240</v>
      </c>
      <c r="C51" t="s">
        <v>241</v>
      </c>
    </row>
    <row r="52" spans="2:3" x14ac:dyDescent="0.25">
      <c r="B52" t="s">
        <v>243</v>
      </c>
      <c r="C52" t="s">
        <v>244</v>
      </c>
    </row>
    <row r="53" spans="2:3" x14ac:dyDescent="0.25">
      <c r="B53" t="s">
        <v>243</v>
      </c>
      <c r="C53" t="s">
        <v>245</v>
      </c>
    </row>
    <row r="54" spans="2:3" x14ac:dyDescent="0.25">
      <c r="B54" t="s">
        <v>247</v>
      </c>
      <c r="C54" t="s">
        <v>248</v>
      </c>
    </row>
    <row r="55" spans="2:3" x14ac:dyDescent="0.25">
      <c r="B55" t="s">
        <v>240</v>
      </c>
      <c r="C55" t="s">
        <v>249</v>
      </c>
    </row>
    <row r="56" spans="2:3" x14ac:dyDescent="0.25">
      <c r="B56" t="s">
        <v>250</v>
      </c>
      <c r="C56" t="s">
        <v>251</v>
      </c>
    </row>
    <row r="57" spans="2:3" x14ac:dyDescent="0.25">
      <c r="B57" t="s">
        <v>162</v>
      </c>
      <c r="C57" t="s">
        <v>253</v>
      </c>
    </row>
    <row r="58" spans="2:3" x14ac:dyDescent="0.25">
      <c r="B58" t="s">
        <v>258</v>
      </c>
      <c r="C58" t="s">
        <v>259</v>
      </c>
    </row>
    <row r="59" spans="2:3" x14ac:dyDescent="0.25">
      <c r="B59" t="s">
        <v>168</v>
      </c>
      <c r="C59" t="s">
        <v>260</v>
      </c>
    </row>
    <row r="60" spans="2:3" x14ac:dyDescent="0.25">
      <c r="B60" t="s">
        <v>261</v>
      </c>
    </row>
    <row r="61" spans="2:3" x14ac:dyDescent="0.25">
      <c r="B61" t="s">
        <v>263</v>
      </c>
      <c r="C61" t="s">
        <v>264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384CF-B581-43E5-B328-AE58716DF79F}">
  <dimension ref="A2:D45"/>
  <sheetViews>
    <sheetView topLeftCell="A13" workbookViewId="0">
      <selection activeCell="D34" sqref="D34"/>
    </sheetView>
  </sheetViews>
  <sheetFormatPr defaultRowHeight="15" x14ac:dyDescent="0.25"/>
  <cols>
    <col min="1" max="2" width="15.85546875" customWidth="1"/>
    <col min="3" max="3" width="20.5703125" customWidth="1"/>
    <col min="4" max="4" width="23.140625" bestFit="1" customWidth="1"/>
  </cols>
  <sheetData>
    <row r="2" spans="1:4" x14ac:dyDescent="0.25">
      <c r="A2" t="s">
        <v>93</v>
      </c>
      <c r="B2" t="s">
        <v>94</v>
      </c>
      <c r="C2" t="s">
        <v>95</v>
      </c>
      <c r="D2" t="s">
        <v>2</v>
      </c>
    </row>
    <row r="3" spans="1:4" x14ac:dyDescent="0.25">
      <c r="A3" t="s">
        <v>137</v>
      </c>
      <c r="B3" s="17">
        <v>50970342000374</v>
      </c>
      <c r="C3" t="s">
        <v>138</v>
      </c>
      <c r="D3" t="s">
        <v>73</v>
      </c>
    </row>
    <row r="4" spans="1:4" x14ac:dyDescent="0.25">
      <c r="A4" t="s">
        <v>44</v>
      </c>
      <c r="B4" s="17"/>
      <c r="C4" t="s">
        <v>138</v>
      </c>
      <c r="D4" t="s">
        <v>16</v>
      </c>
    </row>
    <row r="5" spans="1:4" x14ac:dyDescent="0.25">
      <c r="A5" t="s">
        <v>225</v>
      </c>
      <c r="B5" s="17"/>
      <c r="C5" t="s">
        <v>138</v>
      </c>
      <c r="D5" t="s">
        <v>11</v>
      </c>
    </row>
    <row r="6" spans="1:4" x14ac:dyDescent="0.25">
      <c r="A6" t="s">
        <v>226</v>
      </c>
      <c r="B6" s="17"/>
      <c r="C6" t="s">
        <v>138</v>
      </c>
      <c r="D6" t="s">
        <v>16</v>
      </c>
    </row>
    <row r="7" spans="1:4" x14ac:dyDescent="0.25">
      <c r="A7" t="s">
        <v>228</v>
      </c>
      <c r="B7" s="17"/>
      <c r="C7" t="s">
        <v>138</v>
      </c>
      <c r="D7" t="s">
        <v>16</v>
      </c>
    </row>
    <row r="8" spans="1:4" x14ac:dyDescent="0.25">
      <c r="A8" t="s">
        <v>43</v>
      </c>
      <c r="B8" s="17"/>
      <c r="C8" t="s">
        <v>138</v>
      </c>
      <c r="D8" t="s">
        <v>16</v>
      </c>
    </row>
    <row r="9" spans="1:4" x14ac:dyDescent="0.25">
      <c r="A9" t="s">
        <v>231</v>
      </c>
      <c r="B9" s="17"/>
      <c r="C9" t="s">
        <v>138</v>
      </c>
      <c r="D9" t="s">
        <v>35</v>
      </c>
    </row>
    <row r="10" spans="1:4" x14ac:dyDescent="0.25">
      <c r="A10" t="s">
        <v>230</v>
      </c>
      <c r="B10" s="17"/>
      <c r="C10" t="s">
        <v>138</v>
      </c>
      <c r="D10" t="s">
        <v>74</v>
      </c>
    </row>
    <row r="11" spans="1:4" x14ac:dyDescent="0.25">
      <c r="A11" t="s">
        <v>232</v>
      </c>
      <c r="B11" s="17"/>
      <c r="C11" t="s">
        <v>138</v>
      </c>
      <c r="D11" t="s">
        <v>35</v>
      </c>
    </row>
    <row r="12" spans="1:4" x14ac:dyDescent="0.25">
      <c r="A12" t="s">
        <v>134</v>
      </c>
      <c r="B12" s="17"/>
      <c r="C12" t="s">
        <v>138</v>
      </c>
      <c r="D12" t="s">
        <v>11</v>
      </c>
    </row>
    <row r="13" spans="1:4" x14ac:dyDescent="0.25">
      <c r="A13" t="s">
        <v>235</v>
      </c>
      <c r="B13" s="17"/>
      <c r="C13" t="s">
        <v>236</v>
      </c>
    </row>
    <row r="14" spans="1:4" x14ac:dyDescent="0.25">
      <c r="A14" t="s">
        <v>238</v>
      </c>
      <c r="B14" s="17"/>
      <c r="C14" t="s">
        <v>236</v>
      </c>
    </row>
    <row r="15" spans="1:4" x14ac:dyDescent="0.25">
      <c r="A15" t="s">
        <v>242</v>
      </c>
      <c r="B15" s="17"/>
      <c r="C15" t="s">
        <v>236</v>
      </c>
    </row>
    <row r="16" spans="1:4" x14ac:dyDescent="0.25">
      <c r="A16" t="s">
        <v>246</v>
      </c>
      <c r="B16" s="17"/>
      <c r="C16" t="s">
        <v>236</v>
      </c>
    </row>
    <row r="17" spans="1:4" x14ac:dyDescent="0.25">
      <c r="A17" t="s">
        <v>250</v>
      </c>
      <c r="B17" s="17"/>
      <c r="C17" t="s">
        <v>236</v>
      </c>
    </row>
    <row r="18" spans="1:4" x14ac:dyDescent="0.25">
      <c r="A18" t="s">
        <v>252</v>
      </c>
      <c r="B18" s="17"/>
      <c r="C18" t="s">
        <v>236</v>
      </c>
    </row>
    <row r="19" spans="1:4" x14ac:dyDescent="0.25">
      <c r="A19" t="s">
        <v>258</v>
      </c>
      <c r="B19" s="17"/>
      <c r="C19" t="s">
        <v>236</v>
      </c>
    </row>
    <row r="20" spans="1:4" x14ac:dyDescent="0.25">
      <c r="A20" t="s">
        <v>261</v>
      </c>
      <c r="B20" s="17"/>
      <c r="C20" t="s">
        <v>236</v>
      </c>
    </row>
    <row r="21" spans="1:4" x14ac:dyDescent="0.25">
      <c r="A21" t="s">
        <v>262</v>
      </c>
      <c r="B21" s="17"/>
      <c r="C21" t="s">
        <v>236</v>
      </c>
    </row>
    <row r="22" spans="1:4" x14ac:dyDescent="0.25">
      <c r="A22" t="s">
        <v>271</v>
      </c>
      <c r="B22" s="17"/>
      <c r="C22" t="s">
        <v>138</v>
      </c>
    </row>
    <row r="23" spans="1:4" x14ac:dyDescent="0.25">
      <c r="A23" t="s">
        <v>272</v>
      </c>
      <c r="B23" s="17"/>
      <c r="C23" t="s">
        <v>138</v>
      </c>
      <c r="D23" t="s">
        <v>13</v>
      </c>
    </row>
    <row r="24" spans="1:4" x14ac:dyDescent="0.25">
      <c r="A24" t="s">
        <v>273</v>
      </c>
      <c r="B24" s="17"/>
      <c r="C24" t="s">
        <v>138</v>
      </c>
      <c r="D24" t="s">
        <v>11</v>
      </c>
    </row>
    <row r="25" spans="1:4" x14ac:dyDescent="0.25">
      <c r="A25" t="s">
        <v>275</v>
      </c>
      <c r="B25" s="17"/>
      <c r="C25" t="s">
        <v>138</v>
      </c>
      <c r="D25" t="s">
        <v>62</v>
      </c>
    </row>
    <row r="26" spans="1:4" x14ac:dyDescent="0.25">
      <c r="A26" t="s">
        <v>121</v>
      </c>
      <c r="B26" s="17"/>
      <c r="C26" t="s">
        <v>138</v>
      </c>
      <c r="D26" t="s">
        <v>11</v>
      </c>
    </row>
    <row r="27" spans="1:4" x14ac:dyDescent="0.25">
      <c r="A27" t="s">
        <v>279</v>
      </c>
      <c r="B27" s="17"/>
      <c r="C27" t="s">
        <v>138</v>
      </c>
      <c r="D27" t="s">
        <v>74</v>
      </c>
    </row>
    <row r="28" spans="1:4" x14ac:dyDescent="0.25">
      <c r="A28" t="s">
        <v>280</v>
      </c>
      <c r="B28" s="17"/>
      <c r="C28" t="s">
        <v>138</v>
      </c>
      <c r="D28" t="s">
        <v>62</v>
      </c>
    </row>
    <row r="29" spans="1:4" x14ac:dyDescent="0.25">
      <c r="A29" t="s">
        <v>281</v>
      </c>
      <c r="B29" s="17"/>
      <c r="C29" t="s">
        <v>138</v>
      </c>
      <c r="D29" t="s">
        <v>62</v>
      </c>
    </row>
    <row r="30" spans="1:4" x14ac:dyDescent="0.25">
      <c r="A30" t="s">
        <v>285</v>
      </c>
      <c r="B30" s="17"/>
      <c r="C30" t="s">
        <v>138</v>
      </c>
      <c r="D30" t="s">
        <v>11</v>
      </c>
    </row>
    <row r="31" spans="1:4" x14ac:dyDescent="0.25">
      <c r="A31" t="s">
        <v>289</v>
      </c>
      <c r="B31" s="17"/>
      <c r="C31" t="s">
        <v>138</v>
      </c>
      <c r="D31" t="s">
        <v>13</v>
      </c>
    </row>
    <row r="32" spans="1:4" x14ac:dyDescent="0.25">
      <c r="A32" t="s">
        <v>290</v>
      </c>
      <c r="B32" s="17"/>
      <c r="C32" t="s">
        <v>138</v>
      </c>
      <c r="D32" t="s">
        <v>16</v>
      </c>
    </row>
    <row r="33" spans="1:4" x14ac:dyDescent="0.25">
      <c r="A33" t="s">
        <v>292</v>
      </c>
      <c r="B33" s="17"/>
      <c r="C33" t="s">
        <v>138</v>
      </c>
      <c r="D33" t="s">
        <v>62</v>
      </c>
    </row>
    <row r="34" spans="1:4" x14ac:dyDescent="0.25">
      <c r="B34" s="17"/>
    </row>
    <row r="35" spans="1:4" x14ac:dyDescent="0.25">
      <c r="B35" s="17"/>
    </row>
    <row r="36" spans="1:4" x14ac:dyDescent="0.25">
      <c r="B36" s="17"/>
    </row>
    <row r="37" spans="1:4" x14ac:dyDescent="0.25">
      <c r="B37" s="17"/>
    </row>
    <row r="38" spans="1:4" x14ac:dyDescent="0.25">
      <c r="B38" s="17"/>
    </row>
    <row r="39" spans="1:4" x14ac:dyDescent="0.25">
      <c r="B39" s="17"/>
    </row>
    <row r="40" spans="1:4" x14ac:dyDescent="0.25">
      <c r="B40" s="17"/>
    </row>
    <row r="41" spans="1:4" x14ac:dyDescent="0.25">
      <c r="B41" s="17"/>
    </row>
    <row r="42" spans="1:4" x14ac:dyDescent="0.25">
      <c r="B42" s="17"/>
    </row>
    <row r="43" spans="1:4" x14ac:dyDescent="0.25">
      <c r="B43" s="17"/>
    </row>
    <row r="44" spans="1:4" x14ac:dyDescent="0.25">
      <c r="B44" s="17"/>
    </row>
    <row r="45" spans="1:4" x14ac:dyDescent="0.25">
      <c r="B45" s="17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784B6-63FA-4F89-B225-136A84CC083E}">
  <dimension ref="A1"/>
  <sheetViews>
    <sheetView topLeftCell="A13" workbookViewId="0">
      <selection activeCell="K17" sqref="K17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193"/>
  <sheetViews>
    <sheetView showGridLines="0" workbookViewId="0">
      <pane ySplit="7" topLeftCell="A186" activePane="bottomLeft" state="frozen"/>
      <selection pane="bottomLeft" activeCell="B194" sqref="B194"/>
    </sheetView>
  </sheetViews>
  <sheetFormatPr defaultRowHeight="14.25" x14ac:dyDescent="0.25"/>
  <cols>
    <col min="1" max="1" width="9.140625" style="9"/>
    <col min="2" max="4" width="11.42578125" style="9" customWidth="1"/>
    <col min="5" max="7" width="12.7109375" style="9" customWidth="1"/>
    <col min="8" max="8" width="14.85546875" style="9" customWidth="1"/>
    <col min="9" max="9" width="13.7109375" style="9" customWidth="1"/>
    <col min="10" max="10" width="11.42578125" style="9" customWidth="1"/>
    <col min="11" max="11" width="11.28515625" style="9" bestFit="1" customWidth="1"/>
    <col min="12" max="16384" width="9.140625" style="9"/>
  </cols>
  <sheetData>
    <row r="1" spans="2:15" s="6" customFormat="1" ht="16.5" hidden="1" x14ac:dyDescent="0.3"/>
    <row r="2" spans="2:15" s="6" customFormat="1" ht="16.5" hidden="1" x14ac:dyDescent="0.3"/>
    <row r="3" spans="2:15" s="6" customFormat="1" ht="16.5" x14ac:dyDescent="0.3"/>
    <row r="4" spans="2:15" s="6" customFormat="1" ht="16.5" x14ac:dyDescent="0.3">
      <c r="N4" s="6" t="s">
        <v>57</v>
      </c>
      <c r="O4" s="6">
        <f>SUMIF(D:D,N4,J:J)</f>
        <v>412465</v>
      </c>
    </row>
    <row r="5" spans="2:15" s="6" customFormat="1" ht="16.5" x14ac:dyDescent="0.3">
      <c r="N5" s="6" t="s">
        <v>55</v>
      </c>
      <c r="O5" s="6">
        <f>SUMIF(D:D,N5,J:J)</f>
        <v>93781</v>
      </c>
    </row>
    <row r="6" spans="2:15" s="6" customFormat="1" ht="16.5" x14ac:dyDescent="0.3">
      <c r="N6" s="6" t="s">
        <v>56</v>
      </c>
      <c r="O6" s="6">
        <f>O4-O5</f>
        <v>318684</v>
      </c>
    </row>
    <row r="7" spans="2:15" s="7" customFormat="1" ht="16.5" x14ac:dyDescent="0.3">
      <c r="B7" s="7" t="s">
        <v>0</v>
      </c>
      <c r="C7" s="7" t="s">
        <v>75</v>
      </c>
      <c r="D7" s="7" t="s">
        <v>1</v>
      </c>
      <c r="E7" s="7" t="s">
        <v>2</v>
      </c>
      <c r="F7" s="7" t="s">
        <v>93</v>
      </c>
      <c r="G7" s="7" t="s">
        <v>3</v>
      </c>
      <c r="H7" s="7" t="s">
        <v>5</v>
      </c>
      <c r="I7" s="7" t="s">
        <v>6</v>
      </c>
      <c r="J7" s="7" t="s">
        <v>4</v>
      </c>
      <c r="K7" s="7" t="s">
        <v>56</v>
      </c>
    </row>
    <row r="8" spans="2:15" x14ac:dyDescent="0.25">
      <c r="B8" s="8">
        <v>44615</v>
      </c>
      <c r="C8" s="14" t="str">
        <f>UPPER(TEXT(Lançamentos[[#This Row],[Data]],"MMM"))</f>
        <v>FEV</v>
      </c>
      <c r="D8" s="9" t="s">
        <v>55</v>
      </c>
      <c r="E8" s="9" t="s">
        <v>13</v>
      </c>
      <c r="G8" s="9" t="s">
        <v>29</v>
      </c>
      <c r="H8" s="9">
        <v>1476723</v>
      </c>
      <c r="J8" s="10">
        <v>1920</v>
      </c>
      <c r="K8" s="10">
        <v>-1920</v>
      </c>
    </row>
    <row r="9" spans="2:15" x14ac:dyDescent="0.25">
      <c r="B9" s="8">
        <v>44613</v>
      </c>
      <c r="C9" s="14" t="str">
        <f>UPPER(TEXT(Lançamentos[[#This Row],[Data]],"MMM"))</f>
        <v>FEV</v>
      </c>
      <c r="D9" s="9" t="s">
        <v>55</v>
      </c>
      <c r="E9" s="9" t="s">
        <v>73</v>
      </c>
      <c r="G9" s="9" t="s">
        <v>38</v>
      </c>
      <c r="H9" s="9">
        <v>25095</v>
      </c>
      <c r="J9" s="10">
        <v>2675</v>
      </c>
      <c r="K9" s="10">
        <f t="shared" ref="K9:K40" si="0">IF(D9="Saída",K8-J9,K8+J9)</f>
        <v>-4595</v>
      </c>
    </row>
    <row r="10" spans="2:15" x14ac:dyDescent="0.25">
      <c r="B10" s="8">
        <v>44613</v>
      </c>
      <c r="C10" s="14" t="str">
        <f>UPPER(TEXT(Lançamentos[[#This Row],[Data]],"MMM"))</f>
        <v>FEV</v>
      </c>
      <c r="D10" s="9" t="s">
        <v>55</v>
      </c>
      <c r="E10" s="9" t="s">
        <v>73</v>
      </c>
      <c r="G10" s="9" t="s">
        <v>38</v>
      </c>
      <c r="H10" s="9">
        <v>25095</v>
      </c>
      <c r="J10" s="10">
        <v>891.68</v>
      </c>
      <c r="K10" s="10">
        <f t="shared" si="0"/>
        <v>-5486.68</v>
      </c>
    </row>
    <row r="11" spans="2:15" x14ac:dyDescent="0.25">
      <c r="B11" s="8">
        <v>44616</v>
      </c>
      <c r="C11" s="14" t="str">
        <f>UPPER(TEXT(Lançamentos[[#This Row],[Data]],"MMM"))</f>
        <v>FEV</v>
      </c>
      <c r="D11" s="9" t="s">
        <v>55</v>
      </c>
      <c r="E11" s="9" t="s">
        <v>11</v>
      </c>
      <c r="G11" s="9" t="s">
        <v>23</v>
      </c>
      <c r="J11" s="10">
        <v>58.29</v>
      </c>
      <c r="K11" s="10">
        <f t="shared" si="0"/>
        <v>-5544.97</v>
      </c>
    </row>
    <row r="12" spans="2:15" x14ac:dyDescent="0.25">
      <c r="B12" s="8">
        <v>44616</v>
      </c>
      <c r="C12" s="14" t="str">
        <f>UPPER(TEXT(Lançamentos[[#This Row],[Data]],"MMM"))</f>
        <v>FEV</v>
      </c>
      <c r="D12" s="9" t="s">
        <v>55</v>
      </c>
      <c r="E12" s="9" t="s">
        <v>62</v>
      </c>
      <c r="G12" s="9" t="s">
        <v>33</v>
      </c>
      <c r="H12" s="9" t="s">
        <v>96</v>
      </c>
      <c r="J12" s="10">
        <v>520.88</v>
      </c>
      <c r="K12" s="10">
        <f t="shared" si="0"/>
        <v>-6065.85</v>
      </c>
    </row>
    <row r="13" spans="2:15" x14ac:dyDescent="0.25">
      <c r="B13" s="8">
        <v>44616</v>
      </c>
      <c r="C13" s="14" t="str">
        <f>UPPER(TEXT(Lançamentos[[#This Row],[Data]],"MMM"))</f>
        <v>FEV</v>
      </c>
      <c r="D13" s="9" t="s">
        <v>55</v>
      </c>
      <c r="E13" s="9" t="s">
        <v>11</v>
      </c>
      <c r="G13" s="9" t="s">
        <v>97</v>
      </c>
      <c r="J13" s="10">
        <v>451.5</v>
      </c>
      <c r="K13" s="10">
        <f t="shared" si="0"/>
        <v>-6517.35</v>
      </c>
    </row>
    <row r="14" spans="2:15" x14ac:dyDescent="0.25">
      <c r="B14" s="8">
        <v>44617</v>
      </c>
      <c r="C14" s="14" t="str">
        <f>UPPER(TEXT(Lançamentos[[#This Row],[Data]],"MMM"))</f>
        <v>FEV</v>
      </c>
      <c r="D14" s="9" t="s">
        <v>55</v>
      </c>
      <c r="E14" s="9" t="s">
        <v>99</v>
      </c>
      <c r="G14" s="9" t="s">
        <v>98</v>
      </c>
      <c r="H14" s="9" t="s">
        <v>100</v>
      </c>
      <c r="J14" s="10">
        <v>1818.4</v>
      </c>
      <c r="K14" s="10">
        <f t="shared" si="0"/>
        <v>-8335.75</v>
      </c>
    </row>
    <row r="15" spans="2:15" x14ac:dyDescent="0.25">
      <c r="B15" s="8">
        <v>44616</v>
      </c>
      <c r="C15" s="14" t="str">
        <f>UPPER(TEXT(Lançamentos[[#This Row],[Data]],"MMM"))</f>
        <v>FEV</v>
      </c>
      <c r="D15" s="9" t="s">
        <v>55</v>
      </c>
      <c r="E15" s="9" t="s">
        <v>73</v>
      </c>
      <c r="G15" s="9" t="s">
        <v>39</v>
      </c>
      <c r="H15" s="9">
        <v>9968</v>
      </c>
      <c r="J15" s="10">
        <v>140.80000000000001</v>
      </c>
      <c r="K15" s="10">
        <f t="shared" si="0"/>
        <v>-8476.5499999999993</v>
      </c>
    </row>
    <row r="16" spans="2:15" x14ac:dyDescent="0.25">
      <c r="B16" s="8">
        <v>44617</v>
      </c>
      <c r="C16" s="14" t="str">
        <f>UPPER(TEXT(Lançamentos[[#This Row],[Data]],"MMM"))</f>
        <v>FEV</v>
      </c>
      <c r="D16" s="9" t="s">
        <v>55</v>
      </c>
      <c r="E16" s="9" t="s">
        <v>11</v>
      </c>
      <c r="G16" s="9" t="s">
        <v>20</v>
      </c>
      <c r="H16" s="9" t="s">
        <v>101</v>
      </c>
      <c r="J16" s="10">
        <v>98.4</v>
      </c>
      <c r="K16" s="10">
        <f t="shared" si="0"/>
        <v>-8574.9499999999989</v>
      </c>
    </row>
    <row r="17" spans="2:11" x14ac:dyDescent="0.25">
      <c r="B17" s="8">
        <v>44617</v>
      </c>
      <c r="C17" s="14" t="str">
        <f>UPPER(TEXT(Lançamentos[[#This Row],[Data]],"MMM"))</f>
        <v>FEV</v>
      </c>
      <c r="D17" s="9" t="s">
        <v>55</v>
      </c>
      <c r="E17" s="9" t="s">
        <v>16</v>
      </c>
      <c r="G17" s="9" t="s">
        <v>45</v>
      </c>
      <c r="H17" s="15" t="s">
        <v>102</v>
      </c>
      <c r="J17" s="10">
        <v>104.63</v>
      </c>
      <c r="K17" s="10">
        <f t="shared" si="0"/>
        <v>-8679.5799999999981</v>
      </c>
    </row>
    <row r="18" spans="2:11" x14ac:dyDescent="0.25">
      <c r="B18" s="8">
        <v>44617</v>
      </c>
      <c r="C18" s="14" t="str">
        <f>UPPER(TEXT(Lançamentos[[#This Row],[Data]],"MMM"))</f>
        <v>FEV</v>
      </c>
      <c r="D18" s="9" t="s">
        <v>55</v>
      </c>
      <c r="E18" s="9" t="s">
        <v>16</v>
      </c>
      <c r="G18" s="9" t="s">
        <v>47</v>
      </c>
      <c r="H18" s="16" t="s">
        <v>103</v>
      </c>
      <c r="J18" s="10">
        <v>105.42</v>
      </c>
      <c r="K18" s="10">
        <f t="shared" si="0"/>
        <v>-8784.9999999999982</v>
      </c>
    </row>
    <row r="19" spans="2:11" x14ac:dyDescent="0.25">
      <c r="B19" s="8">
        <v>44604</v>
      </c>
      <c r="C19" s="14" t="str">
        <f>UPPER(TEXT(Lançamentos[[#This Row],[Data]],"MMM"))</f>
        <v>FEV</v>
      </c>
      <c r="D19" s="9" t="s">
        <v>55</v>
      </c>
      <c r="E19" s="9" t="s">
        <v>74</v>
      </c>
      <c r="G19" s="9" t="s">
        <v>104</v>
      </c>
      <c r="H19" s="9" t="s">
        <v>105</v>
      </c>
      <c r="J19" s="10">
        <v>1200</v>
      </c>
      <c r="K19" s="10">
        <f t="shared" si="0"/>
        <v>-9984.9999999999982</v>
      </c>
    </row>
    <row r="20" spans="2:11" x14ac:dyDescent="0.25">
      <c r="B20" s="8">
        <v>44610</v>
      </c>
      <c r="C20" s="14" t="str">
        <f>UPPER(TEXT(Lançamentos[[#This Row],[Data]],"MMM"))</f>
        <v>FEV</v>
      </c>
      <c r="D20" s="9" t="s">
        <v>55</v>
      </c>
      <c r="E20" s="9" t="s">
        <v>11</v>
      </c>
      <c r="G20" s="9" t="s">
        <v>20</v>
      </c>
      <c r="H20" s="9" t="s">
        <v>101</v>
      </c>
      <c r="J20" s="10">
        <v>110.43</v>
      </c>
      <c r="K20" s="10">
        <f t="shared" si="0"/>
        <v>-10095.429999999998</v>
      </c>
    </row>
    <row r="21" spans="2:11" x14ac:dyDescent="0.25">
      <c r="B21" s="8">
        <v>44610</v>
      </c>
      <c r="C21" s="14" t="str">
        <f>UPPER(TEXT(Lançamentos[[#This Row],[Data]],"MMM"))</f>
        <v>FEV</v>
      </c>
      <c r="D21" s="9" t="s">
        <v>55</v>
      </c>
      <c r="E21" s="9" t="s">
        <v>99</v>
      </c>
      <c r="G21" s="9" t="s">
        <v>98</v>
      </c>
      <c r="H21" s="9" t="s">
        <v>106</v>
      </c>
      <c r="J21" s="10">
        <v>2891.25</v>
      </c>
      <c r="K21" s="10">
        <f t="shared" si="0"/>
        <v>-12986.679999999998</v>
      </c>
    </row>
    <row r="22" spans="2:11" x14ac:dyDescent="0.25">
      <c r="B22" s="8">
        <v>44610</v>
      </c>
      <c r="C22" s="14" t="str">
        <f>UPPER(TEXT(Lançamentos[[#This Row],[Data]],"MMM"))</f>
        <v>FEV</v>
      </c>
      <c r="D22" s="9" t="s">
        <v>55</v>
      </c>
      <c r="E22" s="9" t="s">
        <v>11</v>
      </c>
      <c r="G22" s="9" t="s">
        <v>20</v>
      </c>
      <c r="H22" s="9" t="s">
        <v>101</v>
      </c>
      <c r="J22" s="10">
        <v>65.989999999999995</v>
      </c>
      <c r="K22" s="10">
        <f t="shared" si="0"/>
        <v>-13052.669999999998</v>
      </c>
    </row>
    <row r="23" spans="2:11" x14ac:dyDescent="0.25">
      <c r="B23" s="8">
        <v>44610</v>
      </c>
      <c r="C23" s="14" t="str">
        <f>UPPER(TEXT(Lançamentos[[#This Row],[Data]],"MMM"))</f>
        <v>FEV</v>
      </c>
      <c r="D23" s="9" t="s">
        <v>55</v>
      </c>
      <c r="E23" s="9" t="s">
        <v>99</v>
      </c>
      <c r="G23" s="9" t="s">
        <v>98</v>
      </c>
      <c r="H23" s="9" t="s">
        <v>107</v>
      </c>
      <c r="J23" s="10">
        <v>586.1</v>
      </c>
      <c r="K23" s="10">
        <f t="shared" si="0"/>
        <v>-13638.769999999999</v>
      </c>
    </row>
    <row r="24" spans="2:11" x14ac:dyDescent="0.25">
      <c r="B24" s="8">
        <v>44610</v>
      </c>
      <c r="C24" s="14" t="str">
        <f>UPPER(TEXT(Lançamentos[[#This Row],[Data]],"MMM"))</f>
        <v>FEV</v>
      </c>
      <c r="D24" s="9" t="s">
        <v>55</v>
      </c>
      <c r="E24" s="9" t="s">
        <v>11</v>
      </c>
      <c r="G24" s="9" t="s">
        <v>22</v>
      </c>
      <c r="J24" s="10">
        <v>98.91</v>
      </c>
      <c r="K24" s="10">
        <f t="shared" si="0"/>
        <v>-13737.679999999998</v>
      </c>
    </row>
    <row r="25" spans="2:11" x14ac:dyDescent="0.25">
      <c r="B25" s="8">
        <v>44610</v>
      </c>
      <c r="C25" s="14" t="str">
        <f>UPPER(TEXT(Lançamentos[[#This Row],[Data]],"MMM"))</f>
        <v>FEV</v>
      </c>
      <c r="D25" s="9" t="s">
        <v>55</v>
      </c>
      <c r="E25" s="9" t="s">
        <v>74</v>
      </c>
      <c r="G25" s="9" t="s">
        <v>104</v>
      </c>
      <c r="H25" s="9" t="s">
        <v>105</v>
      </c>
      <c r="J25" s="10">
        <v>1200</v>
      </c>
      <c r="K25" s="10">
        <f t="shared" si="0"/>
        <v>-14937.679999999998</v>
      </c>
    </row>
    <row r="26" spans="2:11" x14ac:dyDescent="0.25">
      <c r="B26" s="8">
        <v>44610</v>
      </c>
      <c r="C26" s="14" t="str">
        <f>UPPER(TEXT(Lançamentos[[#This Row],[Data]],"MMM"))</f>
        <v>FEV</v>
      </c>
      <c r="D26" s="9" t="s">
        <v>55</v>
      </c>
      <c r="E26" s="9" t="s">
        <v>11</v>
      </c>
      <c r="G26" s="9" t="s">
        <v>108</v>
      </c>
      <c r="J26" s="10">
        <v>220</v>
      </c>
      <c r="K26" s="10">
        <f t="shared" si="0"/>
        <v>-15157.679999999998</v>
      </c>
    </row>
    <row r="27" spans="2:11" x14ac:dyDescent="0.25">
      <c r="B27" s="8">
        <v>44610</v>
      </c>
      <c r="C27" s="14" t="str">
        <f>UPPER(TEXT(Lançamentos[[#This Row],[Data]],"MMM"))</f>
        <v>FEV</v>
      </c>
      <c r="D27" s="9" t="s">
        <v>55</v>
      </c>
      <c r="E27" s="9" t="s">
        <v>16</v>
      </c>
      <c r="G27" s="9" t="s">
        <v>44</v>
      </c>
      <c r="H27" s="16" t="s">
        <v>109</v>
      </c>
      <c r="J27" s="10">
        <v>409.2</v>
      </c>
      <c r="K27" s="10">
        <f t="shared" si="0"/>
        <v>-15566.88</v>
      </c>
    </row>
    <row r="28" spans="2:11" x14ac:dyDescent="0.25">
      <c r="B28" s="8">
        <v>44610</v>
      </c>
      <c r="C28" s="14" t="str">
        <f>UPPER(TEXT(Lançamentos[[#This Row],[Data]],"MMM"))</f>
        <v>FEV</v>
      </c>
      <c r="D28" s="9" t="s">
        <v>55</v>
      </c>
      <c r="E28" s="9" t="s">
        <v>16</v>
      </c>
      <c r="G28" s="9" t="s">
        <v>43</v>
      </c>
      <c r="H28" s="16" t="s">
        <v>109</v>
      </c>
      <c r="J28" s="10">
        <v>475.8</v>
      </c>
      <c r="K28" s="10">
        <f t="shared" si="0"/>
        <v>-16042.679999999998</v>
      </c>
    </row>
    <row r="29" spans="2:11" x14ac:dyDescent="0.25">
      <c r="B29" s="8">
        <v>44610</v>
      </c>
      <c r="C29" s="14" t="str">
        <f>UPPER(TEXT(Lançamentos[[#This Row],[Data]],"MMM"))</f>
        <v>FEV</v>
      </c>
      <c r="D29" s="9" t="s">
        <v>55</v>
      </c>
      <c r="E29" s="9" t="s">
        <v>16</v>
      </c>
      <c r="G29" s="9" t="s">
        <v>110</v>
      </c>
      <c r="H29" s="16" t="s">
        <v>111</v>
      </c>
      <c r="J29" s="10">
        <v>96.39</v>
      </c>
      <c r="K29" s="10">
        <f t="shared" si="0"/>
        <v>-16139.069999999998</v>
      </c>
    </row>
    <row r="30" spans="2:11" x14ac:dyDescent="0.25">
      <c r="B30" s="8">
        <v>44583</v>
      </c>
      <c r="C30" s="14" t="str">
        <f>UPPER(TEXT(Lançamentos[[#This Row],[Data]],"MMM"))</f>
        <v>JAN</v>
      </c>
      <c r="D30" s="9" t="s">
        <v>55</v>
      </c>
      <c r="E30" s="9" t="s">
        <v>16</v>
      </c>
      <c r="G30" s="9" t="s">
        <v>112</v>
      </c>
      <c r="H30" s="9">
        <v>2022</v>
      </c>
      <c r="J30" s="10">
        <v>266</v>
      </c>
      <c r="K30" s="10">
        <f t="shared" si="0"/>
        <v>-16405.07</v>
      </c>
    </row>
    <row r="31" spans="2:11" x14ac:dyDescent="0.25">
      <c r="B31" s="8">
        <v>44583</v>
      </c>
      <c r="C31" s="14" t="str">
        <f>UPPER(TEXT(Lançamentos[[#This Row],[Data]],"MMM"))</f>
        <v>JAN</v>
      </c>
      <c r="D31" s="9" t="s">
        <v>55</v>
      </c>
      <c r="E31" s="9" t="s">
        <v>11</v>
      </c>
      <c r="G31" s="9" t="s">
        <v>22</v>
      </c>
      <c r="J31" s="10">
        <v>75.08</v>
      </c>
      <c r="K31" s="10">
        <f t="shared" si="0"/>
        <v>-16480.150000000001</v>
      </c>
    </row>
    <row r="32" spans="2:11" x14ac:dyDescent="0.25">
      <c r="B32" s="8">
        <v>44614</v>
      </c>
      <c r="C32" s="14" t="str">
        <f>UPPER(TEXT(Lançamentos[[#This Row],[Data]],"MMM"))</f>
        <v>FEV</v>
      </c>
      <c r="D32" s="9" t="s">
        <v>55</v>
      </c>
      <c r="E32" s="9" t="s">
        <v>11</v>
      </c>
      <c r="G32" s="9" t="s">
        <v>23</v>
      </c>
      <c r="J32" s="10">
        <v>58.29</v>
      </c>
      <c r="K32" s="10">
        <f t="shared" si="0"/>
        <v>-16538.440000000002</v>
      </c>
    </row>
    <row r="33" spans="2:11" x14ac:dyDescent="0.25">
      <c r="B33" s="8">
        <v>44561</v>
      </c>
      <c r="C33" s="14" t="str">
        <f>UPPER(TEXT(Lançamentos[[#This Row],[Data]],"MMM"))</f>
        <v>DEZ</v>
      </c>
      <c r="D33" s="9" t="s">
        <v>55</v>
      </c>
      <c r="E33" s="9" t="s">
        <v>16</v>
      </c>
      <c r="G33" s="9" t="s">
        <v>46</v>
      </c>
      <c r="H33" s="16" t="s">
        <v>113</v>
      </c>
      <c r="J33" s="10">
        <v>521.16</v>
      </c>
      <c r="K33" s="10">
        <f t="shared" si="0"/>
        <v>-17059.600000000002</v>
      </c>
    </row>
    <row r="34" spans="2:11" x14ac:dyDescent="0.25">
      <c r="B34" s="8">
        <v>44616</v>
      </c>
      <c r="C34" s="14" t="str">
        <f>UPPER(TEXT(Lançamentos[[#This Row],[Data]],"MMM"))</f>
        <v>FEV</v>
      </c>
      <c r="D34" s="9" t="s">
        <v>55</v>
      </c>
      <c r="E34" s="9" t="s">
        <v>11</v>
      </c>
      <c r="G34" s="9" t="s">
        <v>21</v>
      </c>
      <c r="H34" s="9" t="s">
        <v>114</v>
      </c>
      <c r="J34" s="10">
        <v>65.84</v>
      </c>
      <c r="K34" s="10">
        <f t="shared" si="0"/>
        <v>-17125.440000000002</v>
      </c>
    </row>
    <row r="35" spans="2:11" x14ac:dyDescent="0.25">
      <c r="B35" s="8">
        <v>44636</v>
      </c>
      <c r="C35" s="14" t="str">
        <f>UPPER(TEXT(Lançamentos[[#This Row],[Data]],"MMM"))</f>
        <v>MAR</v>
      </c>
      <c r="D35" s="9" t="s">
        <v>55</v>
      </c>
      <c r="E35" s="9" t="s">
        <v>62</v>
      </c>
      <c r="G35" s="9" t="s">
        <v>35</v>
      </c>
      <c r="H35" s="9">
        <v>6418</v>
      </c>
      <c r="J35" s="10">
        <v>355</v>
      </c>
      <c r="K35" s="10">
        <f t="shared" si="0"/>
        <v>-17480.440000000002</v>
      </c>
    </row>
    <row r="36" spans="2:11" x14ac:dyDescent="0.25">
      <c r="B36" s="8">
        <v>44641</v>
      </c>
      <c r="C36" s="14" t="str">
        <f>UPPER(TEXT(Lançamentos[[#This Row],[Data]],"MMM"))</f>
        <v>MAR</v>
      </c>
      <c r="D36" s="9" t="s">
        <v>55</v>
      </c>
      <c r="E36" s="9" t="s">
        <v>13</v>
      </c>
      <c r="G36" s="9" t="s">
        <v>29</v>
      </c>
      <c r="H36" s="9">
        <v>1479974</v>
      </c>
      <c r="J36" s="10">
        <v>1600</v>
      </c>
      <c r="K36" s="10">
        <f t="shared" si="0"/>
        <v>-19080.440000000002</v>
      </c>
    </row>
    <row r="37" spans="2:11" x14ac:dyDescent="0.25">
      <c r="B37" s="8">
        <v>44642</v>
      </c>
      <c r="C37" s="14" t="str">
        <f>UPPER(TEXT(Lançamentos[[#This Row],[Data]],"MMM"))</f>
        <v>MAR</v>
      </c>
      <c r="D37" s="9" t="s">
        <v>55</v>
      </c>
      <c r="E37" s="9" t="s">
        <v>62</v>
      </c>
      <c r="G37" s="9" t="s">
        <v>35</v>
      </c>
      <c r="H37" s="9">
        <v>9</v>
      </c>
      <c r="J37" s="10">
        <v>3050</v>
      </c>
      <c r="K37" s="10">
        <f t="shared" si="0"/>
        <v>-22130.440000000002</v>
      </c>
    </row>
    <row r="38" spans="2:11" x14ac:dyDescent="0.25">
      <c r="B38" s="8">
        <v>44642</v>
      </c>
      <c r="C38" s="14" t="str">
        <f>UPPER(TEXT(Lançamentos[[#This Row],[Data]],"MMM"))</f>
        <v>MAR</v>
      </c>
      <c r="D38" s="9" t="s">
        <v>55</v>
      </c>
      <c r="E38" s="9" t="s">
        <v>16</v>
      </c>
      <c r="G38" s="9" t="s">
        <v>110</v>
      </c>
      <c r="H38" s="16" t="s">
        <v>115</v>
      </c>
      <c r="J38" s="10">
        <v>204.36</v>
      </c>
      <c r="K38" s="10">
        <f t="shared" si="0"/>
        <v>-22334.800000000003</v>
      </c>
    </row>
    <row r="39" spans="2:11" x14ac:dyDescent="0.25">
      <c r="B39" s="8">
        <v>44642</v>
      </c>
      <c r="C39" s="14" t="str">
        <f>UPPER(TEXT(Lançamentos[[#This Row],[Data]],"MMM"))</f>
        <v>MAR</v>
      </c>
      <c r="D39" s="9" t="s">
        <v>55</v>
      </c>
      <c r="E39" s="9" t="s">
        <v>16</v>
      </c>
      <c r="G39" s="9" t="s">
        <v>110</v>
      </c>
      <c r="H39" s="16" t="s">
        <v>116</v>
      </c>
      <c r="J39" s="10">
        <v>113.6</v>
      </c>
      <c r="K39" s="10">
        <f t="shared" si="0"/>
        <v>-22448.400000000001</v>
      </c>
    </row>
    <row r="40" spans="2:11" x14ac:dyDescent="0.25">
      <c r="B40" s="8">
        <v>44642</v>
      </c>
      <c r="C40" s="14" t="str">
        <f>UPPER(TEXT(Lançamentos[[#This Row],[Data]],"MMM"))</f>
        <v>MAR</v>
      </c>
      <c r="D40" s="9" t="s">
        <v>55</v>
      </c>
      <c r="E40" s="9" t="s">
        <v>16</v>
      </c>
      <c r="G40" s="9" t="s">
        <v>110</v>
      </c>
      <c r="H40" s="16" t="s">
        <v>117</v>
      </c>
      <c r="J40" s="10">
        <v>108.16</v>
      </c>
      <c r="K40" s="10">
        <f t="shared" si="0"/>
        <v>-22556.560000000001</v>
      </c>
    </row>
    <row r="41" spans="2:11" x14ac:dyDescent="0.25">
      <c r="B41" s="8">
        <v>44642</v>
      </c>
      <c r="C41" s="14" t="str">
        <f>UPPER(TEXT(Lançamentos[[#This Row],[Data]],"MMM"))</f>
        <v>MAR</v>
      </c>
      <c r="D41" s="9" t="s">
        <v>55</v>
      </c>
      <c r="E41" s="9" t="s">
        <v>16</v>
      </c>
      <c r="G41" s="9" t="s">
        <v>110</v>
      </c>
      <c r="H41" s="16" t="s">
        <v>118</v>
      </c>
      <c r="J41" s="10">
        <v>207.2</v>
      </c>
      <c r="K41" s="10">
        <f t="shared" ref="K41:K72" si="1">IF(D41="Saída",K40-J41,K40+J41)</f>
        <v>-22763.760000000002</v>
      </c>
    </row>
    <row r="42" spans="2:11" x14ac:dyDescent="0.25">
      <c r="B42" s="8">
        <v>44642</v>
      </c>
      <c r="C42" s="14" t="str">
        <f>UPPER(TEXT(Lançamentos[[#This Row],[Data]],"MMM"))</f>
        <v>MAR</v>
      </c>
      <c r="D42" s="9" t="s">
        <v>55</v>
      </c>
      <c r="E42" s="9" t="s">
        <v>16</v>
      </c>
      <c r="G42" s="9" t="s">
        <v>110</v>
      </c>
      <c r="H42" s="16" t="s">
        <v>111</v>
      </c>
      <c r="J42" s="10">
        <v>126.95</v>
      </c>
      <c r="K42" s="10">
        <f t="shared" si="1"/>
        <v>-22890.710000000003</v>
      </c>
    </row>
    <row r="43" spans="2:11" x14ac:dyDescent="0.25">
      <c r="B43" s="8">
        <v>44642</v>
      </c>
      <c r="C43" s="14" t="str">
        <f>UPPER(TEXT(Lançamentos[[#This Row],[Data]],"MMM"))</f>
        <v>MAR</v>
      </c>
      <c r="D43" s="9" t="s">
        <v>55</v>
      </c>
      <c r="E43" s="9" t="s">
        <v>62</v>
      </c>
      <c r="G43" s="9" t="s">
        <v>36</v>
      </c>
      <c r="H43" s="9" t="s">
        <v>119</v>
      </c>
      <c r="J43" s="10">
        <v>3506.65</v>
      </c>
      <c r="K43" s="10">
        <f t="shared" si="1"/>
        <v>-26397.360000000004</v>
      </c>
    </row>
    <row r="44" spans="2:11" x14ac:dyDescent="0.25">
      <c r="B44" s="8">
        <v>44642</v>
      </c>
      <c r="C44" s="14" t="str">
        <f>UPPER(TEXT(Lançamentos[[#This Row],[Data]],"MMM"))</f>
        <v>MAR</v>
      </c>
      <c r="D44" s="9" t="s">
        <v>55</v>
      </c>
      <c r="E44" s="9" t="s">
        <v>62</v>
      </c>
      <c r="G44" s="9" t="s">
        <v>35</v>
      </c>
      <c r="H44" s="9">
        <v>10577</v>
      </c>
      <c r="J44" s="10">
        <v>315</v>
      </c>
      <c r="K44" s="10">
        <f t="shared" si="1"/>
        <v>-26712.360000000004</v>
      </c>
    </row>
    <row r="45" spans="2:11" x14ac:dyDescent="0.25">
      <c r="B45" s="8">
        <v>44642</v>
      </c>
      <c r="C45" s="14" t="str">
        <f>UPPER(TEXT(Lançamentos[[#This Row],[Data]],"MMM"))</f>
        <v>MAR</v>
      </c>
      <c r="D45" s="9" t="s">
        <v>55</v>
      </c>
      <c r="E45" s="9" t="s">
        <v>62</v>
      </c>
      <c r="G45" s="9" t="s">
        <v>35</v>
      </c>
      <c r="H45" s="9">
        <v>1299</v>
      </c>
      <c r="J45" s="10">
        <v>40</v>
      </c>
      <c r="K45" s="10">
        <f t="shared" si="1"/>
        <v>-26752.360000000004</v>
      </c>
    </row>
    <row r="46" spans="2:11" x14ac:dyDescent="0.25">
      <c r="B46" s="8">
        <v>44639</v>
      </c>
      <c r="C46" s="14" t="str">
        <f>UPPER(TEXT(Lançamentos[[#This Row],[Data]],"MMM"))</f>
        <v>MAR</v>
      </c>
      <c r="D46" s="9" t="s">
        <v>55</v>
      </c>
      <c r="E46" s="9" t="s">
        <v>73</v>
      </c>
      <c r="G46" s="9" t="s">
        <v>38</v>
      </c>
      <c r="H46" s="9">
        <v>25095</v>
      </c>
      <c r="J46" s="10">
        <v>891.66</v>
      </c>
      <c r="K46" s="10">
        <f t="shared" si="1"/>
        <v>-27644.020000000004</v>
      </c>
    </row>
    <row r="47" spans="2:11" x14ac:dyDescent="0.25">
      <c r="B47" s="8">
        <v>44631</v>
      </c>
      <c r="C47" s="14" t="str">
        <f>UPPER(TEXT(Lançamentos[[#This Row],[Data]],"MMM"))</f>
        <v>MAR</v>
      </c>
      <c r="D47" s="9" t="s">
        <v>55</v>
      </c>
      <c r="E47" s="9" t="s">
        <v>11</v>
      </c>
      <c r="G47" s="9" t="s">
        <v>21</v>
      </c>
      <c r="H47" s="9" t="s">
        <v>120</v>
      </c>
      <c r="J47" s="10">
        <v>46.6</v>
      </c>
      <c r="K47" s="10">
        <f t="shared" si="1"/>
        <v>-27690.620000000003</v>
      </c>
    </row>
    <row r="48" spans="2:11" x14ac:dyDescent="0.25">
      <c r="B48" s="8">
        <v>44631</v>
      </c>
      <c r="C48" s="14" t="str">
        <f>UPPER(TEXT(Lançamentos[[#This Row],[Data]],"MMM"))</f>
        <v>MAR</v>
      </c>
      <c r="D48" s="9" t="s">
        <v>55</v>
      </c>
      <c r="E48" s="9" t="s">
        <v>74</v>
      </c>
      <c r="G48" s="9" t="s">
        <v>50</v>
      </c>
      <c r="H48" s="9">
        <v>1301</v>
      </c>
      <c r="J48" s="10">
        <v>440</v>
      </c>
      <c r="K48" s="10">
        <f t="shared" si="1"/>
        <v>-28130.620000000003</v>
      </c>
    </row>
    <row r="49" spans="2:11" x14ac:dyDescent="0.25">
      <c r="B49" s="8">
        <v>44583</v>
      </c>
      <c r="C49" s="14" t="str">
        <f>UPPER(TEXT(Lançamentos[[#This Row],[Data]],"MMM"))</f>
        <v>JAN</v>
      </c>
      <c r="D49" s="9" t="s">
        <v>55</v>
      </c>
      <c r="E49" s="9" t="s">
        <v>99</v>
      </c>
      <c r="G49" s="9" t="s">
        <v>98</v>
      </c>
      <c r="H49" s="9" t="s">
        <v>106</v>
      </c>
      <c r="J49" s="10">
        <v>1073.98</v>
      </c>
      <c r="K49" s="10">
        <f t="shared" si="1"/>
        <v>-29204.600000000002</v>
      </c>
    </row>
    <row r="50" spans="2:11" x14ac:dyDescent="0.25">
      <c r="B50" s="8">
        <v>44583</v>
      </c>
      <c r="C50" s="14" t="str">
        <f>UPPER(TEXT(Lançamentos[[#This Row],[Data]],"MMM"))</f>
        <v>JAN</v>
      </c>
      <c r="D50" s="9" t="s">
        <v>55</v>
      </c>
      <c r="E50" s="9" t="s">
        <v>11</v>
      </c>
      <c r="G50" s="9" t="s">
        <v>21</v>
      </c>
      <c r="H50" s="9" t="s">
        <v>121</v>
      </c>
      <c r="J50" s="10">
        <v>45.6</v>
      </c>
      <c r="K50" s="10">
        <f t="shared" si="1"/>
        <v>-29250.2</v>
      </c>
    </row>
    <row r="51" spans="2:11" x14ac:dyDescent="0.25">
      <c r="B51" s="8">
        <v>44583</v>
      </c>
      <c r="C51" s="14" t="str">
        <f>UPPER(TEXT(Lançamentos[[#This Row],[Data]],"MMM"))</f>
        <v>JAN</v>
      </c>
      <c r="D51" s="9" t="s">
        <v>55</v>
      </c>
      <c r="E51" s="9" t="s">
        <v>11</v>
      </c>
      <c r="G51" s="9" t="s">
        <v>20</v>
      </c>
      <c r="H51" s="9" t="s">
        <v>101</v>
      </c>
      <c r="J51" s="10">
        <v>65.989999999999995</v>
      </c>
      <c r="K51" s="10">
        <f t="shared" si="1"/>
        <v>-29316.190000000002</v>
      </c>
    </row>
    <row r="52" spans="2:11" x14ac:dyDescent="0.25">
      <c r="B52" s="8">
        <v>44551</v>
      </c>
      <c r="C52" s="14" t="str">
        <f>UPPER(TEXT(Lançamentos[[#This Row],[Data]],"MMM"))</f>
        <v>DEZ</v>
      </c>
      <c r="D52" s="9" t="s">
        <v>55</v>
      </c>
      <c r="E52" s="9" t="s">
        <v>11</v>
      </c>
      <c r="G52" s="9" t="s">
        <v>21</v>
      </c>
      <c r="H52" s="9" t="s">
        <v>121</v>
      </c>
      <c r="J52" s="10">
        <v>45.6</v>
      </c>
      <c r="K52" s="10">
        <f t="shared" si="1"/>
        <v>-29361.79</v>
      </c>
    </row>
    <row r="53" spans="2:11" x14ac:dyDescent="0.25">
      <c r="B53" s="8">
        <v>44599</v>
      </c>
      <c r="C53" s="14" t="str">
        <f>UPPER(TEXT(Lançamentos[[#This Row],[Data]],"MMM"))</f>
        <v>FEV</v>
      </c>
      <c r="D53" s="9" t="s">
        <v>55</v>
      </c>
      <c r="E53" s="9" t="s">
        <v>16</v>
      </c>
      <c r="G53" s="9" t="s">
        <v>44</v>
      </c>
      <c r="H53" s="16" t="s">
        <v>122</v>
      </c>
      <c r="J53" s="10">
        <v>1174.94</v>
      </c>
      <c r="K53" s="10">
        <f t="shared" si="1"/>
        <v>-30536.73</v>
      </c>
    </row>
    <row r="54" spans="2:11" x14ac:dyDescent="0.25">
      <c r="B54" s="8">
        <v>44583</v>
      </c>
      <c r="C54" s="14" t="str">
        <f>UPPER(TEXT(Lançamentos[[#This Row],[Data]],"MMM"))</f>
        <v>JAN</v>
      </c>
      <c r="D54" s="9" t="s">
        <v>55</v>
      </c>
      <c r="E54" s="9" t="s">
        <v>62</v>
      </c>
      <c r="G54" s="9" t="s">
        <v>35</v>
      </c>
      <c r="H54" s="9">
        <v>10514</v>
      </c>
      <c r="J54" s="10">
        <v>515</v>
      </c>
      <c r="K54" s="10">
        <f t="shared" si="1"/>
        <v>-31051.73</v>
      </c>
    </row>
    <row r="55" spans="2:11" x14ac:dyDescent="0.25">
      <c r="B55" s="8">
        <v>44583</v>
      </c>
      <c r="C55" s="14" t="str">
        <f>UPPER(TEXT(Lançamentos[[#This Row],[Data]],"MMM"))</f>
        <v>JAN</v>
      </c>
      <c r="D55" s="9" t="s">
        <v>55</v>
      </c>
      <c r="E55" s="9" t="s">
        <v>11</v>
      </c>
      <c r="G55" s="9" t="s">
        <v>97</v>
      </c>
      <c r="J55" s="10">
        <v>798.17</v>
      </c>
      <c r="K55" s="10">
        <f t="shared" si="1"/>
        <v>-31849.899999999998</v>
      </c>
    </row>
    <row r="56" spans="2:11" x14ac:dyDescent="0.25">
      <c r="B56" s="8">
        <v>44583</v>
      </c>
      <c r="C56" s="14" t="str">
        <f>UPPER(TEXT(Lançamentos[[#This Row],[Data]],"MMM"))</f>
        <v>JAN</v>
      </c>
      <c r="D56" s="9" t="s">
        <v>55</v>
      </c>
      <c r="E56" s="9" t="s">
        <v>11</v>
      </c>
      <c r="G56" s="9" t="s">
        <v>20</v>
      </c>
      <c r="H56" s="9" t="s">
        <v>101</v>
      </c>
      <c r="J56" s="10">
        <v>100.03</v>
      </c>
      <c r="K56" s="10">
        <f t="shared" si="1"/>
        <v>-31949.929999999997</v>
      </c>
    </row>
    <row r="57" spans="2:11" x14ac:dyDescent="0.25">
      <c r="B57" s="8">
        <v>44583</v>
      </c>
      <c r="C57" s="14" t="str">
        <f>UPPER(TEXT(Lançamentos[[#This Row],[Data]],"MMM"))</f>
        <v>JAN</v>
      </c>
      <c r="D57" s="9" t="s">
        <v>55</v>
      </c>
      <c r="E57" s="9" t="s">
        <v>62</v>
      </c>
      <c r="G57" s="9" t="s">
        <v>33</v>
      </c>
      <c r="H57" s="9" t="s">
        <v>96</v>
      </c>
      <c r="J57" s="10">
        <v>851.58</v>
      </c>
      <c r="K57" s="10">
        <f t="shared" si="1"/>
        <v>-32801.509999999995</v>
      </c>
    </row>
    <row r="58" spans="2:11" x14ac:dyDescent="0.25">
      <c r="B58" s="8">
        <v>44583</v>
      </c>
      <c r="C58" s="14" t="str">
        <f>UPPER(TEXT(Lançamentos[[#This Row],[Data]],"MMM"))</f>
        <v>JAN</v>
      </c>
      <c r="D58" s="9" t="s">
        <v>55</v>
      </c>
      <c r="E58" s="9" t="s">
        <v>11</v>
      </c>
      <c r="G58" s="9" t="s">
        <v>23</v>
      </c>
      <c r="J58" s="10">
        <v>31</v>
      </c>
      <c r="K58" s="10">
        <f t="shared" si="1"/>
        <v>-32832.509999999995</v>
      </c>
    </row>
    <row r="59" spans="2:11" x14ac:dyDescent="0.25">
      <c r="B59" s="8">
        <v>44583</v>
      </c>
      <c r="C59" s="14" t="str">
        <f>UPPER(TEXT(Lançamentos[[#This Row],[Data]],"MMM"))</f>
        <v>JAN</v>
      </c>
      <c r="D59" s="9" t="s">
        <v>55</v>
      </c>
      <c r="E59" s="9" t="s">
        <v>11</v>
      </c>
      <c r="G59" s="9" t="s">
        <v>21</v>
      </c>
      <c r="H59" s="9" t="s">
        <v>123</v>
      </c>
      <c r="J59" s="10">
        <v>133.69999999999999</v>
      </c>
      <c r="K59" s="10">
        <f t="shared" si="1"/>
        <v>-32966.209999999992</v>
      </c>
    </row>
    <row r="60" spans="2:11" x14ac:dyDescent="0.25">
      <c r="B60" s="8">
        <v>44583</v>
      </c>
      <c r="C60" s="14" t="str">
        <f>UPPER(TEXT(Lançamentos[[#This Row],[Data]],"MMM"))</f>
        <v>JAN</v>
      </c>
      <c r="D60" s="9" t="s">
        <v>55</v>
      </c>
      <c r="E60" s="9" t="s">
        <v>11</v>
      </c>
      <c r="G60" s="9" t="s">
        <v>63</v>
      </c>
      <c r="H60" s="9" t="s">
        <v>124</v>
      </c>
      <c r="J60" s="10">
        <v>50</v>
      </c>
      <c r="K60" s="10">
        <f t="shared" si="1"/>
        <v>-33016.209999999992</v>
      </c>
    </row>
    <row r="61" spans="2:11" x14ac:dyDescent="0.25">
      <c r="B61" s="8">
        <v>44583</v>
      </c>
      <c r="C61" s="14" t="str">
        <f>UPPER(TEXT(Lançamentos[[#This Row],[Data]],"MMM"))</f>
        <v>JAN</v>
      </c>
      <c r="D61" s="9" t="s">
        <v>55</v>
      </c>
      <c r="E61" s="9" t="s">
        <v>99</v>
      </c>
      <c r="G61" s="9" t="s">
        <v>98</v>
      </c>
      <c r="H61" s="9" t="s">
        <v>107</v>
      </c>
      <c r="J61" s="10">
        <v>586.09</v>
      </c>
      <c r="K61" s="10">
        <f t="shared" si="1"/>
        <v>-33602.299999999988</v>
      </c>
    </row>
    <row r="62" spans="2:11" x14ac:dyDescent="0.25">
      <c r="B62" s="8">
        <v>44589</v>
      </c>
      <c r="C62" s="14" t="str">
        <f>UPPER(TEXT(Lançamentos[[#This Row],[Data]],"MMM"))</f>
        <v>JAN</v>
      </c>
      <c r="D62" s="9" t="s">
        <v>55</v>
      </c>
      <c r="E62" s="9" t="s">
        <v>11</v>
      </c>
      <c r="G62" s="9" t="s">
        <v>21</v>
      </c>
      <c r="H62" s="9" t="s">
        <v>123</v>
      </c>
      <c r="J62" s="10">
        <v>112.35</v>
      </c>
      <c r="K62" s="10">
        <f t="shared" si="1"/>
        <v>-33714.649999999987</v>
      </c>
    </row>
    <row r="63" spans="2:11" x14ac:dyDescent="0.25">
      <c r="B63" s="8">
        <v>44592</v>
      </c>
      <c r="C63" s="14" t="str">
        <f>UPPER(TEXT(Lançamentos[[#This Row],[Data]],"MMM"))</f>
        <v>JAN</v>
      </c>
      <c r="D63" s="9" t="s">
        <v>55</v>
      </c>
      <c r="E63" s="9" t="s">
        <v>62</v>
      </c>
      <c r="G63" s="9" t="s">
        <v>125</v>
      </c>
      <c r="J63" s="10">
        <v>245.1</v>
      </c>
      <c r="K63" s="10">
        <f t="shared" si="1"/>
        <v>-33959.749999999985</v>
      </c>
    </row>
    <row r="64" spans="2:11" x14ac:dyDescent="0.25">
      <c r="B64" s="8">
        <v>44592</v>
      </c>
      <c r="C64" s="14" t="str">
        <f>UPPER(TEXT(Lançamentos[[#This Row],[Data]],"MMM"))</f>
        <v>JAN</v>
      </c>
      <c r="D64" s="9" t="s">
        <v>55</v>
      </c>
      <c r="E64" s="9" t="s">
        <v>16</v>
      </c>
      <c r="G64" s="9" t="s">
        <v>45</v>
      </c>
      <c r="H64" s="16" t="s">
        <v>126</v>
      </c>
      <c r="J64" s="10">
        <v>104.68</v>
      </c>
      <c r="K64" s="10">
        <f t="shared" si="1"/>
        <v>-34064.429999999986</v>
      </c>
    </row>
    <row r="65" spans="2:11" x14ac:dyDescent="0.25">
      <c r="B65" s="8">
        <v>44592</v>
      </c>
      <c r="C65" s="14" t="str">
        <f>UPPER(TEXT(Lançamentos[[#This Row],[Data]],"MMM"))</f>
        <v>JAN</v>
      </c>
      <c r="D65" s="9" t="s">
        <v>55</v>
      </c>
      <c r="E65" s="9" t="s">
        <v>16</v>
      </c>
      <c r="G65" s="9" t="s">
        <v>45</v>
      </c>
      <c r="H65" s="16" t="s">
        <v>127</v>
      </c>
      <c r="J65" s="10">
        <v>252.08</v>
      </c>
      <c r="K65" s="10">
        <f t="shared" si="1"/>
        <v>-34316.509999999987</v>
      </c>
    </row>
    <row r="66" spans="2:11" x14ac:dyDescent="0.25">
      <c r="B66" s="8">
        <v>44592</v>
      </c>
      <c r="C66" s="14" t="str">
        <f>UPPER(TEXT(Lançamentos[[#This Row],[Data]],"MMM"))</f>
        <v>JAN</v>
      </c>
      <c r="D66" s="9" t="s">
        <v>55</v>
      </c>
      <c r="E66" s="9" t="s">
        <v>16</v>
      </c>
      <c r="G66" s="9" t="s">
        <v>46</v>
      </c>
      <c r="H66" s="15" t="s">
        <v>128</v>
      </c>
      <c r="J66" s="10">
        <v>103.89</v>
      </c>
      <c r="K66" s="10">
        <f t="shared" si="1"/>
        <v>-34420.399999999987</v>
      </c>
    </row>
    <row r="67" spans="2:11" x14ac:dyDescent="0.25">
      <c r="B67" s="8">
        <v>44599</v>
      </c>
      <c r="C67" s="14" t="str">
        <f>UPPER(TEXT(Lançamentos[[#This Row],[Data]],"MMM"))</f>
        <v>FEV</v>
      </c>
      <c r="D67" s="9" t="s">
        <v>55</v>
      </c>
      <c r="E67" s="9" t="s">
        <v>74</v>
      </c>
      <c r="G67" s="9" t="s">
        <v>49</v>
      </c>
      <c r="J67" s="10">
        <v>550</v>
      </c>
      <c r="K67" s="10">
        <f t="shared" si="1"/>
        <v>-34970.399999999987</v>
      </c>
    </row>
    <row r="68" spans="2:11" x14ac:dyDescent="0.25">
      <c r="B68" s="8">
        <v>44599</v>
      </c>
      <c r="C68" s="14" t="str">
        <f>UPPER(TEXT(Lançamentos[[#This Row],[Data]],"MMM"))</f>
        <v>FEV</v>
      </c>
      <c r="D68" s="9" t="s">
        <v>55</v>
      </c>
      <c r="E68" s="9" t="s">
        <v>16</v>
      </c>
      <c r="G68" s="9" t="s">
        <v>45</v>
      </c>
      <c r="H68" s="16" t="s">
        <v>129</v>
      </c>
      <c r="J68" s="10">
        <v>866.28</v>
      </c>
      <c r="K68" s="10">
        <f t="shared" si="1"/>
        <v>-35836.679999999986</v>
      </c>
    </row>
    <row r="69" spans="2:11" x14ac:dyDescent="0.25">
      <c r="B69" s="8">
        <v>44599</v>
      </c>
      <c r="C69" s="14" t="str">
        <f>UPPER(TEXT(Lançamentos[[#This Row],[Data]],"MMM"))</f>
        <v>FEV</v>
      </c>
      <c r="D69" s="9" t="s">
        <v>55</v>
      </c>
      <c r="E69" s="9" t="s">
        <v>16</v>
      </c>
      <c r="G69" s="9" t="s">
        <v>46</v>
      </c>
      <c r="H69" s="16" t="s">
        <v>130</v>
      </c>
      <c r="J69" s="10">
        <v>525.11</v>
      </c>
      <c r="K69" s="10">
        <f t="shared" si="1"/>
        <v>-36361.789999999986</v>
      </c>
    </row>
    <row r="70" spans="2:11" x14ac:dyDescent="0.25">
      <c r="B70" s="8">
        <v>44599</v>
      </c>
      <c r="C70" s="14" t="str">
        <f>UPPER(TEXT(Lançamentos[[#This Row],[Data]],"MMM"))</f>
        <v>FEV</v>
      </c>
      <c r="D70" s="9" t="s">
        <v>55</v>
      </c>
      <c r="E70" s="9" t="s">
        <v>74</v>
      </c>
      <c r="G70" s="9" t="s">
        <v>50</v>
      </c>
      <c r="H70" s="9">
        <v>1262</v>
      </c>
      <c r="J70" s="10">
        <v>440</v>
      </c>
      <c r="K70" s="10">
        <f t="shared" si="1"/>
        <v>-36801.789999999986</v>
      </c>
    </row>
    <row r="71" spans="2:11" x14ac:dyDescent="0.25">
      <c r="B71" s="8">
        <v>44599</v>
      </c>
      <c r="C71" s="14" t="str">
        <f>UPPER(TEXT(Lançamentos[[#This Row],[Data]],"MMM"))</f>
        <v>FEV</v>
      </c>
      <c r="D71" s="9" t="s">
        <v>55</v>
      </c>
      <c r="E71" s="9" t="s">
        <v>12</v>
      </c>
      <c r="G71" s="9" t="s">
        <v>131</v>
      </c>
      <c r="H71" s="9">
        <v>6804</v>
      </c>
      <c r="J71" s="10">
        <v>6182.13</v>
      </c>
      <c r="K71" s="10">
        <f t="shared" si="1"/>
        <v>-42983.919999999984</v>
      </c>
    </row>
    <row r="72" spans="2:11" x14ac:dyDescent="0.25">
      <c r="B72" s="8">
        <v>44603</v>
      </c>
      <c r="C72" s="14" t="str">
        <f>UPPER(TEXT(Lançamentos[[#This Row],[Data]],"MMM"))</f>
        <v>FEV</v>
      </c>
      <c r="D72" s="9" t="s">
        <v>55</v>
      </c>
      <c r="E72" s="9" t="s">
        <v>62</v>
      </c>
      <c r="G72" s="9" t="s">
        <v>34</v>
      </c>
      <c r="J72" s="10">
        <v>97</v>
      </c>
      <c r="K72" s="10">
        <f t="shared" si="1"/>
        <v>-43080.919999999984</v>
      </c>
    </row>
    <row r="73" spans="2:11" x14ac:dyDescent="0.25">
      <c r="B73" s="8">
        <v>44603</v>
      </c>
      <c r="C73" s="14" t="str">
        <f>UPPER(TEXT(Lançamentos[[#This Row],[Data]],"MMM"))</f>
        <v>FEV</v>
      </c>
      <c r="D73" s="9" t="s">
        <v>55</v>
      </c>
      <c r="E73" s="9" t="s">
        <v>62</v>
      </c>
      <c r="G73" s="9" t="s">
        <v>34</v>
      </c>
      <c r="J73" s="10">
        <v>74</v>
      </c>
      <c r="K73" s="10">
        <f t="shared" ref="K73:K104" si="2">IF(D73="Saída",K72-J73,K72+J73)</f>
        <v>-43154.919999999984</v>
      </c>
    </row>
    <row r="74" spans="2:11" x14ac:dyDescent="0.25">
      <c r="B74" s="8">
        <v>44603</v>
      </c>
      <c r="C74" s="14" t="str">
        <f>UPPER(TEXT(Lançamentos[[#This Row],[Data]],"MMM"))</f>
        <v>FEV</v>
      </c>
      <c r="D74" s="9" t="s">
        <v>55</v>
      </c>
      <c r="E74" s="9" t="s">
        <v>62</v>
      </c>
      <c r="G74" s="9" t="s">
        <v>34</v>
      </c>
      <c r="J74" s="10">
        <v>76.5</v>
      </c>
      <c r="K74" s="10">
        <f t="shared" si="2"/>
        <v>-43231.419999999984</v>
      </c>
    </row>
    <row r="75" spans="2:11" x14ac:dyDescent="0.25">
      <c r="B75" s="8">
        <v>44603</v>
      </c>
      <c r="C75" s="14" t="str">
        <f>UPPER(TEXT(Lançamentos[[#This Row],[Data]],"MMM"))</f>
        <v>FEV</v>
      </c>
      <c r="D75" s="9" t="s">
        <v>55</v>
      </c>
      <c r="E75" s="9" t="s">
        <v>62</v>
      </c>
      <c r="G75" s="9" t="s">
        <v>32</v>
      </c>
      <c r="J75" s="10">
        <v>197.01</v>
      </c>
      <c r="K75" s="10">
        <f t="shared" si="2"/>
        <v>-43428.429999999986</v>
      </c>
    </row>
    <row r="76" spans="2:11" x14ac:dyDescent="0.25">
      <c r="B76" s="8">
        <v>44603</v>
      </c>
      <c r="C76" s="14" t="str">
        <f>UPPER(TEXT(Lançamentos[[#This Row],[Data]],"MMM"))</f>
        <v>FEV</v>
      </c>
      <c r="D76" s="9" t="s">
        <v>55</v>
      </c>
      <c r="E76" s="9" t="s">
        <v>62</v>
      </c>
      <c r="G76" s="9" t="s">
        <v>32</v>
      </c>
      <c r="J76" s="10">
        <v>305.08999999999997</v>
      </c>
      <c r="K76" s="10">
        <f t="shared" si="2"/>
        <v>-43733.519999999982</v>
      </c>
    </row>
    <row r="77" spans="2:11" x14ac:dyDescent="0.25">
      <c r="B77" s="8">
        <v>44603</v>
      </c>
      <c r="C77" s="14" t="str">
        <f>UPPER(TEXT(Lançamentos[[#This Row],[Data]],"MMM"))</f>
        <v>FEV</v>
      </c>
      <c r="D77" s="9" t="s">
        <v>55</v>
      </c>
      <c r="E77" s="9" t="s">
        <v>62</v>
      </c>
      <c r="G77" s="9" t="s">
        <v>34</v>
      </c>
      <c r="J77" s="10">
        <v>118.5</v>
      </c>
      <c r="K77" s="10">
        <f t="shared" si="2"/>
        <v>-43852.019999999982</v>
      </c>
    </row>
    <row r="78" spans="2:11" x14ac:dyDescent="0.25">
      <c r="B78" s="8">
        <v>44603</v>
      </c>
      <c r="C78" s="14" t="str">
        <f>UPPER(TEXT(Lançamentos[[#This Row],[Data]],"MMM"))</f>
        <v>FEV</v>
      </c>
      <c r="D78" s="9" t="s">
        <v>55</v>
      </c>
      <c r="E78" s="9" t="s">
        <v>62</v>
      </c>
      <c r="G78" s="9" t="s">
        <v>34</v>
      </c>
      <c r="J78" s="10">
        <v>76.5</v>
      </c>
      <c r="K78" s="10">
        <f t="shared" si="2"/>
        <v>-43928.519999999982</v>
      </c>
    </row>
    <row r="79" spans="2:11" x14ac:dyDescent="0.25">
      <c r="B79" s="8">
        <v>44599</v>
      </c>
      <c r="C79" s="14" t="str">
        <f>UPPER(TEXT(Lançamentos[[#This Row],[Data]],"MMM"))</f>
        <v>FEV</v>
      </c>
      <c r="D79" s="9" t="s">
        <v>55</v>
      </c>
      <c r="E79" s="9" t="s">
        <v>13</v>
      </c>
      <c r="G79" s="9" t="s">
        <v>29</v>
      </c>
      <c r="H79" s="9">
        <v>1470985</v>
      </c>
      <c r="J79" s="10">
        <v>1905.36</v>
      </c>
      <c r="K79" s="10">
        <f t="shared" si="2"/>
        <v>-45833.879999999983</v>
      </c>
    </row>
    <row r="80" spans="2:11" x14ac:dyDescent="0.25">
      <c r="B80" s="8">
        <v>44596</v>
      </c>
      <c r="C80" s="14" t="str">
        <f>UPPER(TEXT(Lançamentos[[#This Row],[Data]],"MMM"))</f>
        <v>FEV</v>
      </c>
      <c r="D80" s="9" t="s">
        <v>55</v>
      </c>
      <c r="E80" s="9" t="s">
        <v>62</v>
      </c>
      <c r="G80" s="9" t="s">
        <v>34</v>
      </c>
      <c r="J80" s="10">
        <v>74</v>
      </c>
      <c r="K80" s="10">
        <f t="shared" si="2"/>
        <v>-45907.879999999983</v>
      </c>
    </row>
    <row r="81" spans="2:11" x14ac:dyDescent="0.25">
      <c r="B81" s="8">
        <v>44602</v>
      </c>
      <c r="C81" s="14" t="str">
        <f>UPPER(TEXT(Lançamentos[[#This Row],[Data]],"MMM"))</f>
        <v>FEV</v>
      </c>
      <c r="D81" s="9" t="s">
        <v>55</v>
      </c>
      <c r="E81" s="9" t="s">
        <v>11</v>
      </c>
      <c r="G81" s="9" t="s">
        <v>23</v>
      </c>
      <c r="J81" s="10">
        <v>29.87</v>
      </c>
      <c r="K81" s="10">
        <f t="shared" si="2"/>
        <v>-45937.749999999985</v>
      </c>
    </row>
    <row r="82" spans="2:11" x14ac:dyDescent="0.25">
      <c r="B82" s="8">
        <v>44677</v>
      </c>
      <c r="C82" s="14" t="str">
        <f>UPPER(TEXT(Lançamentos[[#This Row],[Data]],"MMM"))</f>
        <v>ABR</v>
      </c>
      <c r="D82" s="9" t="s">
        <v>55</v>
      </c>
      <c r="E82" s="9" t="s">
        <v>62</v>
      </c>
      <c r="G82" s="9" t="s">
        <v>32</v>
      </c>
      <c r="I82" s="9" t="s">
        <v>133</v>
      </c>
      <c r="J82" s="10">
        <v>200</v>
      </c>
      <c r="K82" s="10">
        <f t="shared" si="2"/>
        <v>-46137.749999999985</v>
      </c>
    </row>
    <row r="83" spans="2:11" x14ac:dyDescent="0.25">
      <c r="B83" s="8">
        <v>44677</v>
      </c>
      <c r="C83" s="14" t="str">
        <f>UPPER(TEXT(Lançamentos[[#This Row],[Data]],"MMM"))</f>
        <v>ABR</v>
      </c>
      <c r="D83" s="9" t="s">
        <v>55</v>
      </c>
      <c r="E83" s="9" t="s">
        <v>62</v>
      </c>
      <c r="G83" s="9" t="s">
        <v>34</v>
      </c>
      <c r="I83" s="9" t="s">
        <v>133</v>
      </c>
      <c r="J83" s="10">
        <v>118.5</v>
      </c>
      <c r="K83" s="10">
        <f t="shared" si="2"/>
        <v>-46256.249999999985</v>
      </c>
    </row>
    <row r="84" spans="2:11" x14ac:dyDescent="0.25">
      <c r="B84" s="8">
        <v>44677</v>
      </c>
      <c r="C84" s="14" t="str">
        <f>UPPER(TEXT(Lançamentos[[#This Row],[Data]],"MMM"))</f>
        <v>ABR</v>
      </c>
      <c r="D84" s="9" t="s">
        <v>55</v>
      </c>
      <c r="E84" s="9" t="s">
        <v>62</v>
      </c>
      <c r="G84" s="9" t="s">
        <v>33</v>
      </c>
      <c r="I84" s="9" t="s">
        <v>133</v>
      </c>
      <c r="J84" s="10">
        <v>21.2</v>
      </c>
      <c r="K84" s="10">
        <f t="shared" si="2"/>
        <v>-46277.449999999983</v>
      </c>
    </row>
    <row r="85" spans="2:11" x14ac:dyDescent="0.25">
      <c r="B85" s="8">
        <v>44706</v>
      </c>
      <c r="C85" s="14" t="str">
        <f>UPPER(TEXT(Lançamentos[[#This Row],[Data]],"MMM"))</f>
        <v>MAI</v>
      </c>
      <c r="D85" s="9" t="s">
        <v>55</v>
      </c>
      <c r="E85" s="9" t="s">
        <v>11</v>
      </c>
      <c r="G85" s="9" t="s">
        <v>63</v>
      </c>
      <c r="H85" s="9" t="s">
        <v>124</v>
      </c>
      <c r="J85" s="10">
        <v>50</v>
      </c>
      <c r="K85" s="10">
        <f t="shared" si="2"/>
        <v>-46327.449999999983</v>
      </c>
    </row>
    <row r="86" spans="2:11" x14ac:dyDescent="0.25">
      <c r="B86" s="8">
        <v>44705</v>
      </c>
      <c r="C86" s="14" t="str">
        <f>UPPER(TEXT(Lançamentos[[#This Row],[Data]],"MMM"))</f>
        <v>MAI</v>
      </c>
      <c r="D86" s="9" t="s">
        <v>55</v>
      </c>
      <c r="E86" s="9" t="s">
        <v>74</v>
      </c>
      <c r="G86" s="9" t="s">
        <v>50</v>
      </c>
      <c r="H86" s="9">
        <v>1308</v>
      </c>
      <c r="J86" s="10">
        <v>440</v>
      </c>
      <c r="K86" s="10">
        <f t="shared" si="2"/>
        <v>-46767.449999999983</v>
      </c>
    </row>
    <row r="87" spans="2:11" x14ac:dyDescent="0.25">
      <c r="B87" s="8">
        <v>44705</v>
      </c>
      <c r="C87" s="14" t="str">
        <f>UPPER(TEXT(Lançamentos[[#This Row],[Data]],"MMM"))</f>
        <v>MAI</v>
      </c>
      <c r="D87" s="9" t="s">
        <v>55</v>
      </c>
      <c r="E87" s="9" t="s">
        <v>11</v>
      </c>
      <c r="G87" s="9" t="s">
        <v>22</v>
      </c>
      <c r="H87" s="9" t="s">
        <v>134</v>
      </c>
      <c r="J87" s="10">
        <v>99.56</v>
      </c>
      <c r="K87" s="10">
        <f t="shared" si="2"/>
        <v>-46867.00999999998</v>
      </c>
    </row>
    <row r="88" spans="2:11" x14ac:dyDescent="0.25">
      <c r="B88" s="8">
        <v>44705</v>
      </c>
      <c r="C88" s="14" t="str">
        <f>UPPER(TEXT(Lançamentos[[#This Row],[Data]],"MMM"))</f>
        <v>MAI</v>
      </c>
      <c r="D88" s="9" t="s">
        <v>55</v>
      </c>
      <c r="E88" s="9" t="s">
        <v>11</v>
      </c>
      <c r="G88" s="9" t="s">
        <v>22</v>
      </c>
      <c r="H88" s="9" t="s">
        <v>134</v>
      </c>
      <c r="J88" s="10">
        <v>87.93</v>
      </c>
      <c r="K88" s="10">
        <f t="shared" si="2"/>
        <v>-46954.939999999981</v>
      </c>
    </row>
    <row r="89" spans="2:11" x14ac:dyDescent="0.25">
      <c r="B89" s="8">
        <v>44705</v>
      </c>
      <c r="C89" s="14" t="str">
        <f>UPPER(TEXT(Lançamentos[[#This Row],[Data]],"MMM"))</f>
        <v>MAI</v>
      </c>
      <c r="D89" s="9" t="s">
        <v>55</v>
      </c>
      <c r="E89" s="9" t="s">
        <v>11</v>
      </c>
      <c r="G89" s="9" t="s">
        <v>22</v>
      </c>
      <c r="H89" s="9" t="s">
        <v>134</v>
      </c>
      <c r="J89" s="10">
        <v>80</v>
      </c>
      <c r="K89" s="10">
        <f t="shared" si="2"/>
        <v>-47034.939999999981</v>
      </c>
    </row>
    <row r="90" spans="2:11" x14ac:dyDescent="0.25">
      <c r="B90" s="8">
        <v>44705</v>
      </c>
      <c r="C90" s="14" t="str">
        <f>UPPER(TEXT(Lançamentos[[#This Row],[Data]],"MMM"))</f>
        <v>MAI</v>
      </c>
      <c r="D90" s="9" t="s">
        <v>55</v>
      </c>
      <c r="E90" s="9" t="s">
        <v>16</v>
      </c>
      <c r="F90" s="9" t="s">
        <v>44</v>
      </c>
      <c r="G90" s="9" t="s">
        <v>44</v>
      </c>
      <c r="H90" s="16" t="s">
        <v>135</v>
      </c>
      <c r="J90" s="10">
        <v>617.63</v>
      </c>
      <c r="K90" s="10">
        <f t="shared" si="2"/>
        <v>-47652.569999999978</v>
      </c>
    </row>
    <row r="91" spans="2:11" x14ac:dyDescent="0.25">
      <c r="B91" s="8">
        <v>44705</v>
      </c>
      <c r="C91" s="14" t="str">
        <f>UPPER(TEXT(Lançamentos[[#This Row],[Data]],"MMM"))</f>
        <v>MAI</v>
      </c>
      <c r="D91" s="9" t="s">
        <v>55</v>
      </c>
      <c r="E91" s="9" t="s">
        <v>62</v>
      </c>
      <c r="G91" s="9" t="s">
        <v>35</v>
      </c>
      <c r="H91" s="9">
        <v>10645</v>
      </c>
      <c r="J91" s="10">
        <v>646</v>
      </c>
      <c r="K91" s="10">
        <f t="shared" si="2"/>
        <v>-48298.569999999978</v>
      </c>
    </row>
    <row r="92" spans="2:11" x14ac:dyDescent="0.25">
      <c r="B92" s="8">
        <v>44705</v>
      </c>
      <c r="C92" s="14" t="str">
        <f>UPPER(TEXT(Lançamentos[[#This Row],[Data]],"MMM"))</f>
        <v>MAI</v>
      </c>
      <c r="D92" s="9" t="s">
        <v>55</v>
      </c>
      <c r="E92" s="9" t="s">
        <v>62</v>
      </c>
      <c r="G92" s="9" t="s">
        <v>35</v>
      </c>
      <c r="H92" s="9" t="s">
        <v>136</v>
      </c>
      <c r="J92" s="10">
        <v>500</v>
      </c>
      <c r="K92" s="10">
        <f t="shared" si="2"/>
        <v>-48798.569999999978</v>
      </c>
    </row>
    <row r="93" spans="2:11" x14ac:dyDescent="0.25">
      <c r="B93" s="8">
        <v>44705</v>
      </c>
      <c r="C93" s="14" t="str">
        <f>UPPER(TEXT(Lançamentos[[#This Row],[Data]],"MMM"))</f>
        <v>MAI</v>
      </c>
      <c r="D93" s="9" t="s">
        <v>55</v>
      </c>
      <c r="E93" s="9" t="s">
        <v>62</v>
      </c>
      <c r="G93" s="9" t="s">
        <v>35</v>
      </c>
      <c r="H93" s="9">
        <v>205840</v>
      </c>
      <c r="J93" s="10">
        <v>1160.1300000000001</v>
      </c>
      <c r="K93" s="10">
        <f t="shared" si="2"/>
        <v>-49958.699999999975</v>
      </c>
    </row>
    <row r="94" spans="2:11" x14ac:dyDescent="0.25">
      <c r="B94" s="8">
        <v>44705</v>
      </c>
      <c r="C94" s="14" t="str">
        <f>UPPER(TEXT(Lançamentos[[#This Row],[Data]],"MMM"))</f>
        <v>MAI</v>
      </c>
      <c r="D94" s="9" t="s">
        <v>55</v>
      </c>
      <c r="E94" s="9" t="s">
        <v>62</v>
      </c>
      <c r="G94" s="9" t="s">
        <v>35</v>
      </c>
      <c r="H94" s="9">
        <v>1340</v>
      </c>
      <c r="J94" s="10">
        <v>80</v>
      </c>
      <c r="K94" s="10">
        <f t="shared" si="2"/>
        <v>-50038.699999999975</v>
      </c>
    </row>
    <row r="95" spans="2:11" x14ac:dyDescent="0.25">
      <c r="B95" s="8">
        <v>44705</v>
      </c>
      <c r="C95" s="14" t="str">
        <f>UPPER(TEXT(Lançamentos[[#This Row],[Data]],"MMM"))</f>
        <v>MAI</v>
      </c>
      <c r="D95" s="9" t="s">
        <v>55</v>
      </c>
      <c r="E95" s="9" t="s">
        <v>62</v>
      </c>
      <c r="G95" s="9" t="s">
        <v>35</v>
      </c>
      <c r="H95" s="9">
        <v>8359</v>
      </c>
      <c r="J95" s="10">
        <v>504</v>
      </c>
      <c r="K95" s="10">
        <f t="shared" si="2"/>
        <v>-50542.699999999975</v>
      </c>
    </row>
    <row r="96" spans="2:11" x14ac:dyDescent="0.25">
      <c r="B96" s="8">
        <v>44843</v>
      </c>
      <c r="C96" s="14" t="str">
        <f>UPPER(TEXT(Lançamentos[[#This Row],[Data]],"MMM"))</f>
        <v>OUT</v>
      </c>
      <c r="D96" s="9" t="s">
        <v>55</v>
      </c>
      <c r="E96" s="9" t="s">
        <v>73</v>
      </c>
      <c r="F96" s="9" t="s">
        <v>137</v>
      </c>
      <c r="G96" s="9" t="s">
        <v>39</v>
      </c>
      <c r="H96" s="9">
        <v>719802</v>
      </c>
      <c r="J96" s="10">
        <v>1418.15</v>
      </c>
      <c r="K96" s="10">
        <f t="shared" si="2"/>
        <v>-51960.849999999977</v>
      </c>
    </row>
    <row r="97" spans="2:11" x14ac:dyDescent="0.25">
      <c r="B97" s="8">
        <v>44631</v>
      </c>
      <c r="C97" s="14" t="str">
        <f>UPPER(TEXT(Lançamentos[[#This Row],[Data]],"MMM"))</f>
        <v>MAR</v>
      </c>
      <c r="D97" s="9" t="s">
        <v>55</v>
      </c>
      <c r="E97" s="9" t="s">
        <v>16</v>
      </c>
      <c r="F97" s="9" t="s">
        <v>44</v>
      </c>
      <c r="G97" s="9" t="s">
        <v>44</v>
      </c>
      <c r="H97" s="15" t="s">
        <v>224</v>
      </c>
      <c r="J97" s="10">
        <v>446.24</v>
      </c>
      <c r="K97" s="10">
        <f t="shared" si="2"/>
        <v>-52407.089999999975</v>
      </c>
    </row>
    <row r="98" spans="2:11" x14ac:dyDescent="0.25">
      <c r="B98" s="8">
        <v>44631</v>
      </c>
      <c r="C98" s="14" t="str">
        <f>UPPER(TEXT(Lançamentos[[#This Row],[Data]],"MMM"))</f>
        <v>MAR</v>
      </c>
      <c r="D98" s="9" t="s">
        <v>55</v>
      </c>
      <c r="E98" s="9" t="s">
        <v>11</v>
      </c>
      <c r="F98" s="9" t="s">
        <v>225</v>
      </c>
      <c r="G98" s="9" t="s">
        <v>23</v>
      </c>
      <c r="H98" s="15" t="s">
        <v>224</v>
      </c>
      <c r="J98" s="10">
        <v>29.14</v>
      </c>
      <c r="K98" s="10">
        <f t="shared" si="2"/>
        <v>-52436.229999999974</v>
      </c>
    </row>
    <row r="99" spans="2:11" x14ac:dyDescent="0.25">
      <c r="B99" s="8">
        <v>44631</v>
      </c>
      <c r="C99" s="14" t="str">
        <f>UPPER(TEXT(Lançamentos[[#This Row],[Data]],"MMM"))</f>
        <v>MAR</v>
      </c>
      <c r="D99" s="9" t="s">
        <v>55</v>
      </c>
      <c r="E99" s="9" t="s">
        <v>16</v>
      </c>
      <c r="F99" s="9" t="s">
        <v>226</v>
      </c>
      <c r="G99" s="9" t="s">
        <v>45</v>
      </c>
      <c r="H99" s="16" t="s">
        <v>227</v>
      </c>
      <c r="J99" s="10">
        <v>872.42</v>
      </c>
      <c r="K99" s="10">
        <f t="shared" si="2"/>
        <v>-53308.649999999972</v>
      </c>
    </row>
    <row r="100" spans="2:11" x14ac:dyDescent="0.25">
      <c r="B100" s="8">
        <v>44631</v>
      </c>
      <c r="C100" s="14" t="str">
        <f>UPPER(TEXT(Lançamentos[[#This Row],[Data]],"MMM"))</f>
        <v>MAR</v>
      </c>
      <c r="D100" s="9" t="s">
        <v>55</v>
      </c>
      <c r="E100" s="9" t="s">
        <v>16</v>
      </c>
      <c r="F100" s="9" t="s">
        <v>228</v>
      </c>
      <c r="G100" s="9" t="s">
        <v>47</v>
      </c>
      <c r="H100" s="16" t="s">
        <v>229</v>
      </c>
      <c r="J100" s="10">
        <v>253.85</v>
      </c>
      <c r="K100" s="10">
        <f t="shared" si="2"/>
        <v>-53562.499999999971</v>
      </c>
    </row>
    <row r="101" spans="2:11" x14ac:dyDescent="0.25">
      <c r="B101" s="8">
        <v>44631</v>
      </c>
      <c r="C101" s="14" t="str">
        <f>UPPER(TEXT(Lançamentos[[#This Row],[Data]],"MMM"))</f>
        <v>MAR</v>
      </c>
      <c r="D101" s="9" t="s">
        <v>55</v>
      </c>
      <c r="E101" s="9" t="s">
        <v>74</v>
      </c>
      <c r="F101" s="9" t="s">
        <v>230</v>
      </c>
      <c r="G101" s="9" t="s">
        <v>49</v>
      </c>
      <c r="H101" s="9">
        <v>372</v>
      </c>
      <c r="J101" s="10">
        <v>550</v>
      </c>
      <c r="K101" s="10">
        <f t="shared" si="2"/>
        <v>-54112.499999999971</v>
      </c>
    </row>
    <row r="102" spans="2:11" x14ac:dyDescent="0.25">
      <c r="B102" s="8">
        <v>44631</v>
      </c>
      <c r="C102" s="14" t="str">
        <f>UPPER(TEXT(Lançamentos[[#This Row],[Data]],"MMM"))</f>
        <v>MAR</v>
      </c>
      <c r="D102" s="9" t="s">
        <v>55</v>
      </c>
      <c r="E102" s="9" t="s">
        <v>62</v>
      </c>
      <c r="F102" s="9" t="s">
        <v>231</v>
      </c>
      <c r="G102" s="9" t="s">
        <v>35</v>
      </c>
      <c r="H102" s="9">
        <v>8216</v>
      </c>
      <c r="J102" s="10">
        <v>202.6</v>
      </c>
      <c r="K102" s="10">
        <f t="shared" si="2"/>
        <v>-54315.099999999969</v>
      </c>
    </row>
    <row r="103" spans="2:11" x14ac:dyDescent="0.25">
      <c r="B103" s="8">
        <v>44631</v>
      </c>
      <c r="C103" s="14" t="str">
        <f>UPPER(TEXT(Lançamentos[[#This Row],[Data]],"MMM"))</f>
        <v>MAR</v>
      </c>
      <c r="D103" s="9" t="s">
        <v>55</v>
      </c>
      <c r="E103" s="9" t="s">
        <v>62</v>
      </c>
      <c r="F103" s="9" t="s">
        <v>232</v>
      </c>
      <c r="G103" s="9" t="s">
        <v>35</v>
      </c>
      <c r="H103" s="9">
        <v>34239</v>
      </c>
      <c r="J103" s="10">
        <v>768</v>
      </c>
      <c r="K103" s="10">
        <f t="shared" si="2"/>
        <v>-55083.099999999969</v>
      </c>
    </row>
    <row r="104" spans="2:11" x14ac:dyDescent="0.25">
      <c r="B104" s="8">
        <v>44631</v>
      </c>
      <c r="C104" s="14" t="str">
        <f>UPPER(TEXT(Lançamentos[[#This Row],[Data]],"MMM"))</f>
        <v>MAR</v>
      </c>
      <c r="D104" s="9" t="s">
        <v>55</v>
      </c>
      <c r="E104" s="9" t="s">
        <v>62</v>
      </c>
      <c r="F104" s="9" t="s">
        <v>232</v>
      </c>
      <c r="G104" s="9" t="s">
        <v>35</v>
      </c>
      <c r="H104" s="9">
        <v>33542</v>
      </c>
      <c r="J104" s="10">
        <v>140</v>
      </c>
      <c r="K104" s="10">
        <f t="shared" si="2"/>
        <v>-55223.099999999969</v>
      </c>
    </row>
    <row r="105" spans="2:11" x14ac:dyDescent="0.25">
      <c r="B105" s="8">
        <v>44631</v>
      </c>
      <c r="C105" s="14" t="str">
        <f>UPPER(TEXT(Lançamentos[[#This Row],[Data]],"MMM"))</f>
        <v>MAR</v>
      </c>
      <c r="D105" s="9" t="s">
        <v>55</v>
      </c>
      <c r="E105" s="9" t="s">
        <v>11</v>
      </c>
      <c r="F105" s="9" t="s">
        <v>134</v>
      </c>
      <c r="G105" s="9" t="s">
        <v>22</v>
      </c>
      <c r="H105" s="15" t="s">
        <v>224</v>
      </c>
      <c r="J105" s="10">
        <v>169.11</v>
      </c>
      <c r="K105" s="10">
        <f t="shared" ref="K105:K108" si="3">IF(D105="Saída",K104-J105,K104+J105)</f>
        <v>-55392.20999999997</v>
      </c>
    </row>
    <row r="106" spans="2:11" x14ac:dyDescent="0.25">
      <c r="B106" s="8">
        <v>44631</v>
      </c>
      <c r="C106" s="14" t="str">
        <f>UPPER(TEXT(Lançamentos[[#This Row],[Data]],"MMM"))</f>
        <v>MAR</v>
      </c>
      <c r="D106" s="9" t="s">
        <v>55</v>
      </c>
      <c r="E106" s="9" t="s">
        <v>16</v>
      </c>
      <c r="F106" s="9" t="s">
        <v>43</v>
      </c>
      <c r="G106" s="9" t="s">
        <v>46</v>
      </c>
      <c r="H106" s="16" t="s">
        <v>233</v>
      </c>
      <c r="J106" s="10">
        <v>528.85</v>
      </c>
      <c r="K106" s="10">
        <f t="shared" si="3"/>
        <v>-55921.059999999969</v>
      </c>
    </row>
    <row r="107" spans="2:11" x14ac:dyDescent="0.25">
      <c r="B107" s="8">
        <v>44568</v>
      </c>
      <c r="C107" s="14" t="str">
        <f>UPPER(TEXT(Lançamentos[[#This Row],[Data]],"MMM"))</f>
        <v>JAN</v>
      </c>
      <c r="D107" s="9" t="s">
        <v>55</v>
      </c>
      <c r="E107" s="9" t="s">
        <v>62</v>
      </c>
      <c r="G107" s="9" t="s">
        <v>34</v>
      </c>
      <c r="J107" s="10">
        <v>100</v>
      </c>
      <c r="K107" s="10">
        <f t="shared" si="3"/>
        <v>-56021.059999999969</v>
      </c>
    </row>
    <row r="108" spans="2:11" x14ac:dyDescent="0.25">
      <c r="B108" s="8">
        <v>44568</v>
      </c>
      <c r="C108" s="14" t="str">
        <f>UPPER(TEXT(Lançamentos[[#This Row],[Data]],"MMM"))</f>
        <v>JAN</v>
      </c>
      <c r="D108" s="9" t="s">
        <v>55</v>
      </c>
      <c r="E108" s="9" t="s">
        <v>62</v>
      </c>
      <c r="G108" s="9" t="s">
        <v>32</v>
      </c>
      <c r="J108" s="10">
        <v>190</v>
      </c>
      <c r="K108" s="10">
        <f t="shared" si="3"/>
        <v>-56211.059999999969</v>
      </c>
    </row>
    <row r="109" spans="2:11" x14ac:dyDescent="0.25">
      <c r="B109" s="8">
        <v>44886</v>
      </c>
      <c r="C109" s="14" t="str">
        <f>UPPER(TEXT(Lançamentos[[#This Row],[Data]],"MMM"))</f>
        <v>NOV</v>
      </c>
      <c r="D109" s="9" t="s">
        <v>57</v>
      </c>
      <c r="E109" s="9" t="s">
        <v>71</v>
      </c>
      <c r="F109" s="9" t="s">
        <v>235</v>
      </c>
      <c r="H109" s="9">
        <v>916</v>
      </c>
      <c r="I109" s="9" t="s">
        <v>237</v>
      </c>
      <c r="J109" s="10">
        <v>3200</v>
      </c>
      <c r="K109" s="10">
        <f t="shared" ref="K109:K126" si="4">IF(D109="Saída",K108-J109,K108+J109)</f>
        <v>-53011.059999999969</v>
      </c>
    </row>
    <row r="110" spans="2:11" x14ac:dyDescent="0.25">
      <c r="B110" s="8">
        <v>44853</v>
      </c>
      <c r="C110" s="14" t="str">
        <f>UPPER(TEXT(Lançamentos[[#This Row],[Data]],"MMM"))</f>
        <v>OUT</v>
      </c>
      <c r="D110" s="9" t="s">
        <v>57</v>
      </c>
      <c r="E110" s="9" t="s">
        <v>71</v>
      </c>
      <c r="F110" s="9" t="s">
        <v>238</v>
      </c>
      <c r="H110" s="9">
        <v>912</v>
      </c>
      <c r="I110" s="9" t="s">
        <v>241</v>
      </c>
      <c r="J110" s="10">
        <v>17770</v>
      </c>
      <c r="K110" s="10">
        <f t="shared" si="4"/>
        <v>-35241.059999999969</v>
      </c>
    </row>
    <row r="111" spans="2:11" x14ac:dyDescent="0.25">
      <c r="B111" s="8">
        <v>44866</v>
      </c>
      <c r="C111" s="14" t="str">
        <f>UPPER(TEXT(Lançamentos[[#This Row],[Data]],"MMM"))</f>
        <v>NOV</v>
      </c>
      <c r="D111" s="9" t="s">
        <v>57</v>
      </c>
      <c r="E111" s="9" t="s">
        <v>71</v>
      </c>
      <c r="F111" s="9" t="s">
        <v>242</v>
      </c>
      <c r="H111" s="9">
        <v>913</v>
      </c>
      <c r="I111" s="9" t="s">
        <v>244</v>
      </c>
      <c r="J111" s="10">
        <v>3700</v>
      </c>
      <c r="K111" s="10">
        <f t="shared" si="4"/>
        <v>-31541.059999999969</v>
      </c>
    </row>
    <row r="112" spans="2:11" x14ac:dyDescent="0.25">
      <c r="B112" s="8">
        <v>44866</v>
      </c>
      <c r="C112" s="14" t="str">
        <f>UPPER(TEXT(Lançamentos[[#This Row],[Data]],"MMM"))</f>
        <v>NOV</v>
      </c>
      <c r="D112" s="9" t="s">
        <v>57</v>
      </c>
      <c r="E112" s="9" t="s">
        <v>71</v>
      </c>
      <c r="F112" s="9" t="s">
        <v>242</v>
      </c>
      <c r="H112" s="9">
        <v>915</v>
      </c>
      <c r="I112" s="9" t="s">
        <v>245</v>
      </c>
      <c r="J112" s="10">
        <v>11700</v>
      </c>
      <c r="K112" s="10">
        <f t="shared" si="4"/>
        <v>-19841.059999999969</v>
      </c>
    </row>
    <row r="113" spans="2:11" x14ac:dyDescent="0.25">
      <c r="B113" s="8">
        <v>44866</v>
      </c>
      <c r="C113" s="14" t="str">
        <f>UPPER(TEXT(Lançamentos[[#This Row],[Data]],"MMM"))</f>
        <v>NOV</v>
      </c>
      <c r="D113" s="9" t="s">
        <v>57</v>
      </c>
      <c r="E113" s="9" t="s">
        <v>71</v>
      </c>
      <c r="F113" s="9" t="s">
        <v>246</v>
      </c>
      <c r="H113" s="9">
        <v>914</v>
      </c>
      <c r="I113" s="9" t="s">
        <v>248</v>
      </c>
      <c r="J113" s="10">
        <v>20000</v>
      </c>
      <c r="K113" s="10">
        <f t="shared" si="4"/>
        <v>158.94000000003143</v>
      </c>
    </row>
    <row r="114" spans="2:11" x14ac:dyDescent="0.25">
      <c r="B114" s="8">
        <v>44894</v>
      </c>
      <c r="C114" s="14" t="str">
        <f>UPPER(TEXT(Lançamentos[[#This Row],[Data]],"MMM"))</f>
        <v>NOV</v>
      </c>
      <c r="D114" s="9" t="s">
        <v>57</v>
      </c>
      <c r="E114" s="9" t="s">
        <v>71</v>
      </c>
      <c r="F114" s="9" t="s">
        <v>238</v>
      </c>
      <c r="H114" s="9">
        <v>917</v>
      </c>
      <c r="I114" s="9" t="s">
        <v>241</v>
      </c>
      <c r="J114" s="10">
        <v>17770</v>
      </c>
      <c r="K114" s="10">
        <f t="shared" si="4"/>
        <v>17928.940000000031</v>
      </c>
    </row>
    <row r="115" spans="2:11" x14ac:dyDescent="0.25">
      <c r="B115" s="8">
        <v>44809</v>
      </c>
      <c r="C115" s="14" t="str">
        <f>UPPER(TEXT(Lançamentos[[#This Row],[Data]],"MMM"))</f>
        <v>SET</v>
      </c>
      <c r="D115" s="9" t="s">
        <v>57</v>
      </c>
      <c r="E115" s="9" t="s">
        <v>71</v>
      </c>
      <c r="F115" s="9" t="s">
        <v>238</v>
      </c>
      <c r="H115" s="9">
        <v>905</v>
      </c>
      <c r="I115" s="9" t="s">
        <v>249</v>
      </c>
      <c r="J115" s="10">
        <v>3930</v>
      </c>
      <c r="K115" s="10">
        <f t="shared" si="4"/>
        <v>21858.940000000031</v>
      </c>
    </row>
    <row r="116" spans="2:11" x14ac:dyDescent="0.25">
      <c r="B116" s="8">
        <v>44809</v>
      </c>
      <c r="C116" s="14" t="str">
        <f>UPPER(TEXT(Lançamentos[[#This Row],[Data]],"MMM"))</f>
        <v>SET</v>
      </c>
      <c r="D116" s="9" t="s">
        <v>57</v>
      </c>
      <c r="E116" s="9" t="s">
        <v>71</v>
      </c>
      <c r="F116" s="9" t="s">
        <v>242</v>
      </c>
      <c r="H116" s="9">
        <v>904</v>
      </c>
      <c r="I116" s="9" t="s">
        <v>244</v>
      </c>
      <c r="J116" s="10">
        <v>3700</v>
      </c>
      <c r="K116" s="10">
        <f t="shared" si="4"/>
        <v>25558.940000000031</v>
      </c>
    </row>
    <row r="117" spans="2:11" x14ac:dyDescent="0.25">
      <c r="B117" s="8">
        <v>44809</v>
      </c>
      <c r="C117" s="14" t="str">
        <f>UPPER(TEXT(Lançamentos[[#This Row],[Data]],"MMM"))</f>
        <v>SET</v>
      </c>
      <c r="D117" s="9" t="s">
        <v>57</v>
      </c>
      <c r="E117" s="9" t="s">
        <v>71</v>
      </c>
      <c r="F117" s="9" t="s">
        <v>246</v>
      </c>
      <c r="H117" s="9">
        <v>903</v>
      </c>
      <c r="I117" s="9" t="s">
        <v>248</v>
      </c>
      <c r="J117" s="10">
        <v>20000</v>
      </c>
      <c r="K117" s="10">
        <f t="shared" si="4"/>
        <v>45558.940000000031</v>
      </c>
    </row>
    <row r="118" spans="2:11" x14ac:dyDescent="0.25">
      <c r="B118" s="8">
        <v>44638</v>
      </c>
      <c r="C118" s="14" t="str">
        <f>UPPER(TEXT(Lançamentos[[#This Row],[Data]],"MMM"))</f>
        <v>MAR</v>
      </c>
      <c r="D118" s="9" t="s">
        <v>57</v>
      </c>
      <c r="E118" s="9" t="s">
        <v>71</v>
      </c>
      <c r="F118" s="9" t="s">
        <v>238</v>
      </c>
      <c r="H118" s="9">
        <v>882</v>
      </c>
      <c r="I118" s="9" t="s">
        <v>241</v>
      </c>
      <c r="J118" s="10">
        <v>17770</v>
      </c>
      <c r="K118" s="10">
        <f t="shared" si="4"/>
        <v>63328.940000000031</v>
      </c>
    </row>
    <row r="119" spans="2:11" x14ac:dyDescent="0.25">
      <c r="B119" s="8">
        <v>44581</v>
      </c>
      <c r="C119" s="14" t="str">
        <f>UPPER(TEXT(Lançamentos[[#This Row],[Data]],"MMM"))</f>
        <v>JAN</v>
      </c>
      <c r="D119" s="9" t="s">
        <v>57</v>
      </c>
      <c r="E119" s="9" t="s">
        <v>71</v>
      </c>
      <c r="F119" s="9" t="s">
        <v>238</v>
      </c>
      <c r="H119" s="9">
        <v>874</v>
      </c>
      <c r="I119" s="9" t="s">
        <v>241</v>
      </c>
      <c r="J119" s="10">
        <v>17770</v>
      </c>
      <c r="K119" s="10">
        <f t="shared" si="4"/>
        <v>81098.940000000031</v>
      </c>
    </row>
    <row r="120" spans="2:11" x14ac:dyDescent="0.25">
      <c r="B120" s="8">
        <v>44670</v>
      </c>
      <c r="C120" s="14" t="str">
        <f>UPPER(TEXT(Lançamentos[[#This Row],[Data]],"MMM"))</f>
        <v>ABR</v>
      </c>
      <c r="D120" s="9" t="s">
        <v>57</v>
      </c>
      <c r="E120" s="9" t="s">
        <v>71</v>
      </c>
      <c r="F120" s="9" t="s">
        <v>238</v>
      </c>
      <c r="H120" s="9">
        <v>885</v>
      </c>
      <c r="I120" s="9" t="s">
        <v>241</v>
      </c>
      <c r="J120" s="10">
        <v>17770</v>
      </c>
      <c r="K120" s="10">
        <f t="shared" si="4"/>
        <v>98868.940000000031</v>
      </c>
    </row>
    <row r="121" spans="2:11" x14ac:dyDescent="0.25">
      <c r="B121" s="8">
        <v>44670</v>
      </c>
      <c r="C121" s="14" t="str">
        <f>UPPER(TEXT(Lançamentos[[#This Row],[Data]],"MMM"))</f>
        <v>ABR</v>
      </c>
      <c r="D121" s="9" t="s">
        <v>57</v>
      </c>
      <c r="E121" s="9" t="s">
        <v>71</v>
      </c>
      <c r="F121" s="9" t="s">
        <v>235</v>
      </c>
      <c r="H121" s="9">
        <v>884</v>
      </c>
      <c r="I121" s="9" t="s">
        <v>237</v>
      </c>
      <c r="J121" s="10">
        <v>3200</v>
      </c>
      <c r="K121" s="10">
        <f t="shared" si="4"/>
        <v>102068.94000000003</v>
      </c>
    </row>
    <row r="122" spans="2:11" x14ac:dyDescent="0.25">
      <c r="B122" s="8">
        <v>44656</v>
      </c>
      <c r="C122" s="14" t="str">
        <f>UPPER(TEXT(Lançamentos[[#This Row],[Data]],"MMM"))</f>
        <v>ABR</v>
      </c>
      <c r="D122" s="9" t="s">
        <v>57</v>
      </c>
      <c r="E122" s="9" t="s">
        <v>71</v>
      </c>
      <c r="F122" s="9" t="s">
        <v>242</v>
      </c>
      <c r="H122" s="9">
        <v>883</v>
      </c>
      <c r="I122" s="9" t="s">
        <v>244</v>
      </c>
      <c r="J122" s="10">
        <v>3700</v>
      </c>
      <c r="K122" s="10">
        <f t="shared" si="4"/>
        <v>105768.94000000003</v>
      </c>
    </row>
    <row r="123" spans="2:11" x14ac:dyDescent="0.25">
      <c r="B123" s="8">
        <v>44638</v>
      </c>
      <c r="C123" s="14" t="str">
        <f>UPPER(TEXT(Lançamentos[[#This Row],[Data]],"MMM"))</f>
        <v>MAR</v>
      </c>
      <c r="D123" s="9" t="s">
        <v>57</v>
      </c>
      <c r="E123" s="9" t="s">
        <v>71</v>
      </c>
      <c r="F123" s="9" t="s">
        <v>235</v>
      </c>
      <c r="H123" s="9">
        <v>881</v>
      </c>
      <c r="I123" s="9" t="s">
        <v>237</v>
      </c>
      <c r="J123" s="10">
        <v>3200</v>
      </c>
      <c r="K123" s="10">
        <f t="shared" si="4"/>
        <v>108968.94000000003</v>
      </c>
    </row>
    <row r="124" spans="2:11" x14ac:dyDescent="0.25">
      <c r="B124" s="8">
        <v>44638</v>
      </c>
      <c r="C124" s="14" t="str">
        <f>UPPER(TEXT(Lançamentos[[#This Row],[Data]],"MMM"))</f>
        <v>MAR</v>
      </c>
      <c r="D124" s="9" t="s">
        <v>57</v>
      </c>
      <c r="E124" s="9" t="s">
        <v>71</v>
      </c>
      <c r="F124" s="9" t="s">
        <v>250</v>
      </c>
      <c r="H124" s="9">
        <v>880</v>
      </c>
      <c r="I124" s="9" t="s">
        <v>251</v>
      </c>
      <c r="J124" s="10">
        <v>850</v>
      </c>
      <c r="K124" s="10">
        <f t="shared" si="4"/>
        <v>109818.94000000003</v>
      </c>
    </row>
    <row r="125" spans="2:11" x14ac:dyDescent="0.25">
      <c r="B125" s="8">
        <v>44568</v>
      </c>
      <c r="C125" s="14" t="str">
        <f>UPPER(TEXT(Lançamentos[[#This Row],[Data]],"MMM"))</f>
        <v>JAN</v>
      </c>
      <c r="D125" s="9" t="s">
        <v>57</v>
      </c>
      <c r="E125" s="9" t="s">
        <v>71</v>
      </c>
      <c r="F125" s="9" t="s">
        <v>252</v>
      </c>
      <c r="H125" s="9">
        <v>871</v>
      </c>
      <c r="I125" s="9" t="s">
        <v>253</v>
      </c>
      <c r="J125" s="10">
        <v>15960</v>
      </c>
      <c r="K125" s="10">
        <f t="shared" si="4"/>
        <v>125778.94000000003</v>
      </c>
    </row>
    <row r="126" spans="2:11" x14ac:dyDescent="0.25">
      <c r="B126" s="8">
        <v>44575</v>
      </c>
      <c r="C126" s="14" t="str">
        <f>UPPER(TEXT(Lançamentos[[#This Row],[Data]],"MMM"))</f>
        <v>JAN</v>
      </c>
      <c r="D126" s="9" t="s">
        <v>57</v>
      </c>
      <c r="E126" s="9" t="s">
        <v>71</v>
      </c>
      <c r="F126" s="9" t="s">
        <v>242</v>
      </c>
      <c r="H126" s="9">
        <v>873</v>
      </c>
      <c r="I126" s="9" t="s">
        <v>244</v>
      </c>
      <c r="J126" s="10">
        <v>3700</v>
      </c>
      <c r="K126" s="10">
        <f t="shared" si="4"/>
        <v>129478.94000000003</v>
      </c>
    </row>
    <row r="127" spans="2:11" x14ac:dyDescent="0.25">
      <c r="B127" s="8">
        <v>44568</v>
      </c>
      <c r="C127" s="14" t="str">
        <f>UPPER(TEXT(Lançamentos[[#This Row],[Data]],"MMM"))</f>
        <v>JAN</v>
      </c>
      <c r="D127" s="9" t="s">
        <v>57</v>
      </c>
      <c r="E127" s="9" t="s">
        <v>71</v>
      </c>
      <c r="F127" s="9" t="s">
        <v>235</v>
      </c>
      <c r="H127" s="9">
        <v>872</v>
      </c>
      <c r="I127" s="9" t="s">
        <v>169</v>
      </c>
      <c r="J127" s="10">
        <v>1680</v>
      </c>
      <c r="K127" s="10">
        <f t="shared" ref="K127:K149" si="5">IF(D127="Saída",K126-J127,K126+J127)</f>
        <v>131158.94000000003</v>
      </c>
    </row>
    <row r="128" spans="2:11" x14ac:dyDescent="0.25">
      <c r="B128" s="8">
        <v>44594</v>
      </c>
      <c r="C128" s="14" t="str">
        <f>UPPER(TEXT(Lançamentos[[#This Row],[Data]],"MMM"))</f>
        <v>FEV</v>
      </c>
      <c r="D128" s="9" t="s">
        <v>57</v>
      </c>
      <c r="E128" s="9" t="s">
        <v>71</v>
      </c>
      <c r="F128" s="9" t="s">
        <v>242</v>
      </c>
      <c r="H128" s="9">
        <v>875</v>
      </c>
      <c r="I128" s="9" t="s">
        <v>244</v>
      </c>
      <c r="J128" s="10">
        <v>3700</v>
      </c>
      <c r="K128" s="10">
        <f t="shared" si="5"/>
        <v>134858.94000000003</v>
      </c>
    </row>
    <row r="129" spans="2:11" x14ac:dyDescent="0.25">
      <c r="B129" s="8">
        <v>44610</v>
      </c>
      <c r="C129" s="14" t="str">
        <f>UPPER(TEXT(Lançamentos[[#This Row],[Data]],"MMM"))</f>
        <v>FEV</v>
      </c>
      <c r="D129" s="9" t="s">
        <v>57</v>
      </c>
      <c r="E129" s="9" t="s">
        <v>71</v>
      </c>
      <c r="F129" s="9" t="s">
        <v>238</v>
      </c>
      <c r="H129" s="9">
        <v>876</v>
      </c>
      <c r="I129" s="9" t="s">
        <v>241</v>
      </c>
      <c r="J129" s="10">
        <v>17770</v>
      </c>
      <c r="K129" s="10">
        <f t="shared" si="5"/>
        <v>152628.94000000003</v>
      </c>
    </row>
    <row r="130" spans="2:11" x14ac:dyDescent="0.25">
      <c r="B130" s="8">
        <v>44614</v>
      </c>
      <c r="C130" s="14" t="str">
        <f>UPPER(TEXT(Lançamentos[[#This Row],[Data]],"MMM"))</f>
        <v>FEV</v>
      </c>
      <c r="D130" s="9" t="s">
        <v>57</v>
      </c>
      <c r="E130" s="9" t="s">
        <v>71</v>
      </c>
      <c r="F130" s="9" t="s">
        <v>235</v>
      </c>
      <c r="H130" s="9">
        <v>877</v>
      </c>
      <c r="I130" s="9" t="s">
        <v>237</v>
      </c>
      <c r="J130" s="10">
        <v>3200</v>
      </c>
      <c r="K130" s="10">
        <f t="shared" si="5"/>
        <v>155828.94000000003</v>
      </c>
    </row>
    <row r="131" spans="2:11" x14ac:dyDescent="0.25">
      <c r="B131" s="8">
        <v>44624</v>
      </c>
      <c r="C131" s="14" t="str">
        <f>UPPER(TEXT(Lançamentos[[#This Row],[Data]],"MMM"))</f>
        <v>MAR</v>
      </c>
      <c r="D131" s="9" t="s">
        <v>57</v>
      </c>
      <c r="E131" s="9" t="s">
        <v>71</v>
      </c>
      <c r="F131" s="9" t="s">
        <v>242</v>
      </c>
      <c r="H131" s="9">
        <v>878</v>
      </c>
      <c r="I131" s="9" t="s">
        <v>244</v>
      </c>
      <c r="J131" s="10">
        <v>3700</v>
      </c>
      <c r="K131" s="10">
        <f t="shared" si="5"/>
        <v>159528.94000000003</v>
      </c>
    </row>
    <row r="132" spans="2:11" x14ac:dyDescent="0.25">
      <c r="B132" s="8">
        <v>44627</v>
      </c>
      <c r="C132" s="14" t="str">
        <f>UPPER(TEXT(Lançamentos[[#This Row],[Data]],"MMM"))</f>
        <v>MAR</v>
      </c>
      <c r="D132" s="9" t="s">
        <v>57</v>
      </c>
      <c r="E132" s="9" t="s">
        <v>71</v>
      </c>
      <c r="F132" s="9" t="s">
        <v>258</v>
      </c>
      <c r="H132" s="9">
        <v>879</v>
      </c>
      <c r="I132" s="9" t="s">
        <v>259</v>
      </c>
      <c r="J132" s="10">
        <v>4375</v>
      </c>
      <c r="K132" s="10">
        <f t="shared" si="5"/>
        <v>163903.94000000003</v>
      </c>
    </row>
    <row r="133" spans="2:11" x14ac:dyDescent="0.25">
      <c r="B133" s="8">
        <v>44838</v>
      </c>
      <c r="C133" s="14" t="str">
        <f>UPPER(TEXT(Lançamentos[[#This Row],[Data]],"MMM"))</f>
        <v>OUT</v>
      </c>
      <c r="D133" s="9" t="s">
        <v>57</v>
      </c>
      <c r="E133" s="9" t="s">
        <v>71</v>
      </c>
      <c r="F133" s="9" t="s">
        <v>242</v>
      </c>
      <c r="H133" s="9">
        <v>910</v>
      </c>
      <c r="I133" s="9" t="s">
        <v>244</v>
      </c>
      <c r="J133" s="10">
        <v>3700</v>
      </c>
      <c r="K133" s="10">
        <f t="shared" si="5"/>
        <v>167603.94000000003</v>
      </c>
    </row>
    <row r="134" spans="2:11" x14ac:dyDescent="0.25">
      <c r="B134" s="8">
        <v>44838</v>
      </c>
      <c r="C134" s="14" t="str">
        <f>UPPER(TEXT(Lançamentos[[#This Row],[Data]],"MMM"))</f>
        <v>OUT</v>
      </c>
      <c r="D134" s="9" t="s">
        <v>57</v>
      </c>
      <c r="E134" s="9" t="s">
        <v>71</v>
      </c>
      <c r="F134" s="9" t="s">
        <v>246</v>
      </c>
      <c r="H134" s="9">
        <v>909</v>
      </c>
      <c r="I134" s="9" t="s">
        <v>248</v>
      </c>
      <c r="J134" s="10">
        <v>20000</v>
      </c>
      <c r="K134" s="10">
        <f t="shared" si="5"/>
        <v>187603.94000000003</v>
      </c>
    </row>
    <row r="135" spans="2:11" x14ac:dyDescent="0.25">
      <c r="B135" s="8">
        <v>44832</v>
      </c>
      <c r="C135" s="14" t="str">
        <f>UPPER(TEXT(Lançamentos[[#This Row],[Data]],"MMM"))</f>
        <v>SET</v>
      </c>
      <c r="D135" s="9" t="s">
        <v>57</v>
      </c>
      <c r="E135" s="9" t="s">
        <v>71</v>
      </c>
      <c r="F135" s="9" t="s">
        <v>235</v>
      </c>
      <c r="H135" s="9">
        <v>908</v>
      </c>
      <c r="I135" s="9" t="s">
        <v>260</v>
      </c>
      <c r="J135" s="10">
        <v>1650</v>
      </c>
      <c r="K135" s="10">
        <f t="shared" si="5"/>
        <v>189253.94000000003</v>
      </c>
    </row>
    <row r="136" spans="2:11" x14ac:dyDescent="0.25">
      <c r="B136" s="8">
        <v>44824</v>
      </c>
      <c r="C136" s="14" t="str">
        <f>UPPER(TEXT(Lançamentos[[#This Row],[Data]],"MMM"))</f>
        <v>SET</v>
      </c>
      <c r="D136" s="9" t="s">
        <v>57</v>
      </c>
      <c r="E136" s="9" t="s">
        <v>71</v>
      </c>
      <c r="F136" s="9" t="s">
        <v>238</v>
      </c>
      <c r="H136" s="9">
        <v>907</v>
      </c>
      <c r="I136" s="9" t="s">
        <v>241</v>
      </c>
      <c r="J136" s="10">
        <v>17770</v>
      </c>
      <c r="K136" s="10">
        <f t="shared" si="5"/>
        <v>207023.94000000003</v>
      </c>
    </row>
    <row r="137" spans="2:11" x14ac:dyDescent="0.25">
      <c r="B137" s="8">
        <v>44824</v>
      </c>
      <c r="C137" s="14" t="str">
        <f>UPPER(TEXT(Lançamentos[[#This Row],[Data]],"MMM"))</f>
        <v>SET</v>
      </c>
      <c r="D137" s="9" t="s">
        <v>57</v>
      </c>
      <c r="E137" s="9" t="s">
        <v>71</v>
      </c>
      <c r="F137" s="9" t="s">
        <v>235</v>
      </c>
      <c r="H137" s="9">
        <v>906</v>
      </c>
      <c r="I137" s="9" t="s">
        <v>237</v>
      </c>
      <c r="J137" s="10">
        <v>3200</v>
      </c>
      <c r="K137" s="10">
        <f t="shared" si="5"/>
        <v>210223.94000000003</v>
      </c>
    </row>
    <row r="138" spans="2:11" x14ac:dyDescent="0.25">
      <c r="B138" s="8">
        <v>44775</v>
      </c>
      <c r="C138" s="14" t="str">
        <f>UPPER(TEXT(Lançamentos[[#This Row],[Data]],"MMM"))</f>
        <v>AGO</v>
      </c>
      <c r="D138" s="9" t="s">
        <v>57</v>
      </c>
      <c r="E138" s="9" t="s">
        <v>71</v>
      </c>
      <c r="F138" s="9" t="s">
        <v>242</v>
      </c>
      <c r="H138" s="9">
        <v>900</v>
      </c>
      <c r="I138" s="9" t="s">
        <v>244</v>
      </c>
      <c r="J138" s="10">
        <v>3700</v>
      </c>
      <c r="K138" s="10">
        <f t="shared" si="5"/>
        <v>213923.94000000003</v>
      </c>
    </row>
    <row r="139" spans="2:11" x14ac:dyDescent="0.25">
      <c r="B139" s="8">
        <v>44775</v>
      </c>
      <c r="C139" s="14" t="str">
        <f>UPPER(TEXT(Lançamentos[[#This Row],[Data]],"MMM"))</f>
        <v>AGO</v>
      </c>
      <c r="D139" s="9" t="s">
        <v>57</v>
      </c>
      <c r="E139" s="9" t="s">
        <v>71</v>
      </c>
      <c r="F139" s="9" t="s">
        <v>252</v>
      </c>
      <c r="H139" s="9">
        <v>899</v>
      </c>
      <c r="I139" s="9" t="s">
        <v>253</v>
      </c>
      <c r="J139" s="10">
        <v>37000</v>
      </c>
      <c r="K139" s="10">
        <f t="shared" si="5"/>
        <v>250923.94000000003</v>
      </c>
    </row>
    <row r="140" spans="2:11" x14ac:dyDescent="0.25">
      <c r="B140" s="8">
        <v>44760</v>
      </c>
      <c r="C140" s="14" t="str">
        <f>UPPER(TEXT(Lançamentos[[#This Row],[Data]],"MMM"))</f>
        <v>JUL</v>
      </c>
      <c r="D140" s="9" t="s">
        <v>57</v>
      </c>
      <c r="E140" s="9" t="s">
        <v>71</v>
      </c>
      <c r="F140" s="9" t="s">
        <v>235</v>
      </c>
      <c r="H140" s="9">
        <v>896</v>
      </c>
      <c r="I140" s="9" t="s">
        <v>237</v>
      </c>
      <c r="J140" s="10">
        <v>3200</v>
      </c>
      <c r="K140" s="10">
        <f t="shared" si="5"/>
        <v>254123.94000000003</v>
      </c>
    </row>
    <row r="141" spans="2:11" x14ac:dyDescent="0.25">
      <c r="B141" s="8">
        <v>44760</v>
      </c>
      <c r="C141" s="14" t="str">
        <f>UPPER(TEXT(Lançamentos[[#This Row],[Data]],"MMM"))</f>
        <v>JUL</v>
      </c>
      <c r="D141" s="9" t="s">
        <v>57</v>
      </c>
      <c r="E141" s="9" t="s">
        <v>71</v>
      </c>
      <c r="F141" s="9" t="s">
        <v>238</v>
      </c>
      <c r="H141" s="9">
        <v>897</v>
      </c>
      <c r="I141" s="9" t="s">
        <v>241</v>
      </c>
      <c r="J141" s="10">
        <v>17770</v>
      </c>
      <c r="K141" s="10">
        <f t="shared" si="5"/>
        <v>271893.94000000006</v>
      </c>
    </row>
    <row r="142" spans="2:11" x14ac:dyDescent="0.25">
      <c r="B142" s="8">
        <v>44760</v>
      </c>
      <c r="C142" s="14" t="str">
        <f>UPPER(TEXT(Lançamentos[[#This Row],[Data]],"MMM"))</f>
        <v>JUL</v>
      </c>
      <c r="D142" s="9" t="s">
        <v>57</v>
      </c>
      <c r="E142" s="9" t="s">
        <v>71</v>
      </c>
      <c r="F142" s="9" t="s">
        <v>242</v>
      </c>
      <c r="H142" s="9">
        <v>898</v>
      </c>
      <c r="I142" s="9" t="s">
        <v>245</v>
      </c>
      <c r="J142" s="10"/>
      <c r="K142" s="10">
        <f t="shared" si="5"/>
        <v>271893.94000000006</v>
      </c>
    </row>
    <row r="143" spans="2:11" x14ac:dyDescent="0.25">
      <c r="B143" s="8">
        <v>44757</v>
      </c>
      <c r="C143" s="14" t="str">
        <f>UPPER(TEXT(Lançamentos[[#This Row],[Data]],"MMM"))</f>
        <v>JUL</v>
      </c>
      <c r="D143" s="9" t="s">
        <v>57</v>
      </c>
      <c r="E143" s="9" t="s">
        <v>71</v>
      </c>
      <c r="F143" s="9" t="s">
        <v>261</v>
      </c>
      <c r="H143" s="9">
        <v>895</v>
      </c>
      <c r="J143" s="10">
        <v>1620</v>
      </c>
      <c r="K143" s="10">
        <f t="shared" si="5"/>
        <v>273513.94000000006</v>
      </c>
    </row>
    <row r="144" spans="2:11" x14ac:dyDescent="0.25">
      <c r="B144" s="8">
        <v>44743</v>
      </c>
      <c r="C144" s="14" t="str">
        <f>UPPER(TEXT(Lançamentos[[#This Row],[Data]],"MMM"))</f>
        <v>JUL</v>
      </c>
      <c r="D144" s="9" t="s">
        <v>57</v>
      </c>
      <c r="E144" s="9" t="s">
        <v>71</v>
      </c>
      <c r="F144" s="9" t="s">
        <v>242</v>
      </c>
      <c r="H144" s="9">
        <v>894</v>
      </c>
      <c r="I144" s="9" t="s">
        <v>244</v>
      </c>
      <c r="J144" s="10">
        <v>3700</v>
      </c>
      <c r="K144" s="10">
        <f t="shared" si="5"/>
        <v>277213.94000000006</v>
      </c>
    </row>
    <row r="145" spans="2:11" x14ac:dyDescent="0.25">
      <c r="B145" s="8">
        <v>44718</v>
      </c>
      <c r="C145" s="14" t="str">
        <f>UPPER(TEXT(Lançamentos[[#This Row],[Data]],"MMM"))</f>
        <v>JUN</v>
      </c>
      <c r="D145" s="9" t="s">
        <v>57</v>
      </c>
      <c r="E145" s="9" t="s">
        <v>71</v>
      </c>
      <c r="F145" s="9" t="s">
        <v>262</v>
      </c>
      <c r="H145" s="9">
        <v>890</v>
      </c>
      <c r="I145" s="9" t="s">
        <v>264</v>
      </c>
      <c r="J145" s="10">
        <v>2300</v>
      </c>
      <c r="K145" s="10">
        <f t="shared" si="5"/>
        <v>279513.94000000006</v>
      </c>
    </row>
    <row r="146" spans="2:11" x14ac:dyDescent="0.25">
      <c r="B146" s="8">
        <v>44718</v>
      </c>
      <c r="C146" s="14" t="str">
        <f>UPPER(TEXT(Lançamentos[[#This Row],[Data]],"MMM"))</f>
        <v>JUN</v>
      </c>
      <c r="D146" s="9" t="s">
        <v>57</v>
      </c>
      <c r="E146" s="9" t="s">
        <v>71</v>
      </c>
      <c r="F146" s="9" t="s">
        <v>242</v>
      </c>
      <c r="H146" s="9">
        <v>891</v>
      </c>
      <c r="I146" s="9" t="s">
        <v>244</v>
      </c>
      <c r="J146" s="10">
        <v>3700</v>
      </c>
      <c r="K146" s="10">
        <f t="shared" si="5"/>
        <v>283213.94000000006</v>
      </c>
    </row>
    <row r="147" spans="2:11" x14ac:dyDescent="0.25">
      <c r="B147" s="8">
        <v>44686</v>
      </c>
      <c r="C147" s="14" t="str">
        <f>UPPER(TEXT(Lançamentos[[#This Row],[Data]],"MMM"))</f>
        <v>MAI</v>
      </c>
      <c r="D147" s="9" t="s">
        <v>57</v>
      </c>
      <c r="E147" s="9" t="s">
        <v>71</v>
      </c>
      <c r="F147" s="9" t="s">
        <v>242</v>
      </c>
      <c r="H147" s="9">
        <v>886</v>
      </c>
      <c r="I147" s="9" t="s">
        <v>244</v>
      </c>
      <c r="J147" s="10">
        <v>3700</v>
      </c>
      <c r="K147" s="10">
        <f t="shared" si="5"/>
        <v>286913.94000000006</v>
      </c>
    </row>
    <row r="148" spans="2:11" x14ac:dyDescent="0.25">
      <c r="B148" s="8">
        <v>44791</v>
      </c>
      <c r="C148" s="14" t="str">
        <f>UPPER(TEXT(Lançamentos[[#This Row],[Data]],"MMM"))</f>
        <v>AGO</v>
      </c>
      <c r="D148" s="9" t="s">
        <v>57</v>
      </c>
      <c r="E148" s="9" t="s">
        <v>71</v>
      </c>
      <c r="F148" s="9" t="s">
        <v>238</v>
      </c>
      <c r="H148" s="9">
        <v>902</v>
      </c>
      <c r="I148" s="9" t="s">
        <v>241</v>
      </c>
      <c r="J148" s="10">
        <v>17770</v>
      </c>
      <c r="K148" s="10">
        <f t="shared" si="5"/>
        <v>304683.94000000006</v>
      </c>
    </row>
    <row r="149" spans="2:11" x14ac:dyDescent="0.25">
      <c r="B149" s="8">
        <v>44791</v>
      </c>
      <c r="C149" s="14" t="str">
        <f>UPPER(TEXT(Lançamentos[[#This Row],[Data]],"MMM"))</f>
        <v>AGO</v>
      </c>
      <c r="D149" s="9" t="s">
        <v>57</v>
      </c>
      <c r="E149" s="9" t="s">
        <v>71</v>
      </c>
      <c r="F149" s="9" t="s">
        <v>235</v>
      </c>
      <c r="H149" s="9">
        <v>901</v>
      </c>
      <c r="I149" s="9" t="s">
        <v>237</v>
      </c>
      <c r="J149" s="10">
        <v>3200</v>
      </c>
      <c r="K149" s="10">
        <f t="shared" si="5"/>
        <v>307883.94000000006</v>
      </c>
    </row>
    <row r="150" spans="2:11" x14ac:dyDescent="0.25">
      <c r="B150" s="8">
        <v>44922</v>
      </c>
      <c r="C150" s="14" t="str">
        <f>UPPER(TEXT(Lançamentos[[#This Row],[Data]],"MMM"))</f>
        <v>DEZ</v>
      </c>
      <c r="D150" s="9" t="s">
        <v>55</v>
      </c>
      <c r="E150" s="9" t="s">
        <v>13</v>
      </c>
      <c r="G150" s="9" t="s">
        <v>27</v>
      </c>
      <c r="H150" s="9" t="s">
        <v>266</v>
      </c>
      <c r="J150" s="10">
        <v>1207.77</v>
      </c>
      <c r="K150" s="10">
        <f t="shared" ref="K150:K162" si="6">IF(D150="Saída",K149-J150,K149+J150)</f>
        <v>306676.17000000004</v>
      </c>
    </row>
    <row r="151" spans="2:11" x14ac:dyDescent="0.25">
      <c r="B151" s="8">
        <v>44922</v>
      </c>
      <c r="C151" s="14" t="str">
        <f>UPPER(TEXT(Lançamentos[[#This Row],[Data]],"MMM"))</f>
        <v>DEZ</v>
      </c>
      <c r="D151" s="9" t="s">
        <v>55</v>
      </c>
      <c r="E151" s="9" t="s">
        <v>13</v>
      </c>
      <c r="G151" s="9" t="s">
        <v>267</v>
      </c>
      <c r="H151" s="9" t="s">
        <v>266</v>
      </c>
      <c r="J151" s="10">
        <v>839.44</v>
      </c>
      <c r="K151" s="10">
        <f t="shared" si="6"/>
        <v>305836.73000000004</v>
      </c>
    </row>
    <row r="152" spans="2:11" x14ac:dyDescent="0.25">
      <c r="B152" s="8">
        <v>44922</v>
      </c>
      <c r="C152" s="14" t="str">
        <f>UPPER(TEXT(Lançamentos[[#This Row],[Data]],"MMM"))</f>
        <v>DEZ</v>
      </c>
      <c r="D152" s="9" t="s">
        <v>55</v>
      </c>
      <c r="E152" s="9" t="s">
        <v>13</v>
      </c>
      <c r="G152" s="9" t="s">
        <v>28</v>
      </c>
      <c r="H152" s="9" t="s">
        <v>266</v>
      </c>
      <c r="J152" s="10">
        <v>760</v>
      </c>
      <c r="K152" s="10">
        <f t="shared" si="6"/>
        <v>305076.73000000004</v>
      </c>
    </row>
    <row r="153" spans="2:11" x14ac:dyDescent="0.25">
      <c r="B153" s="8">
        <v>44923</v>
      </c>
      <c r="C153" s="14" t="str">
        <f>UPPER(TEXT(Lançamentos[[#This Row],[Data]],"MMM"))</f>
        <v>DEZ</v>
      </c>
      <c r="D153" s="9" t="s">
        <v>55</v>
      </c>
      <c r="E153" s="9" t="s">
        <v>72</v>
      </c>
      <c r="H153" s="9" t="s">
        <v>268</v>
      </c>
      <c r="J153" s="10">
        <v>3002.55</v>
      </c>
      <c r="K153" s="10">
        <f t="shared" si="6"/>
        <v>302074.18000000005</v>
      </c>
    </row>
    <row r="154" spans="2:11" x14ac:dyDescent="0.25">
      <c r="B154" s="8">
        <v>44923</v>
      </c>
      <c r="C154" s="14" t="str">
        <f>UPPER(TEXT(Lançamentos[[#This Row],[Data]],"MMM"))</f>
        <v>DEZ</v>
      </c>
      <c r="D154" s="9" t="s">
        <v>55</v>
      </c>
      <c r="E154" s="9" t="s">
        <v>16</v>
      </c>
      <c r="F154" s="9" t="s">
        <v>43</v>
      </c>
      <c r="G154" s="9" t="s">
        <v>43</v>
      </c>
      <c r="H154" s="9" t="s">
        <v>269</v>
      </c>
      <c r="J154" s="10">
        <v>579.74</v>
      </c>
      <c r="K154" s="10">
        <f t="shared" si="6"/>
        <v>301494.44000000006</v>
      </c>
    </row>
    <row r="155" spans="2:11" x14ac:dyDescent="0.25">
      <c r="B155" s="8">
        <v>44922</v>
      </c>
      <c r="C155" s="14" t="str">
        <f>UPPER(TEXT(Lançamentos[[#This Row],[Data]],"MMM"))</f>
        <v>DEZ</v>
      </c>
      <c r="D155" s="9" t="s">
        <v>55</v>
      </c>
      <c r="E155" s="9" t="s">
        <v>16</v>
      </c>
      <c r="G155" s="9" t="s">
        <v>41</v>
      </c>
      <c r="H155" s="28" t="s">
        <v>270</v>
      </c>
      <c r="J155" s="10">
        <v>398.72</v>
      </c>
      <c r="K155" s="10">
        <f t="shared" si="6"/>
        <v>301095.72000000009</v>
      </c>
    </row>
    <row r="156" spans="2:11" x14ac:dyDescent="0.25">
      <c r="B156" s="8">
        <v>44923</v>
      </c>
      <c r="C156" s="14" t="str">
        <f>UPPER(TEXT(Lançamentos[[#This Row],[Data]],"MMM"))</f>
        <v>DEZ</v>
      </c>
      <c r="D156" s="9" t="s">
        <v>55</v>
      </c>
      <c r="E156" s="9" t="s">
        <v>13</v>
      </c>
      <c r="F156" s="9" t="s">
        <v>271</v>
      </c>
      <c r="G156" s="9" t="s">
        <v>29</v>
      </c>
      <c r="H156" s="9">
        <v>84333</v>
      </c>
      <c r="J156" s="10">
        <v>851.07</v>
      </c>
      <c r="K156" s="10">
        <f t="shared" si="6"/>
        <v>300244.65000000008</v>
      </c>
    </row>
    <row r="157" spans="2:11" x14ac:dyDescent="0.25">
      <c r="B157" s="8">
        <v>44923</v>
      </c>
      <c r="C157" s="14" t="str">
        <f>UPPER(TEXT(Lançamentos[[#This Row],[Data]],"MMM"))</f>
        <v>DEZ</v>
      </c>
      <c r="D157" s="9" t="s">
        <v>55</v>
      </c>
      <c r="E157" s="9" t="s">
        <v>13</v>
      </c>
      <c r="F157" s="9" t="s">
        <v>272</v>
      </c>
      <c r="G157" s="9" t="s">
        <v>31</v>
      </c>
      <c r="H157" s="9">
        <v>3426</v>
      </c>
      <c r="J157" s="10">
        <v>70</v>
      </c>
      <c r="K157" s="10">
        <f t="shared" si="6"/>
        <v>300174.65000000008</v>
      </c>
    </row>
    <row r="158" spans="2:11" x14ac:dyDescent="0.25">
      <c r="B158" s="8">
        <v>44923</v>
      </c>
      <c r="C158" s="14" t="str">
        <f>UPPER(TEXT(Lançamentos[[#This Row],[Data]],"MMM"))</f>
        <v>DEZ</v>
      </c>
      <c r="D158" s="9" t="s">
        <v>55</v>
      </c>
      <c r="E158" s="9" t="s">
        <v>11</v>
      </c>
      <c r="F158" s="9" t="s">
        <v>273</v>
      </c>
      <c r="H158" s="15" t="s">
        <v>274</v>
      </c>
      <c r="J158" s="10">
        <v>99.99</v>
      </c>
      <c r="K158" s="10">
        <f t="shared" si="6"/>
        <v>300074.66000000009</v>
      </c>
    </row>
    <row r="159" spans="2:11" x14ac:dyDescent="0.25">
      <c r="B159" s="8">
        <v>44923</v>
      </c>
      <c r="C159" s="14" t="str">
        <f>UPPER(TEXT(Lançamentos[[#This Row],[Data]],"MMM"))</f>
        <v>DEZ</v>
      </c>
      <c r="D159" s="9" t="s">
        <v>55</v>
      </c>
      <c r="E159" s="9" t="s">
        <v>73</v>
      </c>
      <c r="F159" s="9" t="s">
        <v>275</v>
      </c>
      <c r="G159" s="9" t="s">
        <v>38</v>
      </c>
      <c r="H159" s="9">
        <v>28510</v>
      </c>
      <c r="J159" s="10">
        <v>3594</v>
      </c>
      <c r="K159" s="10">
        <f t="shared" si="6"/>
        <v>296480.66000000009</v>
      </c>
    </row>
    <row r="160" spans="2:11" x14ac:dyDescent="0.25">
      <c r="B160" s="8">
        <v>44924</v>
      </c>
      <c r="C160" s="14" t="str">
        <f>UPPER(TEXT(Lançamentos[[#This Row],[Data]],"MMM"))</f>
        <v>DEZ</v>
      </c>
      <c r="D160" s="9" t="s">
        <v>55</v>
      </c>
      <c r="E160" s="9" t="s">
        <v>73</v>
      </c>
      <c r="F160" s="9" t="s">
        <v>275</v>
      </c>
      <c r="G160" s="9" t="s">
        <v>38</v>
      </c>
      <c r="H160" s="9">
        <v>28644</v>
      </c>
      <c r="J160" s="10">
        <v>4500</v>
      </c>
      <c r="K160" s="10">
        <f t="shared" si="6"/>
        <v>291980.66000000009</v>
      </c>
    </row>
    <row r="161" spans="2:11" x14ac:dyDescent="0.25">
      <c r="B161" s="8">
        <v>44236</v>
      </c>
      <c r="C161" s="14" t="str">
        <f>UPPER(TEXT(Lançamentos[[#This Row],[Data]],"MMM"))</f>
        <v>FEV</v>
      </c>
      <c r="D161" s="9" t="s">
        <v>57</v>
      </c>
      <c r="E161" s="9" t="s">
        <v>71</v>
      </c>
      <c r="F161" s="9" t="s">
        <v>252</v>
      </c>
      <c r="H161" s="9">
        <v>830</v>
      </c>
      <c r="J161" s="10">
        <v>27400</v>
      </c>
      <c r="K161" s="10">
        <f t="shared" si="6"/>
        <v>319380.66000000009</v>
      </c>
    </row>
    <row r="162" spans="2:11" x14ac:dyDescent="0.25">
      <c r="B162" s="8">
        <v>44856</v>
      </c>
      <c r="C162" s="14" t="str">
        <f>UPPER(TEXT(Lançamentos[[#This Row],[Data]],"MMM"))</f>
        <v>OUT</v>
      </c>
      <c r="D162" s="9" t="s">
        <v>55</v>
      </c>
      <c r="E162" s="9" t="s">
        <v>62</v>
      </c>
      <c r="F162" s="9" t="s">
        <v>231</v>
      </c>
      <c r="G162" s="9" t="s">
        <v>35</v>
      </c>
      <c r="H162" s="9">
        <v>8681</v>
      </c>
      <c r="J162" s="10">
        <v>451.81</v>
      </c>
      <c r="K162" s="10">
        <f t="shared" si="6"/>
        <v>318928.85000000009</v>
      </c>
    </row>
    <row r="163" spans="2:11" x14ac:dyDescent="0.25">
      <c r="B163" s="8">
        <v>44914</v>
      </c>
      <c r="C163" s="14" t="str">
        <f>UPPER(TEXT(Lançamentos[[#This Row],[Data]],"MMM"))</f>
        <v>DEZ</v>
      </c>
      <c r="D163" s="9" t="s">
        <v>57</v>
      </c>
      <c r="E163" s="9" t="s">
        <v>71</v>
      </c>
      <c r="F163" s="9" t="s">
        <v>238</v>
      </c>
      <c r="G163" s="9" t="s">
        <v>68</v>
      </c>
      <c r="H163" s="9">
        <v>921</v>
      </c>
      <c r="I163" s="9" t="s">
        <v>149</v>
      </c>
      <c r="J163" s="10">
        <v>17770</v>
      </c>
      <c r="K163" s="10">
        <f t="shared" ref="K163:K193" si="7">IF(D163="Saída",K162-J163,K162+J163)</f>
        <v>336698.85000000009</v>
      </c>
    </row>
    <row r="164" spans="2:11" x14ac:dyDescent="0.25">
      <c r="B164" s="8">
        <v>44914</v>
      </c>
      <c r="C164" s="14" t="str">
        <f>UPPER(TEXT(Lançamentos[[#This Row],[Data]],"MMM"))</f>
        <v>DEZ</v>
      </c>
      <c r="D164" s="9" t="s">
        <v>57</v>
      </c>
      <c r="E164" s="9" t="s">
        <v>71</v>
      </c>
      <c r="F164" s="9" t="s">
        <v>235</v>
      </c>
      <c r="G164" s="9" t="s">
        <v>68</v>
      </c>
      <c r="H164" s="9">
        <v>920</v>
      </c>
      <c r="I164" s="9" t="s">
        <v>276</v>
      </c>
      <c r="J164" s="10">
        <v>3200</v>
      </c>
      <c r="K164" s="10">
        <f t="shared" si="7"/>
        <v>339898.85000000009</v>
      </c>
    </row>
    <row r="165" spans="2:11" x14ac:dyDescent="0.25">
      <c r="B165" s="8">
        <v>44843</v>
      </c>
      <c r="C165" s="14" t="str">
        <f>UPPER(TEXT(Lançamentos[[#This Row],[Data]],"MMM"))</f>
        <v>OUT</v>
      </c>
      <c r="D165" s="9" t="s">
        <v>55</v>
      </c>
      <c r="E165" s="9" t="s">
        <v>73</v>
      </c>
      <c r="F165" s="9" t="s">
        <v>137</v>
      </c>
      <c r="G165" s="9" t="s">
        <v>39</v>
      </c>
      <c r="H165" s="9">
        <v>719802</v>
      </c>
      <c r="J165" s="10">
        <v>1418.15</v>
      </c>
      <c r="K165" s="10">
        <f t="shared" si="7"/>
        <v>338480.70000000007</v>
      </c>
    </row>
    <row r="166" spans="2:11" x14ac:dyDescent="0.25">
      <c r="B166" s="8">
        <v>44843</v>
      </c>
      <c r="C166" s="14" t="str">
        <f>UPPER(TEXT(Lançamentos[[#This Row],[Data]],"MMM"))</f>
        <v>OUT</v>
      </c>
      <c r="D166" s="9" t="s">
        <v>55</v>
      </c>
      <c r="E166" s="9" t="s">
        <v>16</v>
      </c>
      <c r="F166" s="9" t="s">
        <v>226</v>
      </c>
      <c r="G166" s="9" t="s">
        <v>45</v>
      </c>
      <c r="H166" s="9" t="s">
        <v>277</v>
      </c>
      <c r="J166" s="10">
        <v>109.44</v>
      </c>
      <c r="K166" s="10">
        <f t="shared" si="7"/>
        <v>338371.26000000007</v>
      </c>
    </row>
    <row r="167" spans="2:11" x14ac:dyDescent="0.25">
      <c r="B167" s="8">
        <v>44844</v>
      </c>
      <c r="C167" s="14" t="str">
        <f>UPPER(TEXT(Lançamentos[[#This Row],[Data]],"MMM"))</f>
        <v>OUT</v>
      </c>
      <c r="D167" s="9" t="s">
        <v>55</v>
      </c>
      <c r="E167" s="9" t="s">
        <v>11</v>
      </c>
      <c r="F167" s="9" t="s">
        <v>121</v>
      </c>
      <c r="G167" s="9" t="s">
        <v>21</v>
      </c>
      <c r="H167" s="9" t="s">
        <v>278</v>
      </c>
      <c r="J167" s="10">
        <v>47.78</v>
      </c>
      <c r="K167" s="10">
        <f t="shared" si="7"/>
        <v>338323.48000000004</v>
      </c>
    </row>
    <row r="168" spans="2:11" x14ac:dyDescent="0.25">
      <c r="B168" s="8">
        <v>44843</v>
      </c>
      <c r="C168" s="14" t="str">
        <f>UPPER(TEXT(Lançamentos[[#This Row],[Data]],"MMM"))</f>
        <v>OUT</v>
      </c>
      <c r="D168" s="9" t="s">
        <v>55</v>
      </c>
      <c r="E168" s="9" t="s">
        <v>16</v>
      </c>
      <c r="F168" s="9" t="s">
        <v>43</v>
      </c>
      <c r="G168" s="9" t="s">
        <v>43</v>
      </c>
      <c r="H168" s="29">
        <v>44774</v>
      </c>
      <c r="J168" s="10">
        <v>445.16</v>
      </c>
      <c r="K168" s="10">
        <f t="shared" si="7"/>
        <v>337878.32000000007</v>
      </c>
    </row>
    <row r="169" spans="2:11" x14ac:dyDescent="0.25">
      <c r="B169" s="8">
        <v>44843</v>
      </c>
      <c r="C169" s="14" t="str">
        <f>UPPER(TEXT(Lançamentos[[#This Row],[Data]],"MMM"))</f>
        <v>OUT</v>
      </c>
      <c r="D169" s="9" t="s">
        <v>55</v>
      </c>
      <c r="E169" s="9" t="s">
        <v>16</v>
      </c>
      <c r="F169" s="9" t="s">
        <v>43</v>
      </c>
      <c r="H169" s="29">
        <v>44197</v>
      </c>
      <c r="J169" s="10">
        <v>371.65</v>
      </c>
      <c r="K169" s="10">
        <f t="shared" si="7"/>
        <v>337506.67000000004</v>
      </c>
    </row>
    <row r="170" spans="2:11" x14ac:dyDescent="0.25">
      <c r="B170" s="8">
        <v>44844</v>
      </c>
      <c r="C170" s="14" t="str">
        <f>UPPER(TEXT(Lançamentos[[#This Row],[Data]],"MMM"))</f>
        <v>OUT</v>
      </c>
      <c r="D170" s="9" t="s">
        <v>55</v>
      </c>
      <c r="E170" s="9" t="s">
        <v>11</v>
      </c>
      <c r="F170" s="9" t="s">
        <v>134</v>
      </c>
      <c r="G170" s="9" t="s">
        <v>22</v>
      </c>
      <c r="H170" s="29">
        <v>44805</v>
      </c>
      <c r="J170" s="10">
        <v>93.08</v>
      </c>
      <c r="K170" s="10">
        <f t="shared" si="7"/>
        <v>337413.59</v>
      </c>
    </row>
    <row r="171" spans="2:11" x14ac:dyDescent="0.25">
      <c r="B171" s="8">
        <v>44843</v>
      </c>
      <c r="C171" s="14" t="str">
        <f>UPPER(TEXT(Lançamentos[[#This Row],[Data]],"MMM"))</f>
        <v>OUT</v>
      </c>
      <c r="D171" s="9" t="s">
        <v>55</v>
      </c>
      <c r="E171" s="9" t="s">
        <v>11</v>
      </c>
      <c r="F171" s="9" t="s">
        <v>134</v>
      </c>
      <c r="G171" s="9" t="s">
        <v>22</v>
      </c>
      <c r="H171" s="29">
        <v>44805</v>
      </c>
      <c r="J171" s="10">
        <v>91.58</v>
      </c>
      <c r="K171" s="10">
        <f t="shared" si="7"/>
        <v>337322.01</v>
      </c>
    </row>
    <row r="172" spans="2:11" x14ac:dyDescent="0.25">
      <c r="B172" s="8">
        <v>44843</v>
      </c>
      <c r="C172" s="14" t="str">
        <f>UPPER(TEXT(Lançamentos[[#This Row],[Data]],"MMM"))</f>
        <v>OUT</v>
      </c>
      <c r="D172" s="9" t="s">
        <v>55</v>
      </c>
      <c r="E172" s="9" t="s">
        <v>74</v>
      </c>
      <c r="F172" s="9" t="s">
        <v>279</v>
      </c>
      <c r="G172" s="9" t="s">
        <v>50</v>
      </c>
      <c r="H172" s="9">
        <v>1330</v>
      </c>
      <c r="J172" s="10">
        <v>440</v>
      </c>
      <c r="K172" s="10">
        <f t="shared" si="7"/>
        <v>336882.01</v>
      </c>
    </row>
    <row r="173" spans="2:11" x14ac:dyDescent="0.25">
      <c r="B173" s="8">
        <v>44843</v>
      </c>
      <c r="C173" s="14" t="str">
        <f>UPPER(TEXT(Lançamentos[[#This Row],[Data]],"MMM"))</f>
        <v>OUT</v>
      </c>
      <c r="D173" s="9" t="s">
        <v>55</v>
      </c>
      <c r="E173" s="9" t="s">
        <v>62</v>
      </c>
      <c r="F173" s="9" t="s">
        <v>280</v>
      </c>
      <c r="G173" s="9" t="s">
        <v>35</v>
      </c>
      <c r="H173" s="9">
        <v>1393</v>
      </c>
      <c r="J173" s="10">
        <v>30</v>
      </c>
      <c r="K173" s="10">
        <f t="shared" si="7"/>
        <v>336852.01</v>
      </c>
    </row>
    <row r="174" spans="2:11" x14ac:dyDescent="0.25">
      <c r="B174" s="8">
        <v>44843</v>
      </c>
      <c r="C174" s="14" t="str">
        <f>UPPER(TEXT(Lançamentos[[#This Row],[Data]],"MMM"))</f>
        <v>OUT</v>
      </c>
      <c r="D174" s="9" t="s">
        <v>55</v>
      </c>
      <c r="E174" s="9" t="s">
        <v>62</v>
      </c>
      <c r="F174" s="9" t="s">
        <v>281</v>
      </c>
      <c r="G174" s="9" t="s">
        <v>35</v>
      </c>
      <c r="H174" s="9">
        <v>10887</v>
      </c>
      <c r="J174" s="10">
        <v>154</v>
      </c>
      <c r="K174" s="10">
        <f t="shared" si="7"/>
        <v>336698.01</v>
      </c>
    </row>
    <row r="175" spans="2:11" x14ac:dyDescent="0.25">
      <c r="B175" s="8">
        <v>44843</v>
      </c>
      <c r="C175" s="14" t="str">
        <f>UPPER(TEXT(Lançamentos[[#This Row],[Data]],"MMM"))</f>
        <v>OUT</v>
      </c>
      <c r="D175" s="9" t="s">
        <v>55</v>
      </c>
      <c r="E175" s="9" t="s">
        <v>16</v>
      </c>
      <c r="F175" s="9" t="s">
        <v>228</v>
      </c>
      <c r="G175" s="9" t="s">
        <v>48</v>
      </c>
      <c r="H175" s="15" t="s">
        <v>282</v>
      </c>
      <c r="J175" s="10">
        <v>122.28</v>
      </c>
      <c r="K175" s="10">
        <f t="shared" si="7"/>
        <v>336575.73</v>
      </c>
    </row>
    <row r="176" spans="2:11" x14ac:dyDescent="0.25">
      <c r="B176" s="8">
        <v>44843</v>
      </c>
      <c r="C176" s="14" t="str">
        <f>UPPER(TEXT(Lançamentos[[#This Row],[Data]],"MMM"))</f>
        <v>OUT</v>
      </c>
      <c r="D176" s="9" t="s">
        <v>55</v>
      </c>
      <c r="E176" s="9" t="s">
        <v>16</v>
      </c>
      <c r="F176" s="9" t="s">
        <v>228</v>
      </c>
      <c r="G176" s="9" t="s">
        <v>110</v>
      </c>
      <c r="H176" s="29">
        <v>44774</v>
      </c>
      <c r="J176" s="10">
        <v>208.65</v>
      </c>
      <c r="K176" s="10">
        <f t="shared" si="7"/>
        <v>336367.07999999996</v>
      </c>
    </row>
    <row r="177" spans="2:11" x14ac:dyDescent="0.25">
      <c r="B177" s="8">
        <v>44843</v>
      </c>
      <c r="C177" s="14" t="str">
        <f>UPPER(TEXT(Lançamentos[[#This Row],[Data]],"MMM"))</f>
        <v>OUT</v>
      </c>
      <c r="D177" s="9" t="s">
        <v>55</v>
      </c>
      <c r="E177" s="9" t="s">
        <v>16</v>
      </c>
      <c r="F177" s="9" t="s">
        <v>43</v>
      </c>
      <c r="G177" s="9" t="s">
        <v>46</v>
      </c>
      <c r="H177" s="15" t="s">
        <v>283</v>
      </c>
      <c r="J177" s="10">
        <v>563.58000000000004</v>
      </c>
      <c r="K177" s="10">
        <f t="shared" si="7"/>
        <v>335803.49999999994</v>
      </c>
    </row>
    <row r="178" spans="2:11" x14ac:dyDescent="0.25">
      <c r="B178" s="8">
        <v>44843</v>
      </c>
      <c r="C178" s="14" t="str">
        <f>UPPER(TEXT(Lançamentos[[#This Row],[Data]],"MMM"))</f>
        <v>OUT</v>
      </c>
      <c r="D178" s="9" t="s">
        <v>55</v>
      </c>
      <c r="E178" s="9" t="s">
        <v>16</v>
      </c>
      <c r="F178" s="9" t="s">
        <v>226</v>
      </c>
      <c r="G178" s="9" t="s">
        <v>47</v>
      </c>
      <c r="H178" s="16" t="s">
        <v>127</v>
      </c>
      <c r="J178" s="10">
        <v>227.63</v>
      </c>
      <c r="K178" s="10">
        <f t="shared" si="7"/>
        <v>335575.86999999994</v>
      </c>
    </row>
    <row r="179" spans="2:11" x14ac:dyDescent="0.25">
      <c r="B179" s="8">
        <v>44843</v>
      </c>
      <c r="C179" s="14" t="str">
        <f>UPPER(TEXT(Lançamentos[[#This Row],[Data]],"MMM"))</f>
        <v>OUT</v>
      </c>
      <c r="D179" s="9" t="s">
        <v>55</v>
      </c>
      <c r="E179" s="9" t="s">
        <v>16</v>
      </c>
      <c r="F179" s="9" t="s">
        <v>228</v>
      </c>
      <c r="G179" s="9" t="s">
        <v>47</v>
      </c>
      <c r="H179" s="16" t="s">
        <v>284</v>
      </c>
      <c r="J179" s="10">
        <v>270.3</v>
      </c>
      <c r="K179" s="10">
        <f t="shared" si="7"/>
        <v>335305.56999999995</v>
      </c>
    </row>
    <row r="180" spans="2:11" x14ac:dyDescent="0.25">
      <c r="B180" s="8">
        <v>44843</v>
      </c>
      <c r="C180" s="14" t="str">
        <f>UPPER(TEXT(Lançamentos[[#This Row],[Data]],"MMM"))</f>
        <v>OUT</v>
      </c>
      <c r="D180" s="9" t="s">
        <v>55</v>
      </c>
      <c r="E180" s="9" t="s">
        <v>11</v>
      </c>
      <c r="F180" s="9" t="s">
        <v>285</v>
      </c>
      <c r="G180" s="9" t="s">
        <v>24</v>
      </c>
      <c r="H180" s="9">
        <v>430816</v>
      </c>
      <c r="J180" s="10">
        <v>331.8</v>
      </c>
      <c r="K180" s="10">
        <f t="shared" si="7"/>
        <v>334973.76999999996</v>
      </c>
    </row>
    <row r="181" spans="2:11" x14ac:dyDescent="0.25">
      <c r="B181" s="8">
        <v>44844</v>
      </c>
      <c r="C181" s="14" t="str">
        <f>UPPER(TEXT(Lançamentos[[#This Row],[Data]],"MMM"))</f>
        <v>OUT</v>
      </c>
      <c r="D181" s="9" t="s">
        <v>55</v>
      </c>
      <c r="E181" s="9" t="s">
        <v>11</v>
      </c>
      <c r="F181" s="9" t="s">
        <v>225</v>
      </c>
      <c r="G181" s="9" t="s">
        <v>23</v>
      </c>
      <c r="H181" s="16" t="s">
        <v>286</v>
      </c>
      <c r="J181" s="10">
        <v>33.97</v>
      </c>
      <c r="K181" s="10">
        <f t="shared" si="7"/>
        <v>334939.8</v>
      </c>
    </row>
    <row r="182" spans="2:11" x14ac:dyDescent="0.25">
      <c r="B182" s="8">
        <v>44842</v>
      </c>
      <c r="C182" s="14" t="str">
        <f>UPPER(TEXT(Lançamentos[[#This Row],[Data]],"MMM"))</f>
        <v>OUT</v>
      </c>
      <c r="D182" s="9" t="s">
        <v>55</v>
      </c>
      <c r="E182" s="9" t="s">
        <v>16</v>
      </c>
      <c r="F182" s="9" t="s">
        <v>228</v>
      </c>
      <c r="G182" s="9" t="s">
        <v>45</v>
      </c>
      <c r="H182" s="16" t="s">
        <v>287</v>
      </c>
      <c r="J182" s="10">
        <v>545.29999999999995</v>
      </c>
      <c r="K182" s="10">
        <f t="shared" si="7"/>
        <v>334394.5</v>
      </c>
    </row>
    <row r="183" spans="2:11" x14ac:dyDescent="0.25">
      <c r="B183" s="8">
        <v>44842</v>
      </c>
      <c r="C183" s="14" t="str">
        <f>UPPER(TEXT(Lançamentos[[#This Row],[Data]],"MMM"))</f>
        <v>OUT</v>
      </c>
      <c r="D183" s="9" t="s">
        <v>55</v>
      </c>
      <c r="E183" s="9" t="s">
        <v>16</v>
      </c>
      <c r="F183" s="9" t="s">
        <v>226</v>
      </c>
      <c r="G183" s="9" t="s">
        <v>45</v>
      </c>
      <c r="H183" s="16" t="s">
        <v>288</v>
      </c>
      <c r="J183" s="10">
        <v>111.47</v>
      </c>
      <c r="K183" s="10">
        <f t="shared" si="7"/>
        <v>334283.03000000003</v>
      </c>
    </row>
    <row r="184" spans="2:11" x14ac:dyDescent="0.25">
      <c r="B184" s="8">
        <v>44842</v>
      </c>
      <c r="C184" s="14" t="str">
        <f>UPPER(TEXT(Lançamentos[[#This Row],[Data]],"MMM"))</f>
        <v>OUT</v>
      </c>
      <c r="D184" s="9" t="s">
        <v>55</v>
      </c>
      <c r="E184" s="9" t="s">
        <v>16</v>
      </c>
      <c r="F184" s="9" t="s">
        <v>226</v>
      </c>
      <c r="G184" s="9" t="s">
        <v>45</v>
      </c>
      <c r="H184" s="29">
        <v>21916</v>
      </c>
      <c r="J184" s="10">
        <v>6721.41</v>
      </c>
      <c r="K184" s="10">
        <f t="shared" si="7"/>
        <v>327561.62000000005</v>
      </c>
    </row>
    <row r="185" spans="2:11" x14ac:dyDescent="0.25">
      <c r="B185" s="8">
        <v>44844</v>
      </c>
      <c r="C185" s="14" t="str">
        <f>UPPER(TEXT(Lançamentos[[#This Row],[Data]],"MMM"))</f>
        <v>OUT</v>
      </c>
      <c r="D185" s="9" t="s">
        <v>55</v>
      </c>
      <c r="E185" s="9" t="s">
        <v>13</v>
      </c>
      <c r="F185" s="9" t="s">
        <v>289</v>
      </c>
      <c r="G185" s="9" t="s">
        <v>29</v>
      </c>
      <c r="H185" s="9">
        <v>150690</v>
      </c>
      <c r="J185" s="10">
        <v>1791.38</v>
      </c>
      <c r="K185" s="10">
        <f t="shared" si="7"/>
        <v>325770.24000000005</v>
      </c>
    </row>
    <row r="186" spans="2:11" x14ac:dyDescent="0.25">
      <c r="B186" s="8">
        <v>44844</v>
      </c>
      <c r="C186" s="14" t="str">
        <f>UPPER(TEXT(Lançamentos[[#This Row],[Data]],"MMM"))</f>
        <v>OUT</v>
      </c>
      <c r="D186" s="9" t="s">
        <v>55</v>
      </c>
      <c r="E186" s="9" t="s">
        <v>74</v>
      </c>
      <c r="F186" s="9" t="s">
        <v>230</v>
      </c>
      <c r="G186" s="9" t="s">
        <v>49</v>
      </c>
      <c r="H186" s="9">
        <v>503</v>
      </c>
      <c r="J186" s="10">
        <v>605</v>
      </c>
      <c r="K186" s="10">
        <f t="shared" si="7"/>
        <v>325165.24000000005</v>
      </c>
    </row>
    <row r="187" spans="2:11" x14ac:dyDescent="0.25">
      <c r="B187" s="8">
        <v>44844</v>
      </c>
      <c r="C187" s="14" t="str">
        <f>UPPER(TEXT(Lançamentos[[#This Row],[Data]],"MMM"))</f>
        <v>OUT</v>
      </c>
      <c r="D187" s="9" t="s">
        <v>55</v>
      </c>
      <c r="E187" s="9" t="s">
        <v>16</v>
      </c>
      <c r="F187" s="9" t="s">
        <v>290</v>
      </c>
      <c r="G187" s="9" t="s">
        <v>40</v>
      </c>
      <c r="H187" s="16" t="s">
        <v>291</v>
      </c>
      <c r="J187" s="10">
        <v>313.95999999999998</v>
      </c>
      <c r="K187" s="10">
        <f t="shared" si="7"/>
        <v>324851.28000000003</v>
      </c>
    </row>
    <row r="188" spans="2:11" x14ac:dyDescent="0.25">
      <c r="B188" s="8">
        <v>44844</v>
      </c>
      <c r="C188" s="14" t="str">
        <f>UPPER(TEXT(Lançamentos[[#This Row],[Data]],"MMM"))</f>
        <v>OUT</v>
      </c>
      <c r="D188" s="9" t="s">
        <v>55</v>
      </c>
      <c r="E188" s="9" t="s">
        <v>62</v>
      </c>
      <c r="F188" s="9" t="s">
        <v>292</v>
      </c>
      <c r="G188" s="9" t="s">
        <v>35</v>
      </c>
      <c r="H188" s="9">
        <v>4095</v>
      </c>
      <c r="J188" s="10">
        <v>690</v>
      </c>
      <c r="K188" s="10">
        <f t="shared" si="7"/>
        <v>324161.28000000003</v>
      </c>
    </row>
    <row r="189" spans="2:11" x14ac:dyDescent="0.25">
      <c r="B189" s="8">
        <v>44843</v>
      </c>
      <c r="C189" s="14" t="str">
        <f>UPPER(TEXT(Lançamentos[[#This Row],[Data]],"MMM"))</f>
        <v>OUT</v>
      </c>
      <c r="D189" s="9" t="s">
        <v>55</v>
      </c>
      <c r="E189" s="9" t="s">
        <v>16</v>
      </c>
      <c r="F189" s="9" t="s">
        <v>290</v>
      </c>
      <c r="G189" s="9" t="s">
        <v>41</v>
      </c>
      <c r="H189" s="16" t="s">
        <v>293</v>
      </c>
      <c r="J189" s="10">
        <v>398.68</v>
      </c>
      <c r="K189" s="10">
        <f t="shared" si="7"/>
        <v>323762.60000000003</v>
      </c>
    </row>
    <row r="190" spans="2:11" x14ac:dyDescent="0.25">
      <c r="B190" s="8">
        <v>44910</v>
      </c>
      <c r="C190" s="14" t="str">
        <f>UPPER(TEXT(Lançamentos[[#This Row],[Data]],"MMM"))</f>
        <v>DEZ</v>
      </c>
      <c r="D190" s="9" t="s">
        <v>55</v>
      </c>
      <c r="E190" s="9" t="s">
        <v>13</v>
      </c>
      <c r="G190" s="9" t="s">
        <v>27</v>
      </c>
      <c r="H190" s="9" t="s">
        <v>294</v>
      </c>
      <c r="J190" s="10">
        <v>1478.6</v>
      </c>
      <c r="K190" s="10">
        <f t="shared" si="7"/>
        <v>322284.00000000006</v>
      </c>
    </row>
    <row r="191" spans="2:11" x14ac:dyDescent="0.25">
      <c r="B191" s="8">
        <v>44910</v>
      </c>
      <c r="C191" s="14" t="str">
        <f>UPPER(TEXT(Lançamentos[[#This Row],[Data]],"MMM"))</f>
        <v>DEZ</v>
      </c>
      <c r="D191" s="9" t="s">
        <v>55</v>
      </c>
      <c r="E191" s="9" t="s">
        <v>13</v>
      </c>
      <c r="G191" s="9" t="s">
        <v>267</v>
      </c>
      <c r="H191" s="9" t="s">
        <v>294</v>
      </c>
      <c r="J191" s="10">
        <v>1102.74</v>
      </c>
      <c r="K191" s="10">
        <f t="shared" si="7"/>
        <v>321181.26000000007</v>
      </c>
    </row>
    <row r="192" spans="2:11" x14ac:dyDescent="0.25">
      <c r="B192" s="8">
        <v>44910</v>
      </c>
      <c r="C192" s="14" t="str">
        <f>UPPER(TEXT(Lançamentos[[#This Row],[Data]],"MMM"))</f>
        <v>DEZ</v>
      </c>
      <c r="D192" s="9" t="s">
        <v>55</v>
      </c>
      <c r="E192" s="9" t="s">
        <v>13</v>
      </c>
      <c r="G192" s="9" t="s">
        <v>28</v>
      </c>
      <c r="H192" s="9" t="s">
        <v>295</v>
      </c>
      <c r="J192" s="10">
        <v>1018.66</v>
      </c>
      <c r="K192" s="10">
        <f t="shared" si="7"/>
        <v>320162.60000000009</v>
      </c>
    </row>
    <row r="193" spans="2:11" x14ac:dyDescent="0.25">
      <c r="B193" s="8">
        <v>44910</v>
      </c>
      <c r="C193" s="14" t="str">
        <f>UPPER(TEXT(Lançamentos[[#This Row],[Data]],"MMM"))</f>
        <v>DEZ</v>
      </c>
      <c r="D193" s="9" t="s">
        <v>55</v>
      </c>
      <c r="E193" s="9" t="s">
        <v>13</v>
      </c>
      <c r="G193" s="9" t="s">
        <v>27</v>
      </c>
      <c r="H193" s="9" t="s">
        <v>295</v>
      </c>
      <c r="J193" s="10">
        <v>1478.6</v>
      </c>
      <c r="K193" s="10">
        <f t="shared" si="7"/>
        <v>318684.00000000012</v>
      </c>
    </row>
  </sheetData>
  <dataValidations count="3">
    <dataValidation type="list" allowBlank="1" showInputMessage="1" showErrorMessage="1" sqref="D8:D193" xr:uid="{790F4B0C-FAD8-4D9C-AFBD-AADD2F87F09D}">
      <formula1>"Entrada,Saída"</formula1>
    </dataValidation>
    <dataValidation type="list" allowBlank="1" showInputMessage="1" showErrorMessage="1" sqref="E8:E193" xr:uid="{A1B5C9A2-1D88-408F-A2B3-29400AF3B45D}">
      <formula1>INDIRECT($D8)</formula1>
    </dataValidation>
    <dataValidation type="list" allowBlank="1" showInputMessage="1" showErrorMessage="1" sqref="G8:G193" xr:uid="{18EE9D8C-A31D-4848-A891-6A1B3D4821E7}">
      <formula1>INDIRECT($E8)</formula1>
    </dataValidation>
  </dataValidations>
  <pageMargins left="0.7" right="0.7" top="0.75" bottom="0.75" header="0.3" footer="0.3"/>
  <pageSetup paperSize="9" orientation="portrait" r:id="rId1"/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28D5750B-8FC6-4C10-91EB-7B4DA236FCF5}">
          <x14:formula1>
            <xm:f>'Referencia'!$C$2:$C$72</xm:f>
          </x14:formula1>
          <xm:sqref>I8:I193</xm:sqref>
        </x14:dataValidation>
        <x14:dataValidation type="list" allowBlank="1" showInputMessage="1" showErrorMessage="1" xr:uid="{A7CD0A4E-EF77-4870-8DEA-A45C0080F04F}">
          <x14:formula1>
            <xm:f>'Cadastro_Geral'!$A$3:$A$45</xm:f>
          </x14:formula1>
          <xm:sqref>F8:F193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1DC22-1C7D-4D2A-9AD9-07094D7F5FAA}">
  <dimension ref="A2:S18"/>
  <sheetViews>
    <sheetView workbookViewId="0">
      <selection activeCell="A6" sqref="A5:A12"/>
    </sheetView>
  </sheetViews>
  <sheetFormatPr defaultRowHeight="15" x14ac:dyDescent="0.25"/>
  <cols>
    <col min="1" max="1" width="23.140625" bestFit="1" customWidth="1"/>
    <col min="2" max="2" width="13.85546875" bestFit="1" customWidth="1"/>
    <col min="3" max="4" width="9" bestFit="1" customWidth="1"/>
    <col min="5" max="5" width="18" bestFit="1" customWidth="1"/>
    <col min="6" max="6" width="13.85546875" bestFit="1" customWidth="1"/>
    <col min="7" max="7" width="9.28515625" customWidth="1"/>
    <col min="8" max="8" width="18" bestFit="1" customWidth="1"/>
    <col min="9" max="9" width="19.5703125" bestFit="1" customWidth="1"/>
    <col min="10" max="10" width="12.5703125" bestFit="1" customWidth="1"/>
    <col min="11" max="11" width="18.42578125" bestFit="1" customWidth="1"/>
    <col min="12" max="12" width="14.42578125" bestFit="1" customWidth="1"/>
    <col min="13" max="13" width="9.5703125" bestFit="1" customWidth="1"/>
    <col min="14" max="14" width="15.85546875" bestFit="1" customWidth="1"/>
    <col min="15" max="15" width="25" bestFit="1" customWidth="1"/>
    <col min="16" max="16" width="10.140625" bestFit="1" customWidth="1"/>
    <col min="17" max="17" width="7.140625" bestFit="1" customWidth="1"/>
    <col min="18" max="18" width="10.140625" bestFit="1" customWidth="1"/>
    <col min="19" max="19" width="10.7109375" bestFit="1" customWidth="1"/>
  </cols>
  <sheetData>
    <row r="2" spans="1:19" x14ac:dyDescent="0.25">
      <c r="A2" s="12" t="s">
        <v>140</v>
      </c>
      <c r="B2" t="s">
        <v>139</v>
      </c>
      <c r="E2" s="12" t="s">
        <v>140</v>
      </c>
      <c r="F2" t="s">
        <v>139</v>
      </c>
      <c r="H2" s="12" t="s">
        <v>140</v>
      </c>
      <c r="I2" t="s">
        <v>139</v>
      </c>
    </row>
    <row r="4" spans="1:19" x14ac:dyDescent="0.25">
      <c r="A4" s="12" t="s">
        <v>59</v>
      </c>
      <c r="B4" t="s">
        <v>61</v>
      </c>
      <c r="E4" s="12" t="s">
        <v>59</v>
      </c>
      <c r="F4" t="s">
        <v>61</v>
      </c>
      <c r="H4" s="12" t="s">
        <v>61</v>
      </c>
      <c r="I4" s="12" t="s">
        <v>141</v>
      </c>
    </row>
    <row r="5" spans="1:19" x14ac:dyDescent="0.25">
      <c r="A5" s="13" t="s">
        <v>11</v>
      </c>
      <c r="B5">
        <v>3231.7799999999993</v>
      </c>
      <c r="E5" s="13" t="s">
        <v>77</v>
      </c>
      <c r="F5">
        <v>44810.32</v>
      </c>
      <c r="I5" t="s">
        <v>11</v>
      </c>
      <c r="J5" t="s">
        <v>12</v>
      </c>
      <c r="K5" t="s">
        <v>99</v>
      </c>
      <c r="L5" t="s">
        <v>62</v>
      </c>
      <c r="M5" t="s">
        <v>13</v>
      </c>
      <c r="N5" t="s">
        <v>74</v>
      </c>
      <c r="O5" t="s">
        <v>73</v>
      </c>
      <c r="P5" t="s">
        <v>16</v>
      </c>
      <c r="Q5" t="s">
        <v>71</v>
      </c>
      <c r="R5" t="s">
        <v>239</v>
      </c>
      <c r="S5" t="s">
        <v>60</v>
      </c>
    </row>
    <row r="6" spans="1:19" x14ac:dyDescent="0.25">
      <c r="A6" s="13" t="s">
        <v>12</v>
      </c>
      <c r="B6">
        <v>6182.13</v>
      </c>
      <c r="E6" s="13" t="s">
        <v>78</v>
      </c>
      <c r="F6">
        <v>53625.49</v>
      </c>
      <c r="H6" s="12" t="s">
        <v>59</v>
      </c>
      <c r="Q6" t="s">
        <v>234</v>
      </c>
    </row>
    <row r="7" spans="1:19" x14ac:dyDescent="0.25">
      <c r="A7" s="13" t="s">
        <v>99</v>
      </c>
      <c r="B7">
        <v>6955.82</v>
      </c>
      <c r="E7" s="13" t="s">
        <v>79</v>
      </c>
      <c r="F7">
        <v>44860.39</v>
      </c>
      <c r="H7" s="13" t="s">
        <v>77</v>
      </c>
      <c r="I7">
        <v>1411.9199999999998</v>
      </c>
      <c r="K7">
        <v>1660.0700000000002</v>
      </c>
      <c r="L7">
        <v>1901.6799999999998</v>
      </c>
      <c r="P7">
        <v>726.65</v>
      </c>
      <c r="Q7">
        <v>39110</v>
      </c>
      <c r="R7">
        <v>39110</v>
      </c>
      <c r="S7">
        <v>44810.32</v>
      </c>
    </row>
    <row r="8" spans="1:19" x14ac:dyDescent="0.25">
      <c r="A8" s="13" t="s">
        <v>62</v>
      </c>
      <c r="B8">
        <v>15048.240000000003</v>
      </c>
      <c r="E8" s="13" t="s">
        <v>80</v>
      </c>
      <c r="F8">
        <v>25009.7</v>
      </c>
      <c r="H8" s="13" t="s">
        <v>78</v>
      </c>
      <c r="I8">
        <v>1257.5199999999998</v>
      </c>
      <c r="J8">
        <v>6182.13</v>
      </c>
      <c r="K8">
        <v>5295.75</v>
      </c>
      <c r="L8">
        <v>1539.48</v>
      </c>
      <c r="M8">
        <v>3825.3599999999997</v>
      </c>
      <c r="N8">
        <v>3390</v>
      </c>
      <c r="O8">
        <v>3707.48</v>
      </c>
      <c r="P8">
        <v>3757.77</v>
      </c>
      <c r="Q8">
        <v>24670</v>
      </c>
      <c r="R8">
        <v>24670</v>
      </c>
      <c r="S8">
        <v>53625.49</v>
      </c>
    </row>
    <row r="9" spans="1:19" x14ac:dyDescent="0.25">
      <c r="A9" s="13" t="s">
        <v>13</v>
      </c>
      <c r="B9">
        <v>5425.36</v>
      </c>
      <c r="E9" s="13" t="s">
        <v>81</v>
      </c>
      <c r="F9">
        <v>7965.25</v>
      </c>
      <c r="H9" s="13" t="s">
        <v>79</v>
      </c>
      <c r="I9">
        <v>244.85000000000002</v>
      </c>
      <c r="L9">
        <v>8377.25</v>
      </c>
      <c r="M9">
        <v>1600</v>
      </c>
      <c r="N9">
        <v>990</v>
      </c>
      <c r="O9">
        <v>891.66</v>
      </c>
      <c r="P9">
        <v>2861.6299999999997</v>
      </c>
      <c r="Q9">
        <v>29895</v>
      </c>
      <c r="R9">
        <v>29895</v>
      </c>
      <c r="S9">
        <v>44860.39</v>
      </c>
    </row>
    <row r="10" spans="1:19" x14ac:dyDescent="0.25">
      <c r="A10" s="13" t="s">
        <v>74</v>
      </c>
      <c r="B10">
        <v>4820</v>
      </c>
      <c r="E10" s="13" t="s">
        <v>86</v>
      </c>
      <c r="F10">
        <v>42888.15</v>
      </c>
      <c r="H10" s="13" t="s">
        <v>80</v>
      </c>
      <c r="L10">
        <v>339.7</v>
      </c>
      <c r="Q10">
        <v>24670</v>
      </c>
      <c r="R10">
        <v>24670</v>
      </c>
      <c r="S10">
        <v>25009.7</v>
      </c>
    </row>
    <row r="11" spans="1:19" x14ac:dyDescent="0.25">
      <c r="A11" s="13" t="s">
        <v>73</v>
      </c>
      <c r="B11">
        <v>6017.2900000000009</v>
      </c>
      <c r="E11" s="13" t="s">
        <v>87</v>
      </c>
      <c r="F11">
        <v>56370</v>
      </c>
      <c r="H11" s="13" t="s">
        <v>81</v>
      </c>
      <c r="I11">
        <v>317.49</v>
      </c>
      <c r="L11">
        <v>2890.13</v>
      </c>
      <c r="N11">
        <v>440</v>
      </c>
      <c r="P11">
        <v>617.63</v>
      </c>
      <c r="Q11">
        <v>3700</v>
      </c>
      <c r="R11">
        <v>3700</v>
      </c>
      <c r="S11">
        <v>7965.25</v>
      </c>
    </row>
    <row r="12" spans="1:19" x14ac:dyDescent="0.25">
      <c r="A12" s="13" t="s">
        <v>16</v>
      </c>
      <c r="B12">
        <v>7963.68</v>
      </c>
      <c r="E12" s="13" t="s">
        <v>85</v>
      </c>
      <c r="F12">
        <v>50250</v>
      </c>
      <c r="H12" s="13" t="s">
        <v>86</v>
      </c>
      <c r="O12">
        <v>1418.15</v>
      </c>
      <c r="Q12">
        <v>41470</v>
      </c>
      <c r="R12">
        <v>41470</v>
      </c>
      <c r="S12">
        <v>42888.15</v>
      </c>
    </row>
    <row r="13" spans="1:19" x14ac:dyDescent="0.25">
      <c r="A13" s="13" t="s">
        <v>71</v>
      </c>
      <c r="B13">
        <v>364095</v>
      </c>
      <c r="E13" s="13" t="s">
        <v>84</v>
      </c>
      <c r="F13">
        <v>61670</v>
      </c>
      <c r="H13" s="13" t="s">
        <v>87</v>
      </c>
      <c r="Q13">
        <v>56370</v>
      </c>
      <c r="R13">
        <v>56370</v>
      </c>
      <c r="S13">
        <v>56370</v>
      </c>
    </row>
    <row r="14" spans="1:19" x14ac:dyDescent="0.25">
      <c r="A14" s="13" t="s">
        <v>60</v>
      </c>
      <c r="B14">
        <v>419739.3</v>
      </c>
      <c r="E14" s="13" t="s">
        <v>83</v>
      </c>
      <c r="F14">
        <v>26290</v>
      </c>
      <c r="H14" s="13" t="s">
        <v>85</v>
      </c>
      <c r="Q14">
        <v>50250</v>
      </c>
      <c r="R14">
        <v>50250</v>
      </c>
      <c r="S14">
        <v>50250</v>
      </c>
    </row>
    <row r="15" spans="1:19" x14ac:dyDescent="0.25">
      <c r="E15" s="13" t="s">
        <v>82</v>
      </c>
      <c r="F15">
        <v>6000</v>
      </c>
      <c r="H15" s="13" t="s">
        <v>84</v>
      </c>
      <c r="Q15">
        <v>61670</v>
      </c>
      <c r="R15">
        <v>61670</v>
      </c>
      <c r="S15">
        <v>61670</v>
      </c>
    </row>
    <row r="16" spans="1:19" x14ac:dyDescent="0.25">
      <c r="E16" s="13" t="s">
        <v>60</v>
      </c>
      <c r="F16">
        <v>419739.30000000005</v>
      </c>
      <c r="H16" s="13" t="s">
        <v>83</v>
      </c>
      <c r="Q16">
        <v>26290</v>
      </c>
      <c r="R16">
        <v>26290</v>
      </c>
      <c r="S16">
        <v>26290</v>
      </c>
    </row>
    <row r="17" spans="8:19" x14ac:dyDescent="0.25">
      <c r="H17" s="13" t="s">
        <v>82</v>
      </c>
      <c r="Q17">
        <v>6000</v>
      </c>
      <c r="R17">
        <v>6000</v>
      </c>
      <c r="S17">
        <v>6000</v>
      </c>
    </row>
    <row r="18" spans="8:19" x14ac:dyDescent="0.25">
      <c r="H18" s="13" t="s">
        <v>60</v>
      </c>
      <c r="I18">
        <v>3231.7799999999997</v>
      </c>
      <c r="J18">
        <v>6182.13</v>
      </c>
      <c r="K18">
        <v>6955.82</v>
      </c>
      <c r="L18">
        <v>15048.240000000002</v>
      </c>
      <c r="M18">
        <v>5425.36</v>
      </c>
      <c r="N18">
        <v>4820</v>
      </c>
      <c r="O18">
        <v>6017.2900000000009</v>
      </c>
      <c r="P18">
        <v>7963.6799999999994</v>
      </c>
      <c r="Q18">
        <v>364095</v>
      </c>
      <c r="R18">
        <v>364095</v>
      </c>
      <c r="S18">
        <v>419739.30000000005</v>
      </c>
    </row>
  </sheetData>
  <pageMargins left="0.511811024" right="0.511811024" top="0.78740157499999996" bottom="0.78740157499999996" header="0.31496062000000002" footer="0.31496062000000002"/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766CF-2C53-42FE-9436-AFB04FFB9C24}">
  <dimension ref="A1:H18"/>
  <sheetViews>
    <sheetView workbookViewId="0">
      <selection activeCell="E19" sqref="E19"/>
    </sheetView>
  </sheetViews>
  <sheetFormatPr defaultRowHeight="15" x14ac:dyDescent="0.25"/>
  <cols>
    <col min="1" max="1" width="11.85546875" bestFit="1" customWidth="1"/>
    <col min="2" max="2" width="10.140625" bestFit="1" customWidth="1"/>
    <col min="3" max="3" width="13.28515625" customWidth="1"/>
    <col min="4" max="4" width="10.7109375" bestFit="1" customWidth="1"/>
    <col min="5" max="5" width="10.140625" bestFit="1" customWidth="1"/>
    <col min="6" max="6" width="13.140625" customWidth="1"/>
    <col min="7" max="7" width="41.7109375" bestFit="1" customWidth="1"/>
    <col min="8" max="8" width="10.140625" bestFit="1" customWidth="1"/>
    <col min="9" max="9" width="10.7109375" bestFit="1" customWidth="1"/>
  </cols>
  <sheetData>
    <row r="1" spans="1:8" x14ac:dyDescent="0.25">
      <c r="A1" s="12" t="s">
        <v>140</v>
      </c>
      <c r="B1" t="s">
        <v>139</v>
      </c>
      <c r="G1" s="12" t="s">
        <v>140</v>
      </c>
      <c r="H1" t="s">
        <v>265</v>
      </c>
    </row>
    <row r="2" spans="1:8" x14ac:dyDescent="0.25">
      <c r="A2" s="12" t="s">
        <v>1</v>
      </c>
      <c r="B2" t="s">
        <v>57</v>
      </c>
      <c r="D2" s="12" t="s">
        <v>1</v>
      </c>
      <c r="E2" t="s">
        <v>57</v>
      </c>
      <c r="G2" s="12" t="s">
        <v>1</v>
      </c>
      <c r="H2" t="s">
        <v>57</v>
      </c>
    </row>
    <row r="4" spans="1:8" x14ac:dyDescent="0.25">
      <c r="A4" s="12" t="s">
        <v>254</v>
      </c>
      <c r="B4" t="s">
        <v>256</v>
      </c>
      <c r="D4" s="12" t="s">
        <v>255</v>
      </c>
      <c r="E4" t="s">
        <v>257</v>
      </c>
      <c r="G4" s="12" t="s">
        <v>254</v>
      </c>
      <c r="H4" t="s">
        <v>256</v>
      </c>
    </row>
    <row r="5" spans="1:8" x14ac:dyDescent="0.25">
      <c r="A5" s="13" t="s">
        <v>245</v>
      </c>
      <c r="B5" s="27">
        <v>11700</v>
      </c>
      <c r="D5" s="13" t="s">
        <v>77</v>
      </c>
      <c r="E5" s="27">
        <v>39110</v>
      </c>
      <c r="G5" s="13" t="s">
        <v>238</v>
      </c>
      <c r="H5" s="27">
        <v>163860</v>
      </c>
    </row>
    <row r="6" spans="1:8" x14ac:dyDescent="0.25">
      <c r="A6" s="13" t="s">
        <v>241</v>
      </c>
      <c r="B6" s="27">
        <v>159930</v>
      </c>
      <c r="D6" s="13" t="s">
        <v>78</v>
      </c>
      <c r="E6" s="27">
        <v>24670</v>
      </c>
      <c r="G6" s="13" t="s">
        <v>250</v>
      </c>
      <c r="H6" s="27">
        <v>850</v>
      </c>
    </row>
    <row r="7" spans="1:8" x14ac:dyDescent="0.25">
      <c r="A7" s="13" t="s">
        <v>253</v>
      </c>
      <c r="B7" s="27">
        <v>52960</v>
      </c>
      <c r="D7" s="13" t="s">
        <v>79</v>
      </c>
      <c r="E7" s="27">
        <v>29895</v>
      </c>
      <c r="G7" s="13" t="s">
        <v>235</v>
      </c>
      <c r="H7" s="27">
        <v>25730</v>
      </c>
    </row>
    <row r="8" spans="1:8" x14ac:dyDescent="0.25">
      <c r="A8" s="13" t="s">
        <v>244</v>
      </c>
      <c r="B8" s="27">
        <v>40700</v>
      </c>
      <c r="D8" s="13" t="s">
        <v>80</v>
      </c>
      <c r="E8" s="27">
        <v>24670</v>
      </c>
      <c r="G8" s="13" t="s">
        <v>242</v>
      </c>
      <c r="H8" s="27">
        <v>52400</v>
      </c>
    </row>
    <row r="9" spans="1:8" x14ac:dyDescent="0.25">
      <c r="A9" s="13" t="s">
        <v>237</v>
      </c>
      <c r="B9" s="27">
        <v>22400</v>
      </c>
      <c r="D9" s="13" t="s">
        <v>81</v>
      </c>
      <c r="E9" s="27">
        <v>3700</v>
      </c>
      <c r="G9" s="13" t="s">
        <v>246</v>
      </c>
      <c r="H9" s="27">
        <v>60000</v>
      </c>
    </row>
    <row r="10" spans="1:8" x14ac:dyDescent="0.25">
      <c r="A10" s="13" t="s">
        <v>251</v>
      </c>
      <c r="B10" s="27">
        <v>850</v>
      </c>
      <c r="D10" s="13" t="s">
        <v>85</v>
      </c>
      <c r="E10" s="27">
        <v>50250</v>
      </c>
      <c r="G10" s="13" t="s">
        <v>262</v>
      </c>
      <c r="H10" s="27">
        <v>2300</v>
      </c>
    </row>
    <row r="11" spans="1:8" x14ac:dyDescent="0.25">
      <c r="A11" s="13" t="s">
        <v>249</v>
      </c>
      <c r="B11" s="27">
        <v>3930</v>
      </c>
      <c r="D11" s="13" t="s">
        <v>86</v>
      </c>
      <c r="E11" s="27">
        <v>41470</v>
      </c>
      <c r="G11" s="13" t="s">
        <v>261</v>
      </c>
      <c r="H11" s="27">
        <v>1620</v>
      </c>
    </row>
    <row r="12" spans="1:8" x14ac:dyDescent="0.25">
      <c r="A12" s="13" t="s">
        <v>248</v>
      </c>
      <c r="B12" s="27">
        <v>60000</v>
      </c>
      <c r="D12" s="13" t="s">
        <v>87</v>
      </c>
      <c r="E12" s="27">
        <v>56370</v>
      </c>
      <c r="G12" s="13" t="s">
        <v>252</v>
      </c>
      <c r="H12" s="27">
        <v>52960</v>
      </c>
    </row>
    <row r="13" spans="1:8" x14ac:dyDescent="0.25">
      <c r="A13" s="13" t="s">
        <v>234</v>
      </c>
      <c r="B13" s="27">
        <v>1620</v>
      </c>
      <c r="D13" s="13" t="s">
        <v>84</v>
      </c>
      <c r="E13" s="27">
        <v>61670</v>
      </c>
      <c r="G13" s="13" t="s">
        <v>258</v>
      </c>
      <c r="H13" s="27">
        <v>4375</v>
      </c>
    </row>
    <row r="14" spans="1:8" x14ac:dyDescent="0.25">
      <c r="A14" s="13" t="s">
        <v>169</v>
      </c>
      <c r="B14" s="27">
        <v>1680</v>
      </c>
      <c r="D14" s="13" t="s">
        <v>83</v>
      </c>
      <c r="E14" s="27">
        <v>26290</v>
      </c>
      <c r="G14" s="13" t="s">
        <v>60</v>
      </c>
      <c r="H14" s="27">
        <v>364095</v>
      </c>
    </row>
    <row r="15" spans="1:8" x14ac:dyDescent="0.25">
      <c r="A15" s="13" t="s">
        <v>259</v>
      </c>
      <c r="B15" s="27">
        <v>4375</v>
      </c>
      <c r="D15" s="13" t="s">
        <v>82</v>
      </c>
      <c r="E15" s="27">
        <v>6000</v>
      </c>
    </row>
    <row r="16" spans="1:8" x14ac:dyDescent="0.25">
      <c r="A16" s="13" t="s">
        <v>260</v>
      </c>
      <c r="B16" s="27">
        <v>1650</v>
      </c>
      <c r="D16" s="13" t="s">
        <v>60</v>
      </c>
      <c r="E16" s="27">
        <v>364095</v>
      </c>
    </row>
    <row r="17" spans="1:2" x14ac:dyDescent="0.25">
      <c r="A17" s="13" t="s">
        <v>264</v>
      </c>
      <c r="B17" s="27">
        <v>2300</v>
      </c>
    </row>
    <row r="18" spans="1:2" x14ac:dyDescent="0.25">
      <c r="A18" s="13" t="s">
        <v>60</v>
      </c>
      <c r="B18" s="27">
        <v>364095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D0E58-B42A-40D3-8299-CE398827A9A4}">
  <dimension ref="A1"/>
  <sheetViews>
    <sheetView topLeftCell="A7" workbookViewId="0">
      <selection activeCell="AK32" sqref="AK32"/>
    </sheetView>
  </sheetViews>
  <sheetFormatPr defaultColWidth="3.42578125"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9438B-6B87-41FE-B16A-1061063373AE}">
  <dimension ref="B4:E17"/>
  <sheetViews>
    <sheetView zoomScaleNormal="100" workbookViewId="0">
      <selection activeCell="O5" sqref="O5"/>
    </sheetView>
  </sheetViews>
  <sheetFormatPr defaultRowHeight="16.5" x14ac:dyDescent="0.3"/>
  <cols>
    <col min="1" max="1" width="9.140625" style="6"/>
    <col min="2" max="4" width="13.28515625" style="6" customWidth="1"/>
    <col min="5" max="5" width="14.85546875" style="6" customWidth="1"/>
    <col min="6" max="16384" width="9.140625" style="6"/>
  </cols>
  <sheetData>
    <row r="4" spans="2:5" ht="17.25" thickBot="1" x14ac:dyDescent="0.35"/>
    <row r="5" spans="2:5" ht="17.25" thickBot="1" x14ac:dyDescent="0.35">
      <c r="B5" s="22" t="s">
        <v>76</v>
      </c>
      <c r="C5" s="23" t="s">
        <v>57</v>
      </c>
      <c r="D5" s="23" t="s">
        <v>55</v>
      </c>
      <c r="E5" s="24" t="s">
        <v>56</v>
      </c>
    </row>
    <row r="6" spans="2:5" x14ac:dyDescent="0.3">
      <c r="B6" s="20" t="s">
        <v>77</v>
      </c>
      <c r="C6" s="21">
        <f>SUMIFS(Lançamentos[[#All],[Valor]],Lançamentos[[#All],[Mês]],Resumo!B6,Lançamentos[[#All],[Tipo]],Resumo!$C$5)</f>
        <v>39110</v>
      </c>
      <c r="D6" s="21">
        <f>SUMIFS(Lançamentos[Valor],Lançamentos[Mês],Resumo!B6,Lançamentos[Tipo],Resumo!$D$5)</f>
        <v>5700.3200000000006</v>
      </c>
      <c r="E6" s="21">
        <f>C6-D6</f>
        <v>33409.68</v>
      </c>
    </row>
    <row r="7" spans="2:5" x14ac:dyDescent="0.3">
      <c r="B7" s="18" t="s">
        <v>78</v>
      </c>
      <c r="C7" s="19">
        <f>SUMIFS(Lançamentos[[#All],[Valor]],Lançamentos[[#All],[Mês]],Resumo!B7,Lançamentos[[#All],[Tipo]],Resumo!$C$5)</f>
        <v>52070</v>
      </c>
      <c r="D7" s="19">
        <f>SUMIFS(Lançamentos[Valor],Lançamentos[Mês],Resumo!B7,Lançamentos[Tipo],Resumo!$D$5)</f>
        <v>28955.489999999998</v>
      </c>
      <c r="E7" s="19">
        <f t="shared" ref="E7:E17" si="0">C7-D7</f>
        <v>23114.510000000002</v>
      </c>
    </row>
    <row r="8" spans="2:5" x14ac:dyDescent="0.3">
      <c r="B8" s="18" t="s">
        <v>79</v>
      </c>
      <c r="C8" s="19">
        <f>SUMIFS(Lançamentos[[#All],[Valor]],Lançamentos[[#All],[Mês]],Resumo!B8,Lançamentos[[#All],[Tipo]],Resumo!$C$5)</f>
        <v>29895</v>
      </c>
      <c r="D8" s="19">
        <f>SUMIFS(Lançamentos[Valor],Lançamentos[Mês],Resumo!B8,Lançamentos[Tipo],Resumo!$D$5)</f>
        <v>14965.390000000001</v>
      </c>
      <c r="E8" s="19">
        <f t="shared" si="0"/>
        <v>14929.609999999999</v>
      </c>
    </row>
    <row r="9" spans="2:5" x14ac:dyDescent="0.3">
      <c r="B9" s="18" t="s">
        <v>80</v>
      </c>
      <c r="C9" s="19">
        <f>SUMIFS(Lançamentos[[#All],[Valor]],Lançamentos[[#All],[Mês]],Resumo!B9,Lançamentos[[#All],[Tipo]],Resumo!$C$5)</f>
        <v>24670</v>
      </c>
      <c r="D9" s="19">
        <f>SUMIFS(Lançamentos[Valor],Lançamentos[Mês],Resumo!B9,Lançamentos[Tipo],Resumo!$D$5)</f>
        <v>339.7</v>
      </c>
      <c r="E9" s="19">
        <f t="shared" si="0"/>
        <v>24330.3</v>
      </c>
    </row>
    <row r="10" spans="2:5" x14ac:dyDescent="0.3">
      <c r="B10" s="18" t="s">
        <v>81</v>
      </c>
      <c r="C10" s="19">
        <f>SUMIFS(Lançamentos[[#All],[Valor]],Lançamentos[[#All],[Mês]],Resumo!B10,Lançamentos[[#All],[Tipo]],Resumo!$C$5)</f>
        <v>3700</v>
      </c>
      <c r="D10" s="19">
        <f>SUMIFS(Lançamentos[Valor],Lançamentos[Mês],Resumo!B10,Lançamentos[Tipo],Resumo!$D$5)</f>
        <v>4265.25</v>
      </c>
      <c r="E10" s="19">
        <f t="shared" si="0"/>
        <v>-565.25</v>
      </c>
    </row>
    <row r="11" spans="2:5" x14ac:dyDescent="0.3">
      <c r="B11" s="18" t="s">
        <v>82</v>
      </c>
      <c r="C11" s="19">
        <f>SUMIFS(Lançamentos[[#All],[Valor]],Lançamentos[[#All],[Mês]],Resumo!B11,Lançamentos[[#All],[Tipo]],Resumo!$C$5)</f>
        <v>6000</v>
      </c>
      <c r="D11" s="19">
        <f>SUMIFS(Lançamentos[Valor],Lançamentos[Mês],Resumo!B11,Lançamentos[Tipo],Resumo!$D$5)</f>
        <v>0</v>
      </c>
      <c r="E11" s="19">
        <f t="shared" si="0"/>
        <v>6000</v>
      </c>
    </row>
    <row r="12" spans="2:5" x14ac:dyDescent="0.3">
      <c r="B12" s="18" t="s">
        <v>83</v>
      </c>
      <c r="C12" s="19">
        <f>SUMIFS(Lançamentos[[#All],[Valor]],Lançamentos[[#All],[Mês]],Resumo!B12,Lançamentos[[#All],[Tipo]],Resumo!$C$5)</f>
        <v>26290</v>
      </c>
      <c r="D12" s="19">
        <f>SUMIFS(Lançamentos[Valor],Lançamentos[Mês],Resumo!B12,Lançamentos[Tipo],Resumo!$D$5)</f>
        <v>0</v>
      </c>
      <c r="E12" s="19">
        <f t="shared" si="0"/>
        <v>26290</v>
      </c>
    </row>
    <row r="13" spans="2:5" x14ac:dyDescent="0.3">
      <c r="B13" s="18" t="s">
        <v>84</v>
      </c>
      <c r="C13" s="19">
        <f>SUMIFS(Lançamentos[[#All],[Valor]],Lançamentos[[#All],[Mês]],Resumo!B13,Lançamentos[[#All],[Tipo]],Resumo!$C$5)</f>
        <v>61670</v>
      </c>
      <c r="D13" s="19">
        <f>SUMIFS(Lançamentos[Valor],Lançamentos[Mês],Resumo!B13,Lançamentos[Tipo],Resumo!$D$5)</f>
        <v>0</v>
      </c>
      <c r="E13" s="19">
        <f t="shared" si="0"/>
        <v>61670</v>
      </c>
    </row>
    <row r="14" spans="2:5" x14ac:dyDescent="0.3">
      <c r="B14" s="18" t="s">
        <v>85</v>
      </c>
      <c r="C14" s="19">
        <f>SUMIFS(Lançamentos[[#All],[Valor]],Lançamentos[[#All],[Mês]],Resumo!B14,Lançamentos[[#All],[Tipo]],Resumo!$C$5)</f>
        <v>50250</v>
      </c>
      <c r="D14" s="19">
        <f>SUMIFS(Lançamentos[Valor],Lançamentos[Mês],Resumo!B14,Lançamentos[Tipo],Resumo!$D$5)</f>
        <v>0</v>
      </c>
      <c r="E14" s="19">
        <f t="shared" si="0"/>
        <v>50250</v>
      </c>
    </row>
    <row r="15" spans="2:5" x14ac:dyDescent="0.3">
      <c r="B15" s="18" t="s">
        <v>86</v>
      </c>
      <c r="C15" s="19">
        <f>SUMIFS(Lançamentos[[#All],[Valor]],Lançamentos[[#All],[Mês]],Resumo!B15,Lançamentos[[#All],[Tipo]],Resumo!$C$5)</f>
        <v>41470</v>
      </c>
      <c r="D15" s="19">
        <f>SUMIFS(Lançamentos[Valor],Lançamentos[Mês],Resumo!B15,Lançamentos[Tipo],Resumo!$D$5)</f>
        <v>18006.21</v>
      </c>
      <c r="E15" s="19">
        <f t="shared" si="0"/>
        <v>23463.79</v>
      </c>
    </row>
    <row r="16" spans="2:5" x14ac:dyDescent="0.3">
      <c r="B16" s="18" t="s">
        <v>87</v>
      </c>
      <c r="C16" s="19">
        <f>SUMIFS(Lançamentos[[#All],[Valor]],Lançamentos[[#All],[Mês]],Resumo!B16,Lançamentos[[#All],[Tipo]],Resumo!$C$5)</f>
        <v>56370</v>
      </c>
      <c r="D16" s="19">
        <f>SUMIFS(Lançamentos[Valor],Lançamentos[Mês],Resumo!B16,Lançamentos[Tipo],Resumo!$D$5)</f>
        <v>0</v>
      </c>
      <c r="E16" s="19">
        <f t="shared" si="0"/>
        <v>56370</v>
      </c>
    </row>
    <row r="17" spans="2:5" x14ac:dyDescent="0.3">
      <c r="B17" s="18" t="s">
        <v>88</v>
      </c>
      <c r="C17" s="19">
        <f>SUMIFS(Lançamentos[[#All],[Valor]],Lançamentos[[#All],[Mês]],Resumo!B17,Lançamentos[[#All],[Tipo]],Resumo!$C$5)</f>
        <v>20970</v>
      </c>
      <c r="D17" s="19">
        <f>SUMIFS(Lançamentos[Valor],Lançamentos[Mês],Resumo!B17,Lançamentos[Tipo],Resumo!$D$5)</f>
        <v>21548.639999999999</v>
      </c>
      <c r="E17" s="19">
        <f t="shared" si="0"/>
        <v>-578.63999999999942</v>
      </c>
    </row>
  </sheetData>
  <phoneticPr fontId="5" type="noConversion"/>
  <pageMargins left="0.511811024" right="0.511811024" top="0.78740157499999996" bottom="0.78740157499999996" header="0.31496062000000002" footer="0.3149606200000000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C4000-9C2F-444E-8A8A-0612B4641108}">
  <dimension ref="A1:D10"/>
  <sheetViews>
    <sheetView workbookViewId="0">
      <selection activeCell="D9" sqref="D9"/>
    </sheetView>
  </sheetViews>
  <sheetFormatPr defaultRowHeight="15" x14ac:dyDescent="0.25"/>
  <cols>
    <col min="1" max="1" width="12.85546875" customWidth="1"/>
    <col min="4" max="4" width="23" bestFit="1" customWidth="1"/>
  </cols>
  <sheetData>
    <row r="1" spans="1:4" x14ac:dyDescent="0.25">
      <c r="A1" s="5" t="s">
        <v>7</v>
      </c>
      <c r="D1" s="5" t="s">
        <v>8</v>
      </c>
    </row>
    <row r="2" spans="1:4" x14ac:dyDescent="0.25">
      <c r="A2" t="s">
        <v>71</v>
      </c>
      <c r="D2" t="s">
        <v>11</v>
      </c>
    </row>
    <row r="3" spans="1:4" x14ac:dyDescent="0.25">
      <c r="A3" t="s">
        <v>9</v>
      </c>
      <c r="D3" t="s">
        <v>12</v>
      </c>
    </row>
    <row r="4" spans="1:4" x14ac:dyDescent="0.25">
      <c r="A4" t="s">
        <v>10</v>
      </c>
      <c r="D4" t="s">
        <v>13</v>
      </c>
    </row>
    <row r="5" spans="1:4" x14ac:dyDescent="0.25">
      <c r="D5" t="s">
        <v>72</v>
      </c>
    </row>
    <row r="6" spans="1:4" x14ac:dyDescent="0.25">
      <c r="D6" t="s">
        <v>62</v>
      </c>
    </row>
    <row r="7" spans="1:4" x14ac:dyDescent="0.25">
      <c r="D7" t="s">
        <v>73</v>
      </c>
    </row>
    <row r="8" spans="1:4" x14ac:dyDescent="0.25">
      <c r="D8" t="s">
        <v>16</v>
      </c>
    </row>
    <row r="9" spans="1:4" x14ac:dyDescent="0.25">
      <c r="D9" t="s">
        <v>74</v>
      </c>
    </row>
    <row r="10" spans="1:4" x14ac:dyDescent="0.25">
      <c r="D10" t="s">
        <v>99</v>
      </c>
    </row>
  </sheetData>
  <pageMargins left="0.511811024" right="0.511811024" top="0.78740157499999996" bottom="0.78740157499999996" header="0.31496062000000002" footer="0.31496062000000002"/>
  <tableParts count="2">
    <tablePart r:id="rId1"/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DC753-1E9A-429A-BB70-6C02C56B0922}">
  <dimension ref="A1:I21"/>
  <sheetViews>
    <sheetView zoomScale="90" zoomScaleNormal="90" workbookViewId="0">
      <selection activeCell="C7" sqref="C7"/>
    </sheetView>
  </sheetViews>
  <sheetFormatPr defaultRowHeight="15" x14ac:dyDescent="0.25"/>
  <cols>
    <col min="1" max="1" width="28.5703125" bestFit="1" customWidth="1"/>
    <col min="2" max="2" width="12.5703125" customWidth="1"/>
    <col min="3" max="3" width="20.7109375" bestFit="1" customWidth="1"/>
    <col min="4" max="4" width="14" bestFit="1" customWidth="1"/>
    <col min="5" max="5" width="28.42578125" bestFit="1" customWidth="1"/>
    <col min="6" max="6" width="24.42578125" customWidth="1"/>
    <col min="7" max="7" width="32.85546875" bestFit="1" customWidth="1"/>
    <col min="8" max="8" width="19" bestFit="1" customWidth="1"/>
    <col min="9" max="9" width="21.140625" customWidth="1"/>
  </cols>
  <sheetData>
    <row r="1" spans="1:9" x14ac:dyDescent="0.25">
      <c r="A1" s="5" t="s">
        <v>11</v>
      </c>
      <c r="B1" s="5" t="s">
        <v>12</v>
      </c>
      <c r="C1" s="5" t="s">
        <v>13</v>
      </c>
      <c r="D1" s="5" t="s">
        <v>14</v>
      </c>
      <c r="E1" s="5" t="s">
        <v>62</v>
      </c>
      <c r="F1" s="5" t="s">
        <v>15</v>
      </c>
      <c r="G1" s="5" t="s">
        <v>16</v>
      </c>
      <c r="H1" s="5" t="s">
        <v>17</v>
      </c>
      <c r="I1" s="5" t="s">
        <v>18</v>
      </c>
    </row>
    <row r="2" spans="1:9" x14ac:dyDescent="0.25">
      <c r="A2" s="1" t="s">
        <v>19</v>
      </c>
      <c r="B2" s="1" t="s">
        <v>25</v>
      </c>
      <c r="C2" s="1" t="s">
        <v>27</v>
      </c>
      <c r="D2" s="1" t="s">
        <v>27</v>
      </c>
      <c r="E2" s="1" t="s">
        <v>32</v>
      </c>
      <c r="F2" s="1" t="s">
        <v>38</v>
      </c>
      <c r="G2" s="1" t="s">
        <v>40</v>
      </c>
      <c r="H2" s="1" t="s">
        <v>49</v>
      </c>
      <c r="I2" s="3" t="s">
        <v>52</v>
      </c>
    </row>
    <row r="3" spans="1:9" x14ac:dyDescent="0.25">
      <c r="A3" s="2" t="s">
        <v>20</v>
      </c>
      <c r="B3" s="11" t="s">
        <v>26</v>
      </c>
      <c r="C3" s="2" t="s">
        <v>28</v>
      </c>
      <c r="D3" s="11" t="s">
        <v>28</v>
      </c>
      <c r="E3" s="2" t="s">
        <v>33</v>
      </c>
      <c r="F3" s="3" t="s">
        <v>39</v>
      </c>
      <c r="G3" s="1" t="s">
        <v>41</v>
      </c>
      <c r="H3" s="2" t="s">
        <v>50</v>
      </c>
      <c r="I3" s="3" t="s">
        <v>53</v>
      </c>
    </row>
    <row r="4" spans="1:9" x14ac:dyDescent="0.25">
      <c r="A4" s="2" t="s">
        <v>21</v>
      </c>
      <c r="B4" s="3" t="s">
        <v>131</v>
      </c>
      <c r="C4" s="2" t="s">
        <v>29</v>
      </c>
      <c r="E4" s="2" t="s">
        <v>34</v>
      </c>
      <c r="G4" s="2" t="s">
        <v>42</v>
      </c>
      <c r="H4" s="11" t="s">
        <v>51</v>
      </c>
      <c r="I4" s="3" t="s">
        <v>54</v>
      </c>
    </row>
    <row r="5" spans="1:9" x14ac:dyDescent="0.25">
      <c r="A5" s="2" t="s">
        <v>22</v>
      </c>
      <c r="C5" s="2" t="s">
        <v>30</v>
      </c>
      <c r="E5" s="2" t="s">
        <v>35</v>
      </c>
      <c r="G5" s="2" t="s">
        <v>43</v>
      </c>
      <c r="H5" s="11" t="s">
        <v>104</v>
      </c>
      <c r="I5" s="3" t="s">
        <v>98</v>
      </c>
    </row>
    <row r="6" spans="1:9" x14ac:dyDescent="0.25">
      <c r="A6" s="2" t="s">
        <v>23</v>
      </c>
      <c r="C6" s="11" t="s">
        <v>31</v>
      </c>
      <c r="E6" s="2" t="s">
        <v>36</v>
      </c>
      <c r="G6" s="2" t="s">
        <v>44</v>
      </c>
    </row>
    <row r="7" spans="1:9" x14ac:dyDescent="0.25">
      <c r="A7" s="11" t="s">
        <v>24</v>
      </c>
      <c r="C7" s="11" t="s">
        <v>267</v>
      </c>
      <c r="E7" s="11" t="s">
        <v>37</v>
      </c>
      <c r="G7" s="2" t="s">
        <v>45</v>
      </c>
    </row>
    <row r="8" spans="1:9" x14ac:dyDescent="0.25">
      <c r="A8" s="11" t="s">
        <v>97</v>
      </c>
      <c r="E8" s="11" t="s">
        <v>125</v>
      </c>
      <c r="G8" s="2" t="s">
        <v>46</v>
      </c>
    </row>
    <row r="9" spans="1:9" x14ac:dyDescent="0.25">
      <c r="A9" s="11" t="s">
        <v>108</v>
      </c>
      <c r="G9" s="2" t="s">
        <v>47</v>
      </c>
    </row>
    <row r="10" spans="1:9" x14ac:dyDescent="0.25">
      <c r="A10" s="11" t="s">
        <v>63</v>
      </c>
      <c r="G10" s="11" t="s">
        <v>48</v>
      </c>
    </row>
    <row r="11" spans="1:9" x14ac:dyDescent="0.25">
      <c r="G11" s="11" t="s">
        <v>110</v>
      </c>
    </row>
    <row r="12" spans="1:9" x14ac:dyDescent="0.25">
      <c r="G12" s="11" t="s">
        <v>112</v>
      </c>
    </row>
    <row r="16" spans="1:9" x14ac:dyDescent="0.25">
      <c r="A16" s="4" t="s">
        <v>58</v>
      </c>
      <c r="B16" s="4" t="s">
        <v>9</v>
      </c>
      <c r="C16" s="4" t="s">
        <v>10</v>
      </c>
    </row>
    <row r="17" spans="1:3" x14ac:dyDescent="0.25">
      <c r="A17" t="s">
        <v>64</v>
      </c>
      <c r="B17" t="s">
        <v>64</v>
      </c>
      <c r="C17" t="s">
        <v>69</v>
      </c>
    </row>
    <row r="18" spans="1:3" x14ac:dyDescent="0.25">
      <c r="A18" t="s">
        <v>65</v>
      </c>
      <c r="B18" t="s">
        <v>65</v>
      </c>
      <c r="C18" t="s">
        <v>70</v>
      </c>
    </row>
    <row r="19" spans="1:3" x14ac:dyDescent="0.25">
      <c r="A19" t="s">
        <v>66</v>
      </c>
      <c r="B19" t="s">
        <v>66</v>
      </c>
      <c r="C19" t="s">
        <v>63</v>
      </c>
    </row>
    <row r="20" spans="1:3" x14ac:dyDescent="0.25">
      <c r="A20" t="s">
        <v>67</v>
      </c>
      <c r="B20" t="s">
        <v>68</v>
      </c>
    </row>
    <row r="21" spans="1:3" x14ac:dyDescent="0.25">
      <c r="A21" t="s">
        <v>68</v>
      </c>
    </row>
  </sheetData>
  <pageMargins left="0.511811024" right="0.511811024" top="0.78740157499999996" bottom="0.78740157499999996" header="0.31496062000000002" footer="0.31496062000000002"/>
  <tableParts count="12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B 4 C K V S n H i a C k A A A A 9 g A A A B I A H A B D b 2 5 m a W c v U G F j a 2 F n Z S 5 4 b W w g o h g A K K A U A A A A A A A A A A A A A A A A A A A A A A A A A A A A h Y 9 N C s I w G E S v U r J v / g S R 8 j U F 3 V o Q B X E b Y m y D b V q a 1 P R u L j y S V 7 C i V X c u 5 8 1 b z N y v N 8 i G u o o u u n O m s S l i m K J I W 9 U c j S 1 S 1 P t T v E C Z g I 1 U Z 1 n o a J S t S w Z 3 T F H p f Z s Q E k L A Y Y a b r i C c U k Y O + X q n S l 1 L 9 J H N f z k 2 1 n l p l U Y C 9 q 8 x g m P G G J 5 T j i m Q C U J u 7 F f g 4 9 5 n + w N h 1 V e + 7 7 R o f b z c A p k i k P c H 8 Q B Q S w M E F A A C A A g A B 4 C K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e A i l U o i k e 4 D g A A A B E A A A A T A B w A R m 9 y b X V s Y X M v U 2 V j d G l v b j E u b S C i G A A o o B Q A A A A A A A A A A A A A A A A A A A A A A A A A A A A r T k 0 u y c z P U w i G 0 I b W A F B L A Q I t A B Q A A g A I A A e A i l U p x 4 m g p A A A A P Y A A A A S A A A A A A A A A A A A A A A A A A A A A A B D b 2 5 m a W c v U G F j a 2 F n Z S 5 4 b W x Q S w E C L Q A U A A I A C A A H g I p V D 8 r p q 6 Q A A A D p A A A A E w A A A A A A A A A A A A A A A A D w A A A A W 0 N v b n R l b n R f V H l w Z X N d L n h t b F B L A Q I t A B Q A A g A I A A e A i l U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x 5 h 7 e h p R m S r 4 2 L x h I j Y O A A A A A A A I A A A A A A B B m A A A A A Q A A I A A A A C M C F T F 0 b n 0 P z b + L Q u m U n H z 5 Y P L V D + x b Q V 2 f I H H 4 G t w L A A A A A A 6 A A A A A A g A A I A A A A N 1 3 z P I D V T n f w k d m F r Q k Q 6 n S D 7 g a / M Q 6 k n A 8 X Q 9 J 7 R 9 j U A A A A H v / t U c r Y f j 9 w + a m a v 1 q Q 1 M J i h L J g g g 0 P P 9 s A 0 N H y y w u U s Q g 9 g f O U P 2 H D q b 6 H n h 8 U L X x n + / M x / k D d Y M p I o R p q I k r a a T H G 9 A A 0 F 7 W R d k x H c I 9 Q A A A A G d o 9 9 d j n O c H h / H q e x g T 6 V F j P j u E u 1 H u a t d 3 X g y U b U D 7 1 a b 2 7 6 m J t + Z m q p e J V f q 7 W 4 D D f 0 X n X 5 z t w n X V N 8 c K M e 4 = < / D a t a M a s h u p > 
</file>

<file path=customXml/itemProps1.xml><?xml version="1.0" encoding="utf-8"?>
<ds:datastoreItem xmlns:ds="http://schemas.openxmlformats.org/officeDocument/2006/customXml" ds:itemID="{DE6BA666-68F7-4D7E-B6CB-7A496848A93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11</vt:i4>
      </vt:variant>
    </vt:vector>
  </HeadingPairs>
  <TitlesOfParts>
    <vt:vector size="11" baseType="lpstr">
      <vt:lpstr>Painel</vt:lpstr>
      <vt:lpstr>Painel_fat</vt:lpstr>
      <vt:lpstr>Fluxo de Caixa</vt:lpstr>
      <vt:lpstr>Analise</vt:lpstr>
      <vt:lpstr>Analise_fat</vt:lpstr>
      <vt:lpstr>Relatorio</vt:lpstr>
      <vt:lpstr>Resumo</vt:lpstr>
      <vt:lpstr>Categorias</vt:lpstr>
      <vt:lpstr>Descrição</vt:lpstr>
      <vt:lpstr>Referencia</vt:lpstr>
      <vt:lpstr>Cadastro_Geral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Reinaldo Cantidio</cp:lastModifiedBy>
  <cp:lastPrinted>2022-10-01T17:10:58Z</cp:lastPrinted>
  <dcterms:created xsi:type="dcterms:W3CDTF">2022-09-29T17:14:42Z</dcterms:created>
  <dcterms:modified xsi:type="dcterms:W3CDTF">2025-01-27T22:40:06Z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2022-09-30T20:23:30Z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318ecdb6-3d4a-4607-bdf8-fafbab82cd68</vt:lpwstr>
  </property>
  <property fmtid="{D5CDD505-2E9C-101B-9397-08002B2CF9AE}" pid="7" name="MSIP_Label_defa4170-0d19-0005-0004-bc88714345d2_ActionId">
    <vt:lpwstr>51e5591e-8e64-4bc2-ab27-27c964e5ad6f</vt:lpwstr>
  </property>
  <property fmtid="{D5CDD505-2E9C-101B-9397-08002B2CF9AE}" pid="8" name="MSIP_Label_defa4170-0d19-0005-0004-bc88714345d2_ContentBits">
    <vt:lpwstr>0</vt:lpwstr>
  </property>
</Properties>
</file>