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tabRatio="601"/>
  </bookViews>
  <sheets>
    <sheet name="Plan1" sheetId="1" r:id="rId1"/>
  </sheets>
  <calcPr calcId="124519"/>
</workbook>
</file>

<file path=xl/calcChain.xml><?xml version="1.0" encoding="utf-8"?>
<calcChain xmlns="http://schemas.openxmlformats.org/spreadsheetml/2006/main">
  <c r="T56" i="1"/>
  <c r="T5"/>
  <c r="T6"/>
  <c r="T7"/>
  <c r="T9"/>
  <c r="T10"/>
  <c r="T11"/>
  <c r="T12"/>
  <c r="T13"/>
  <c r="T15"/>
  <c r="T17"/>
  <c r="T18"/>
  <c r="T19"/>
  <c r="T20"/>
  <c r="T21"/>
  <c r="T23"/>
  <c r="T24"/>
  <c r="T25"/>
  <c r="T26"/>
  <c r="T27"/>
  <c r="T29"/>
  <c r="T30"/>
  <c r="T32"/>
  <c r="T33"/>
  <c r="T35"/>
  <c r="T36"/>
  <c r="T38"/>
  <c r="T39"/>
  <c r="T41"/>
  <c r="T42"/>
  <c r="T44"/>
  <c r="T45"/>
  <c r="T47"/>
  <c r="T48"/>
  <c r="T49"/>
  <c r="T51"/>
  <c r="T53"/>
  <c r="T55"/>
  <c r="T4"/>
  <c r="S5"/>
  <c r="S6"/>
  <c r="S7"/>
  <c r="S9"/>
  <c r="S10"/>
  <c r="S11"/>
  <c r="S12"/>
  <c r="S13"/>
  <c r="S15"/>
  <c r="S17"/>
  <c r="S18"/>
  <c r="S19"/>
  <c r="S20"/>
  <c r="S21"/>
  <c r="S23"/>
  <c r="S24"/>
  <c r="S25"/>
  <c r="S26"/>
  <c r="S27"/>
  <c r="S29"/>
  <c r="S30"/>
  <c r="S32"/>
  <c r="S33"/>
  <c r="S35"/>
  <c r="S36"/>
  <c r="S38"/>
  <c r="S39"/>
  <c r="S41"/>
  <c r="S42"/>
  <c r="S44"/>
  <c r="S45"/>
  <c r="S47"/>
  <c r="S48"/>
  <c r="S49"/>
  <c r="S51"/>
  <c r="S53"/>
  <c r="S55"/>
  <c r="S56"/>
  <c r="S4"/>
  <c r="R5"/>
  <c r="R6"/>
  <c r="R7"/>
  <c r="R9"/>
  <c r="R10"/>
  <c r="R11"/>
  <c r="R12"/>
  <c r="R13"/>
  <c r="R15"/>
  <c r="R17"/>
  <c r="R18"/>
  <c r="R19"/>
  <c r="R20"/>
  <c r="R21"/>
  <c r="R23"/>
  <c r="R24"/>
  <c r="R25"/>
  <c r="R26"/>
  <c r="R27"/>
  <c r="R29"/>
  <c r="R30"/>
  <c r="R32"/>
  <c r="R33"/>
  <c r="R35"/>
  <c r="R36"/>
  <c r="R38"/>
  <c r="R39"/>
  <c r="R41"/>
  <c r="R42"/>
  <c r="R44"/>
  <c r="R45"/>
  <c r="R47"/>
  <c r="R48"/>
  <c r="R49"/>
  <c r="R51"/>
  <c r="R53"/>
  <c r="R55"/>
  <c r="R56"/>
  <c r="R4"/>
  <c r="Q17"/>
  <c r="Q18"/>
  <c r="Q19"/>
  <c r="Q20"/>
  <c r="Q21"/>
  <c r="Q23"/>
  <c r="Q24"/>
  <c r="Q25"/>
  <c r="Q26"/>
  <c r="Q27"/>
  <c r="Q29"/>
  <c r="Q30"/>
  <c r="Q32"/>
  <c r="Q33"/>
  <c r="Q35"/>
  <c r="Q36"/>
  <c r="Q38"/>
  <c r="Q39"/>
  <c r="Q41"/>
  <c r="Q42"/>
  <c r="Q44"/>
  <c r="Q45"/>
  <c r="Q47"/>
  <c r="Q48"/>
  <c r="Q49"/>
  <c r="Q51"/>
  <c r="Q53"/>
  <c r="Q55"/>
  <c r="Q56"/>
  <c r="Q5"/>
  <c r="Q6"/>
  <c r="Q7"/>
  <c r="Q9"/>
  <c r="Q10"/>
  <c r="Q11"/>
  <c r="Q12"/>
  <c r="Q13"/>
  <c r="Q15"/>
  <c r="Q4"/>
  <c r="O17"/>
  <c r="O18"/>
  <c r="O19"/>
  <c r="O20"/>
  <c r="O21"/>
  <c r="O23"/>
  <c r="O24"/>
  <c r="O25"/>
  <c r="O26"/>
  <c r="O27"/>
  <c r="O29"/>
  <c r="O30"/>
  <c r="O32"/>
  <c r="O33"/>
  <c r="O35"/>
  <c r="O36"/>
  <c r="O38"/>
  <c r="O39"/>
  <c r="O41"/>
  <c r="O42"/>
  <c r="O44"/>
  <c r="O45"/>
  <c r="O47"/>
  <c r="O48"/>
  <c r="O49"/>
  <c r="O51"/>
  <c r="O53"/>
  <c r="O55"/>
  <c r="O56"/>
  <c r="O5"/>
  <c r="O6"/>
  <c r="O7"/>
  <c r="O9"/>
  <c r="O10"/>
  <c r="O11"/>
  <c r="O12"/>
  <c r="O13"/>
  <c r="O15"/>
  <c r="O4"/>
  <c r="N53"/>
  <c r="N55"/>
  <c r="N56"/>
  <c r="N51"/>
  <c r="N48"/>
  <c r="N49"/>
  <c r="N47"/>
  <c r="N42"/>
  <c r="N44"/>
  <c r="N45"/>
  <c r="N41"/>
  <c r="N39"/>
  <c r="N38"/>
  <c r="N36"/>
  <c r="N35"/>
  <c r="N18"/>
  <c r="N19"/>
  <c r="N20"/>
  <c r="N21"/>
  <c r="N23"/>
  <c r="N24"/>
  <c r="N25"/>
  <c r="N26"/>
  <c r="N27"/>
  <c r="N29"/>
  <c r="N30"/>
  <c r="N32"/>
  <c r="N33"/>
  <c r="N17"/>
  <c r="N5"/>
  <c r="N6"/>
  <c r="N7"/>
  <c r="N9"/>
  <c r="N10"/>
  <c r="N11"/>
  <c r="N12"/>
  <c r="N13"/>
  <c r="N15"/>
  <c r="N4"/>
</calcChain>
</file>

<file path=xl/sharedStrings.xml><?xml version="1.0" encoding="utf-8"?>
<sst xmlns="http://schemas.openxmlformats.org/spreadsheetml/2006/main" count="98" uniqueCount="53">
  <si>
    <t>Item</t>
  </si>
  <si>
    <t>Memória</t>
  </si>
  <si>
    <t>Delta</t>
  </si>
  <si>
    <t>Madrid</t>
  </si>
  <si>
    <t>HNH</t>
  </si>
  <si>
    <t>Zaza cell</t>
  </si>
  <si>
    <t>Hotrix</t>
  </si>
  <si>
    <t xml:space="preserve">IPHONE </t>
  </si>
  <si>
    <t>Valor final a vista</t>
  </si>
  <si>
    <t xml:space="preserve">Iphone 15 Pro max </t>
  </si>
  <si>
    <t>BASE</t>
  </si>
  <si>
    <t>256GB</t>
  </si>
  <si>
    <t xml:space="preserve">Iphone 15 Pro </t>
  </si>
  <si>
    <t>128GB</t>
  </si>
  <si>
    <t xml:space="preserve">Iphone 15 </t>
  </si>
  <si>
    <t xml:space="preserve">Iphone 14 Pro max </t>
  </si>
  <si>
    <t xml:space="preserve">Iphone 14 Pro  </t>
  </si>
  <si>
    <t>Iphone 14 Pro</t>
  </si>
  <si>
    <t>Iphone 14 Plus</t>
  </si>
  <si>
    <t xml:space="preserve">Iphone 14 Plus </t>
  </si>
  <si>
    <t>Iphone 14</t>
  </si>
  <si>
    <t>iphone 13</t>
  </si>
  <si>
    <t xml:space="preserve">Iphone 12 Pro max </t>
  </si>
  <si>
    <t>256 GB</t>
  </si>
  <si>
    <t>128 GB</t>
  </si>
  <si>
    <t>512 GB</t>
  </si>
  <si>
    <t>1 TB</t>
  </si>
  <si>
    <t xml:space="preserve">Iphone 12 Pro  </t>
  </si>
  <si>
    <t>Iphone 12</t>
  </si>
  <si>
    <t xml:space="preserve">Iphone 12 </t>
  </si>
  <si>
    <t>64 GB</t>
  </si>
  <si>
    <t>Iphone 11</t>
  </si>
  <si>
    <t>Iphone 13 Pro max</t>
  </si>
  <si>
    <t>Iphone 13 Pro max (swap)</t>
  </si>
  <si>
    <t>Iphone 14 Pro ANATEL</t>
  </si>
  <si>
    <t>Iphone 14 ANATEL</t>
  </si>
  <si>
    <t>Iphone 14 Pro max S/C</t>
  </si>
  <si>
    <t>Iphone 15 Pro ANATEL</t>
  </si>
  <si>
    <t>Iphone 15 Pro S/C</t>
  </si>
  <si>
    <t>Iphone 15 Pro max S/C</t>
  </si>
  <si>
    <t>Iphone 15 Pro max C/S</t>
  </si>
  <si>
    <t>Iphone 11 Pro max (cpo)</t>
  </si>
  <si>
    <t>Iphone 11 Pro</t>
  </si>
  <si>
    <t>Melhor valor 1</t>
  </si>
  <si>
    <t>Melhor valor 2</t>
  </si>
  <si>
    <t>Imports (mais de um Item)</t>
  </si>
  <si>
    <t>N°</t>
  </si>
  <si>
    <t>MV - Base</t>
  </si>
  <si>
    <t>Lucro</t>
  </si>
  <si>
    <t>Valor com juros (12X)</t>
  </si>
  <si>
    <t>Valor com juros (10X)</t>
  </si>
  <si>
    <t>Valor com juros (6X)</t>
  </si>
  <si>
    <t>Valor com juros (3X)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</si>
</sst>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i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F4141"/>
        <bgColor indexed="64"/>
      </patternFill>
    </fill>
    <fill>
      <patternFill patternType="solid">
        <fgColor rgb="FFE28A8A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64" fontId="1" fillId="0" borderId="1" xfId="0" applyNumberFormat="1" applyFont="1" applyBorder="1"/>
    <xf numFmtId="164" fontId="1" fillId="2" borderId="0" xfId="0" applyNumberFormat="1" applyFont="1" applyFill="1" applyBorder="1"/>
    <xf numFmtId="164" fontId="1" fillId="5" borderId="1" xfId="0" applyNumberFormat="1" applyFont="1" applyFill="1" applyBorder="1"/>
    <xf numFmtId="164" fontId="1" fillId="6" borderId="1" xfId="0" applyNumberFormat="1" applyFont="1" applyFill="1" applyBorder="1"/>
    <xf numFmtId="164" fontId="1" fillId="5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0" fontId="1" fillId="3" borderId="1" xfId="0" applyFont="1" applyFill="1" applyBorder="1" applyAlignment="1">
      <alignment vertical="center"/>
    </xf>
    <xf numFmtId="164" fontId="1" fillId="4" borderId="1" xfId="0" applyNumberFormat="1" applyFont="1" applyFill="1" applyBorder="1"/>
    <xf numFmtId="164" fontId="1" fillId="0" borderId="4" xfId="0" applyNumberFormat="1" applyFont="1" applyBorder="1"/>
    <xf numFmtId="164" fontId="1" fillId="2" borderId="3" xfId="0" applyNumberFormat="1" applyFont="1" applyFill="1" applyBorder="1"/>
    <xf numFmtId="164" fontId="1" fillId="6" borderId="5" xfId="0" applyNumberFormat="1" applyFont="1" applyFill="1" applyBorder="1"/>
    <xf numFmtId="164" fontId="1" fillId="6" borderId="6" xfId="0" applyNumberFormat="1" applyFont="1" applyFill="1" applyBorder="1"/>
    <xf numFmtId="164" fontId="1" fillId="5" borderId="4" xfId="0" applyNumberFormat="1" applyFont="1" applyFill="1" applyBorder="1"/>
    <xf numFmtId="164" fontId="1" fillId="6" borderId="4" xfId="0" applyNumberFormat="1" applyFont="1" applyFill="1" applyBorder="1"/>
    <xf numFmtId="164" fontId="1" fillId="6" borderId="7" xfId="0" applyNumberFormat="1" applyFont="1" applyFill="1" applyBorder="1"/>
    <xf numFmtId="164" fontId="1" fillId="6" borderId="8" xfId="0" applyNumberFormat="1" applyFont="1" applyFill="1" applyBorder="1"/>
    <xf numFmtId="164" fontId="1" fillId="0" borderId="3" xfId="0" applyNumberFormat="1" applyFont="1" applyBorder="1"/>
    <xf numFmtId="164" fontId="1" fillId="6" borderId="3" xfId="0" applyNumberFormat="1" applyFont="1" applyFill="1" applyBorder="1"/>
    <xf numFmtId="164" fontId="1" fillId="2" borderId="9" xfId="0" applyNumberFormat="1" applyFont="1" applyFill="1" applyBorder="1"/>
    <xf numFmtId="164" fontId="1" fillId="2" borderId="9" xfId="0" applyNumberFormat="1" applyFont="1" applyFill="1" applyBorder="1" applyAlignment="1">
      <alignment vertical="center"/>
    </xf>
    <xf numFmtId="164" fontId="1" fillId="2" borderId="6" xfId="0" applyNumberFormat="1" applyFont="1" applyFill="1" applyBorder="1"/>
    <xf numFmtId="0" fontId="0" fillId="6" borderId="0" xfId="0" applyFill="1"/>
    <xf numFmtId="0" fontId="1" fillId="3" borderId="5" xfId="0" applyFont="1" applyFill="1" applyBorder="1" applyAlignment="1">
      <alignment horizontal="left" vertical="center"/>
    </xf>
    <xf numFmtId="164" fontId="1" fillId="0" borderId="5" xfId="0" applyNumberFormat="1" applyFont="1" applyBorder="1"/>
    <xf numFmtId="164" fontId="1" fillId="5" borderId="5" xfId="0" applyNumberFormat="1" applyFont="1" applyFill="1" applyBorder="1"/>
    <xf numFmtId="164" fontId="1" fillId="5" borderId="7" xfId="0" applyNumberFormat="1" applyFont="1" applyFill="1" applyBorder="1"/>
    <xf numFmtId="164" fontId="1" fillId="6" borderId="10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 applyAlignment="1">
      <alignment horizontal="left" vertical="center"/>
    </xf>
    <xf numFmtId="164" fontId="1" fillId="0" borderId="6" xfId="0" applyNumberFormat="1" applyFont="1" applyBorder="1"/>
    <xf numFmtId="164" fontId="1" fillId="5" borderId="6" xfId="0" applyNumberFormat="1" applyFont="1" applyFill="1" applyBorder="1"/>
    <xf numFmtId="164" fontId="1" fillId="5" borderId="8" xfId="0" applyNumberFormat="1" applyFont="1" applyFill="1" applyBorder="1"/>
    <xf numFmtId="164" fontId="1" fillId="6" borderId="11" xfId="0" applyNumberFormat="1" applyFont="1" applyFill="1" applyBorder="1"/>
    <xf numFmtId="0" fontId="1" fillId="3" borderId="6" xfId="0" applyFont="1" applyFill="1" applyBorder="1"/>
    <xf numFmtId="164" fontId="0" fillId="5" borderId="6" xfId="0" applyNumberFormat="1" applyFill="1" applyBorder="1"/>
    <xf numFmtId="164" fontId="1" fillId="4" borderId="6" xfId="0" applyNumberFormat="1" applyFont="1" applyFill="1" applyBorder="1"/>
    <xf numFmtId="0" fontId="1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/>
    <xf numFmtId="0" fontId="1" fillId="2" borderId="2" xfId="0" applyFont="1" applyFill="1" applyBorder="1"/>
    <xf numFmtId="164" fontId="0" fillId="2" borderId="2" xfId="0" applyNumberFormat="1" applyFill="1" applyBorder="1"/>
    <xf numFmtId="164" fontId="1" fillId="4" borderId="5" xfId="0" applyNumberFormat="1" applyFont="1" applyFill="1" applyBorder="1"/>
    <xf numFmtId="164" fontId="1" fillId="6" borderId="6" xfId="0" applyNumberFormat="1" applyFont="1" applyFill="1" applyBorder="1" applyAlignment="1">
      <alignment vertical="center"/>
    </xf>
    <xf numFmtId="164" fontId="3" fillId="2" borderId="2" xfId="0" applyNumberFormat="1" applyFont="1" applyFill="1" applyBorder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1" fillId="0" borderId="1" xfId="0" applyNumberFormat="1" applyFont="1" applyBorder="1" applyAlignment="1"/>
    <xf numFmtId="164" fontId="1" fillId="6" borderId="9" xfId="0" applyNumberFormat="1" applyFont="1" applyFill="1" applyBorder="1"/>
    <xf numFmtId="164" fontId="1" fillId="6" borderId="2" xfId="0" applyNumberFormat="1" applyFont="1" applyFill="1" applyBorder="1"/>
    <xf numFmtId="164" fontId="2" fillId="7" borderId="1" xfId="0" applyNumberFormat="1" applyFont="1" applyFill="1" applyBorder="1"/>
    <xf numFmtId="164" fontId="2" fillId="7" borderId="5" xfId="0" applyNumberFormat="1" applyFont="1" applyFill="1" applyBorder="1"/>
    <xf numFmtId="164" fontId="2" fillId="2" borderId="2" xfId="0" applyNumberFormat="1" applyFont="1" applyFill="1" applyBorder="1"/>
    <xf numFmtId="164" fontId="2" fillId="7" borderId="6" xfId="0" applyNumberFormat="1" applyFont="1" applyFill="1" applyBorder="1"/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64" fontId="1" fillId="10" borderId="6" xfId="0" applyNumberFormat="1" applyFont="1" applyFill="1" applyBorder="1"/>
    <xf numFmtId="164" fontId="1" fillId="10" borderId="5" xfId="0" applyNumberFormat="1" applyFont="1" applyFill="1" applyBorder="1"/>
    <xf numFmtId="0" fontId="0" fillId="10" borderId="1" xfId="0" applyFill="1" applyBorder="1"/>
    <xf numFmtId="164" fontId="0" fillId="10" borderId="0" xfId="0" applyNumberFormat="1" applyFill="1"/>
    <xf numFmtId="164" fontId="1" fillId="10" borderId="1" xfId="0" applyNumberFormat="1" applyFont="1" applyFill="1" applyBorder="1"/>
    <xf numFmtId="164" fontId="0" fillId="10" borderId="6" xfId="0" applyNumberFormat="1" applyFill="1" applyBorder="1"/>
    <xf numFmtId="0" fontId="7" fillId="9" borderId="1" xfId="0" applyFont="1" applyFill="1" applyBorder="1" applyAlignment="1">
      <alignment horizontal="center" vertical="center"/>
    </xf>
    <xf numFmtId="164" fontId="1" fillId="0" borderId="2" xfId="0" applyNumberFormat="1" applyFont="1" applyBorder="1"/>
    <xf numFmtId="0" fontId="0" fillId="0" borderId="9" xfId="0" applyBorder="1" applyAlignment="1">
      <alignment horizontal="center" vertical="center"/>
    </xf>
    <xf numFmtId="164" fontId="1" fillId="6" borderId="9" xfId="0" applyNumberFormat="1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164" fontId="1" fillId="3" borderId="9" xfId="0" applyNumberFormat="1" applyFont="1" applyFill="1" applyBorder="1" applyAlignment="1">
      <alignment vertical="center"/>
    </xf>
    <xf numFmtId="164" fontId="1" fillId="10" borderId="9" xfId="0" applyNumberFormat="1" applyFont="1" applyFill="1" applyBorder="1" applyAlignment="1">
      <alignment vertical="center"/>
    </xf>
    <xf numFmtId="164" fontId="1" fillId="5" borderId="9" xfId="0" applyNumberFormat="1" applyFont="1" applyFill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5" borderId="13" xfId="0" applyNumberFormat="1" applyFont="1" applyFill="1" applyBorder="1" applyAlignment="1">
      <alignment vertical="center"/>
    </xf>
    <xf numFmtId="164" fontId="1" fillId="6" borderId="12" xfId="0" applyNumberFormat="1" applyFont="1" applyFill="1" applyBorder="1" applyAlignment="1">
      <alignment vertical="center"/>
    </xf>
    <xf numFmtId="164" fontId="2" fillId="7" borderId="9" xfId="0" applyNumberFormat="1" applyFont="1" applyFill="1" applyBorder="1"/>
    <xf numFmtId="164" fontId="1" fillId="0" borderId="9" xfId="0" applyNumberFormat="1" applyFont="1" applyBorder="1"/>
    <xf numFmtId="164" fontId="1" fillId="0" borderId="7" xfId="0" applyNumberFormat="1" applyFont="1" applyBorder="1"/>
    <xf numFmtId="164" fontId="1" fillId="4" borderId="9" xfId="0" applyNumberFormat="1" applyFont="1" applyFill="1" applyBorder="1" applyAlignment="1">
      <alignment vertical="center"/>
    </xf>
    <xf numFmtId="164" fontId="1" fillId="4" borderId="12" xfId="0" applyNumberFormat="1" applyFont="1" applyFill="1" applyBorder="1" applyAlignment="1">
      <alignment vertical="center"/>
    </xf>
    <xf numFmtId="0" fontId="0" fillId="5" borderId="6" xfId="0" applyFill="1" applyBorder="1"/>
    <xf numFmtId="0" fontId="1" fillId="3" borderId="9" xfId="0" applyFont="1" applyFill="1" applyBorder="1" applyAlignment="1">
      <alignment horizontal="left" vertical="center"/>
    </xf>
    <xf numFmtId="164" fontId="1" fillId="10" borderId="9" xfId="0" applyNumberFormat="1" applyFont="1" applyFill="1" applyBorder="1"/>
    <xf numFmtId="164" fontId="1" fillId="5" borderId="9" xfId="0" applyNumberFormat="1" applyFont="1" applyFill="1" applyBorder="1"/>
    <xf numFmtId="164" fontId="1" fillId="6" borderId="13" xfId="0" applyNumberFormat="1" applyFont="1" applyFill="1" applyBorder="1"/>
    <xf numFmtId="164" fontId="1" fillId="6" borderId="12" xfId="0" applyNumberFormat="1" applyFont="1" applyFill="1" applyBorder="1"/>
    <xf numFmtId="164" fontId="1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4" fillId="3" borderId="2" xfId="0" applyFont="1" applyFill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164" fontId="1" fillId="10" borderId="2" xfId="0" applyNumberFormat="1" applyFont="1" applyFill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6" borderId="2" xfId="0" applyNumberFormat="1" applyFont="1" applyFill="1" applyBorder="1" applyAlignment="1">
      <alignment vertical="center"/>
    </xf>
    <xf numFmtId="164" fontId="2" fillId="6" borderId="2" xfId="0" applyNumberFormat="1" applyFont="1" applyFill="1" applyBorder="1"/>
    <xf numFmtId="0" fontId="0" fillId="0" borderId="2" xfId="0" applyBorder="1"/>
    <xf numFmtId="0" fontId="8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4" fontId="1" fillId="10" borderId="2" xfId="0" applyNumberFormat="1" applyFont="1" applyFill="1" applyBorder="1"/>
    <xf numFmtId="0" fontId="0" fillId="0" borderId="3" xfId="0" applyBorder="1" applyAlignment="1">
      <alignment horizontal="center" vertical="center"/>
    </xf>
    <xf numFmtId="0" fontId="0" fillId="6" borderId="0" xfId="0" applyFill="1" applyBorder="1"/>
    <xf numFmtId="0" fontId="0" fillId="2" borderId="12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F4141"/>
      <color rgb="FFE28A8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3"/>
  <sheetViews>
    <sheetView tabSelected="1" topLeftCell="A46" zoomScale="70" zoomScaleNormal="70" workbookViewId="0">
      <selection activeCell="R12" sqref="R12"/>
    </sheetView>
  </sheetViews>
  <sheetFormatPr defaultRowHeight="15"/>
  <cols>
    <col min="2" max="2" width="31" bestFit="1" customWidth="1"/>
    <col min="3" max="3" width="11.85546875" bestFit="1" customWidth="1"/>
    <col min="4" max="4" width="13.85546875" bestFit="1" customWidth="1"/>
    <col min="5" max="5" width="13" bestFit="1" customWidth="1"/>
    <col min="6" max="6" width="13.5703125" customWidth="1"/>
    <col min="7" max="9" width="13" bestFit="1" customWidth="1"/>
    <col min="10" max="10" width="34.140625" bestFit="1" customWidth="1"/>
    <col min="11" max="11" width="3.85546875" customWidth="1"/>
    <col min="12" max="13" width="18.42578125" bestFit="1" customWidth="1"/>
    <col min="14" max="14" width="14" bestFit="1" customWidth="1"/>
    <col min="15" max="15" width="15.28515625" bestFit="1" customWidth="1"/>
    <col min="16" max="16" width="21.85546875" bestFit="1" customWidth="1"/>
    <col min="17" max="18" width="28.28515625" bestFit="1" customWidth="1"/>
    <col min="19" max="19" width="26.7109375" bestFit="1" customWidth="1"/>
    <col min="20" max="20" width="26.7109375" style="118" bestFit="1" customWidth="1"/>
    <col min="21" max="21" width="9.140625" style="104"/>
    <col min="22" max="22" width="8.140625" style="104" customWidth="1"/>
    <col min="23" max="23" width="9" style="104" customWidth="1"/>
    <col min="24" max="33" width="9.140625" style="104"/>
  </cols>
  <sheetData>
    <row r="1" spans="1:33" ht="25.5">
      <c r="A1" s="50"/>
      <c r="B1" s="62" t="s">
        <v>7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3"/>
    </row>
    <row r="2" spans="1:33">
      <c r="A2" s="5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17"/>
    </row>
    <row r="3" spans="1:33" ht="18">
      <c r="A3" s="49" t="s">
        <v>46</v>
      </c>
      <c r="B3" s="70" t="s">
        <v>0</v>
      </c>
      <c r="C3" s="71" t="s">
        <v>1</v>
      </c>
      <c r="D3" s="81" t="s">
        <v>10</v>
      </c>
      <c r="E3" s="71" t="s">
        <v>4</v>
      </c>
      <c r="F3" s="71" t="s">
        <v>3</v>
      </c>
      <c r="G3" s="71" t="s">
        <v>2</v>
      </c>
      <c r="H3" s="71" t="s">
        <v>5</v>
      </c>
      <c r="I3" s="71" t="s">
        <v>6</v>
      </c>
      <c r="J3" s="72" t="s">
        <v>45</v>
      </c>
      <c r="K3" s="73"/>
      <c r="L3" s="70" t="s">
        <v>43</v>
      </c>
      <c r="M3" s="71" t="s">
        <v>44</v>
      </c>
      <c r="N3" s="71" t="s">
        <v>47</v>
      </c>
      <c r="O3" s="74" t="s">
        <v>48</v>
      </c>
      <c r="P3" s="71" t="s">
        <v>8</v>
      </c>
      <c r="Q3" s="71" t="s">
        <v>49</v>
      </c>
      <c r="R3" s="71" t="s">
        <v>50</v>
      </c>
      <c r="S3" s="71" t="s">
        <v>51</v>
      </c>
      <c r="T3" s="71" t="s">
        <v>52</v>
      </c>
    </row>
    <row r="4" spans="1:33" ht="15.75">
      <c r="A4" s="1">
        <v>1</v>
      </c>
      <c r="B4" s="65" t="s">
        <v>9</v>
      </c>
      <c r="C4" s="4" t="s">
        <v>26</v>
      </c>
      <c r="D4" s="79">
        <v>10900</v>
      </c>
      <c r="E4" s="7"/>
      <c r="F4" s="5">
        <v>10100</v>
      </c>
      <c r="G4" s="7"/>
      <c r="H4" s="7"/>
      <c r="I4" s="7"/>
      <c r="J4" s="18"/>
      <c r="K4" s="24"/>
      <c r="L4" s="22">
        <v>10100</v>
      </c>
      <c r="M4" s="8"/>
      <c r="N4" s="8">
        <f>IF(D4&gt;0, D4-L4, 0)</f>
        <v>800</v>
      </c>
      <c r="O4" s="58">
        <f>ABS(P4-L4)</f>
        <v>600</v>
      </c>
      <c r="P4" s="5">
        <v>10700</v>
      </c>
      <c r="Q4" s="5">
        <f>(P4*12%)</f>
        <v>1284</v>
      </c>
      <c r="R4" s="5">
        <f>(P4*10%)</f>
        <v>1070</v>
      </c>
      <c r="S4" s="5">
        <f>(P4*8%)</f>
        <v>856</v>
      </c>
      <c r="T4" s="5">
        <f>(P4*6%)</f>
        <v>642</v>
      </c>
    </row>
    <row r="5" spans="1:33" ht="15.75">
      <c r="A5" s="1">
        <v>2</v>
      </c>
      <c r="B5" s="65" t="s">
        <v>39</v>
      </c>
      <c r="C5" s="4" t="s">
        <v>25</v>
      </c>
      <c r="D5" s="79">
        <v>8899</v>
      </c>
      <c r="E5" s="7"/>
      <c r="F5" s="8">
        <v>8700</v>
      </c>
      <c r="G5" s="8">
        <v>7700</v>
      </c>
      <c r="H5" s="7"/>
      <c r="I5" s="5">
        <v>8700</v>
      </c>
      <c r="J5" s="18"/>
      <c r="K5" s="24"/>
      <c r="L5" s="22">
        <v>7700</v>
      </c>
      <c r="M5" s="8">
        <v>8700</v>
      </c>
      <c r="N5" s="8">
        <f t="shared" ref="N5:N15" si="0">IF(D5&gt;0, D5-L5, 0)</f>
        <v>1199</v>
      </c>
      <c r="O5" s="58">
        <f t="shared" ref="O5:O56" si="1">ABS(P5-L5)</f>
        <v>999.98999999999978</v>
      </c>
      <c r="P5" s="5">
        <v>8699.99</v>
      </c>
      <c r="Q5" s="5">
        <f t="shared" ref="Q5:Q56" si="2">(P5*12%)</f>
        <v>1043.9987999999998</v>
      </c>
      <c r="R5" s="5">
        <f t="shared" ref="R5:R56" si="3">(P5*10%)</f>
        <v>869.99900000000002</v>
      </c>
      <c r="S5" s="5">
        <f t="shared" ref="S5:S56" si="4">(P5*8%)</f>
        <v>695.99919999999997</v>
      </c>
      <c r="T5" s="5">
        <f t="shared" ref="T5:T56" si="5">(P5*6%)</f>
        <v>521.99939999999992</v>
      </c>
    </row>
    <row r="6" spans="1:33" ht="15.75">
      <c r="A6" s="1">
        <v>3</v>
      </c>
      <c r="B6" s="65" t="s">
        <v>39</v>
      </c>
      <c r="C6" s="4" t="s">
        <v>23</v>
      </c>
      <c r="D6" s="79">
        <v>8350</v>
      </c>
      <c r="E6" s="5">
        <v>7300</v>
      </c>
      <c r="F6" s="5">
        <v>7300</v>
      </c>
      <c r="G6" s="5">
        <v>7250</v>
      </c>
      <c r="H6" s="7"/>
      <c r="I6" s="5">
        <v>8000</v>
      </c>
      <c r="J6" s="19">
        <v>7400</v>
      </c>
      <c r="K6" s="24"/>
      <c r="L6" s="22">
        <v>7250</v>
      </c>
      <c r="M6" s="8">
        <v>7300</v>
      </c>
      <c r="N6" s="8">
        <f t="shared" si="0"/>
        <v>1100</v>
      </c>
      <c r="O6" s="58">
        <f t="shared" si="1"/>
        <v>949.98999999999978</v>
      </c>
      <c r="P6" s="5">
        <v>8199.99</v>
      </c>
      <c r="Q6" s="5">
        <f t="shared" si="2"/>
        <v>983.99879999999996</v>
      </c>
      <c r="R6" s="5">
        <f t="shared" si="3"/>
        <v>819.99900000000002</v>
      </c>
      <c r="S6" s="5">
        <f t="shared" si="4"/>
        <v>655.99919999999997</v>
      </c>
      <c r="T6" s="5">
        <f t="shared" si="5"/>
        <v>491.99939999999998</v>
      </c>
    </row>
    <row r="7" spans="1:33" ht="15.75">
      <c r="A7" s="52">
        <v>4</v>
      </c>
      <c r="B7" s="67" t="s">
        <v>40</v>
      </c>
      <c r="C7" s="28" t="s">
        <v>23</v>
      </c>
      <c r="D7" s="76"/>
      <c r="E7" s="29">
        <v>7250</v>
      </c>
      <c r="F7" s="29">
        <v>7550</v>
      </c>
      <c r="G7" s="30"/>
      <c r="H7" s="30"/>
      <c r="I7" s="30"/>
      <c r="J7" s="31"/>
      <c r="K7" s="24"/>
      <c r="L7" s="32">
        <v>7250</v>
      </c>
      <c r="M7" s="16">
        <v>7550</v>
      </c>
      <c r="N7" s="16">
        <f t="shared" si="0"/>
        <v>0</v>
      </c>
      <c r="O7" s="59">
        <f t="shared" si="1"/>
        <v>899.98999999999978</v>
      </c>
      <c r="P7" s="29">
        <v>8149.99</v>
      </c>
      <c r="Q7" s="29">
        <f t="shared" si="2"/>
        <v>977.99879999999996</v>
      </c>
      <c r="R7" s="29">
        <f t="shared" si="3"/>
        <v>814.99900000000002</v>
      </c>
      <c r="S7" s="29">
        <f t="shared" si="4"/>
        <v>651.99919999999997</v>
      </c>
      <c r="T7" s="29">
        <f t="shared" si="5"/>
        <v>488.99939999999998</v>
      </c>
    </row>
    <row r="8" spans="1:33" s="111" customFormat="1" ht="15.75">
      <c r="A8" s="115">
        <v>5</v>
      </c>
      <c r="B8" s="112"/>
      <c r="C8" s="113"/>
      <c r="D8" s="114"/>
      <c r="E8" s="82"/>
      <c r="F8" s="82"/>
      <c r="G8" s="82"/>
      <c r="H8" s="82"/>
      <c r="I8" s="82"/>
      <c r="J8" s="57"/>
      <c r="K8" s="6"/>
      <c r="L8" s="57"/>
      <c r="M8" s="57"/>
      <c r="N8" s="57"/>
      <c r="O8" s="110"/>
      <c r="P8" s="82"/>
      <c r="Q8" s="82"/>
      <c r="R8" s="82"/>
      <c r="S8" s="82"/>
      <c r="T8" s="22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</row>
    <row r="9" spans="1:33" ht="15.75">
      <c r="A9" s="53">
        <v>6</v>
      </c>
      <c r="B9" s="64" t="s">
        <v>38</v>
      </c>
      <c r="C9" s="34" t="s">
        <v>25</v>
      </c>
      <c r="D9" s="75"/>
      <c r="E9" s="35">
        <v>7500</v>
      </c>
      <c r="F9" s="36"/>
      <c r="G9" s="36"/>
      <c r="H9" s="36"/>
      <c r="I9" s="36"/>
      <c r="J9" s="37"/>
      <c r="K9" s="24"/>
      <c r="L9" s="38">
        <v>7500</v>
      </c>
      <c r="M9" s="17"/>
      <c r="N9" s="17">
        <f t="shared" si="0"/>
        <v>0</v>
      </c>
      <c r="O9" s="61">
        <f t="shared" si="1"/>
        <v>800</v>
      </c>
      <c r="P9" s="35">
        <v>8300</v>
      </c>
      <c r="Q9" s="35">
        <f t="shared" si="2"/>
        <v>996</v>
      </c>
      <c r="R9" s="35">
        <f t="shared" si="3"/>
        <v>830</v>
      </c>
      <c r="S9" s="35">
        <f t="shared" si="4"/>
        <v>664</v>
      </c>
      <c r="T9" s="35">
        <f t="shared" si="5"/>
        <v>498</v>
      </c>
    </row>
    <row r="10" spans="1:33" ht="15.75">
      <c r="A10" s="1">
        <v>7</v>
      </c>
      <c r="B10" s="65" t="s">
        <v>38</v>
      </c>
      <c r="C10" s="4" t="s">
        <v>23</v>
      </c>
      <c r="D10" s="79"/>
      <c r="E10" s="5">
        <v>6600</v>
      </c>
      <c r="F10" s="5">
        <v>6500</v>
      </c>
      <c r="G10" s="5">
        <v>6350</v>
      </c>
      <c r="H10" s="7"/>
      <c r="I10" s="7"/>
      <c r="J10" s="18"/>
      <c r="K10" s="24"/>
      <c r="L10" s="23">
        <v>6350</v>
      </c>
      <c r="M10" s="8">
        <v>6500</v>
      </c>
      <c r="N10" s="8">
        <f t="shared" si="0"/>
        <v>0</v>
      </c>
      <c r="O10" s="58">
        <f t="shared" si="1"/>
        <v>749.98999999999978</v>
      </c>
      <c r="P10" s="5">
        <v>7099.99</v>
      </c>
      <c r="Q10" s="5">
        <f t="shared" si="2"/>
        <v>851.99879999999996</v>
      </c>
      <c r="R10" s="5">
        <f t="shared" si="3"/>
        <v>709.99900000000002</v>
      </c>
      <c r="S10" s="5">
        <f t="shared" si="4"/>
        <v>567.99919999999997</v>
      </c>
      <c r="T10" s="5">
        <f t="shared" si="5"/>
        <v>425.99939999999998</v>
      </c>
    </row>
    <row r="11" spans="1:33" ht="15.75">
      <c r="A11" s="1">
        <v>8</v>
      </c>
      <c r="B11" s="65" t="s">
        <v>37</v>
      </c>
      <c r="C11" s="4" t="s">
        <v>23</v>
      </c>
      <c r="D11" s="79"/>
      <c r="E11" s="7"/>
      <c r="F11" s="5">
        <v>6800</v>
      </c>
      <c r="G11" s="8">
        <v>6400</v>
      </c>
      <c r="H11" s="7"/>
      <c r="I11" s="7"/>
      <c r="J11" s="19">
        <v>6650</v>
      </c>
      <c r="K11" s="24"/>
      <c r="L11" s="23">
        <v>6400</v>
      </c>
      <c r="M11" s="8">
        <v>6800</v>
      </c>
      <c r="N11" s="8">
        <f t="shared" si="0"/>
        <v>0</v>
      </c>
      <c r="O11" s="58">
        <f t="shared" si="1"/>
        <v>799</v>
      </c>
      <c r="P11" s="5">
        <v>7199</v>
      </c>
      <c r="Q11" s="5">
        <f t="shared" si="2"/>
        <v>863.88</v>
      </c>
      <c r="R11" s="5">
        <f t="shared" si="3"/>
        <v>719.90000000000009</v>
      </c>
      <c r="S11" s="5">
        <f t="shared" si="4"/>
        <v>575.91999999999996</v>
      </c>
      <c r="T11" s="5">
        <f t="shared" si="5"/>
        <v>431.94</v>
      </c>
    </row>
    <row r="12" spans="1:33" ht="15.75">
      <c r="A12" s="1">
        <v>9</v>
      </c>
      <c r="B12" s="65" t="s">
        <v>37</v>
      </c>
      <c r="C12" s="4" t="s">
        <v>24</v>
      </c>
      <c r="D12" s="79">
        <v>7000</v>
      </c>
      <c r="E12" s="5">
        <v>6250</v>
      </c>
      <c r="F12" s="5">
        <v>6200</v>
      </c>
      <c r="G12" s="7"/>
      <c r="H12" s="7"/>
      <c r="I12" s="7"/>
      <c r="J12" s="18"/>
      <c r="K12" s="24"/>
      <c r="L12" s="23">
        <v>6200</v>
      </c>
      <c r="M12" s="8">
        <v>6250</v>
      </c>
      <c r="N12" s="8">
        <f t="shared" si="0"/>
        <v>800</v>
      </c>
      <c r="O12" s="58">
        <f t="shared" si="1"/>
        <v>799.98999999999978</v>
      </c>
      <c r="P12" s="55">
        <v>6999.99</v>
      </c>
      <c r="Q12" s="5">
        <f t="shared" si="2"/>
        <v>839.99879999999996</v>
      </c>
      <c r="R12" s="5">
        <f t="shared" si="3"/>
        <v>699.99900000000002</v>
      </c>
      <c r="S12" s="5">
        <f t="shared" si="4"/>
        <v>559.99919999999997</v>
      </c>
      <c r="T12" s="5">
        <f t="shared" si="5"/>
        <v>419.99939999999998</v>
      </c>
    </row>
    <row r="13" spans="1:33" ht="15.75">
      <c r="A13" s="52">
        <v>10</v>
      </c>
      <c r="B13" s="67" t="s">
        <v>12</v>
      </c>
      <c r="C13" s="28" t="s">
        <v>24</v>
      </c>
      <c r="D13" s="76"/>
      <c r="E13" s="30"/>
      <c r="F13" s="29">
        <v>5950</v>
      </c>
      <c r="G13" s="29">
        <v>5850</v>
      </c>
      <c r="H13" s="30"/>
      <c r="I13" s="29">
        <v>6430</v>
      </c>
      <c r="J13" s="20">
        <v>6100</v>
      </c>
      <c r="K13" s="24"/>
      <c r="L13" s="32">
        <v>5850</v>
      </c>
      <c r="M13" s="16">
        <v>5950</v>
      </c>
      <c r="N13" s="16">
        <f t="shared" si="0"/>
        <v>0</v>
      </c>
      <c r="O13" s="59">
        <f t="shared" si="1"/>
        <v>760</v>
      </c>
      <c r="P13" s="29">
        <v>6610</v>
      </c>
      <c r="Q13" s="29">
        <f t="shared" si="2"/>
        <v>793.19999999999993</v>
      </c>
      <c r="R13" s="29">
        <f t="shared" si="3"/>
        <v>661</v>
      </c>
      <c r="S13" s="29">
        <f t="shared" si="4"/>
        <v>528.79999999999995</v>
      </c>
      <c r="T13" s="29">
        <f t="shared" si="5"/>
        <v>396.59999999999997</v>
      </c>
    </row>
    <row r="14" spans="1:33" s="111" customFormat="1" ht="15.75">
      <c r="A14" s="115">
        <v>11</v>
      </c>
      <c r="B14" s="112"/>
      <c r="C14" s="113"/>
      <c r="D14" s="114"/>
      <c r="E14" s="82"/>
      <c r="F14" s="82"/>
      <c r="G14" s="82"/>
      <c r="H14" s="82"/>
      <c r="I14" s="82"/>
      <c r="J14" s="57"/>
      <c r="K14" s="6"/>
      <c r="L14" s="57"/>
      <c r="M14" s="57"/>
      <c r="N14" s="57"/>
      <c r="O14" s="110"/>
      <c r="P14" s="82"/>
      <c r="Q14" s="82"/>
      <c r="R14" s="82"/>
      <c r="S14" s="82"/>
      <c r="T14" s="22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</row>
    <row r="15" spans="1:33" ht="15.75">
      <c r="A15" s="83">
        <v>12</v>
      </c>
      <c r="B15" s="64" t="s">
        <v>14</v>
      </c>
      <c r="C15" s="98" t="s">
        <v>24</v>
      </c>
      <c r="D15" s="99">
        <v>5000</v>
      </c>
      <c r="E15" s="100"/>
      <c r="F15" s="93">
        <v>4900</v>
      </c>
      <c r="G15" s="100"/>
      <c r="H15" s="100"/>
      <c r="I15" s="93">
        <v>4800</v>
      </c>
      <c r="J15" s="101">
        <v>4950</v>
      </c>
      <c r="K15" s="24"/>
      <c r="L15" s="102">
        <v>4800</v>
      </c>
      <c r="M15" s="56">
        <v>4900</v>
      </c>
      <c r="N15" s="17">
        <f t="shared" si="0"/>
        <v>200</v>
      </c>
      <c r="O15" s="92">
        <f t="shared" si="1"/>
        <v>200</v>
      </c>
      <c r="P15" s="93">
        <v>5000</v>
      </c>
      <c r="Q15" s="93">
        <f t="shared" si="2"/>
        <v>600</v>
      </c>
      <c r="R15" s="93">
        <f t="shared" si="3"/>
        <v>500</v>
      </c>
      <c r="S15" s="93">
        <f t="shared" si="4"/>
        <v>400</v>
      </c>
      <c r="T15" s="93">
        <f t="shared" si="5"/>
        <v>300</v>
      </c>
    </row>
    <row r="16" spans="1:33" s="27" customFormat="1" ht="15.75">
      <c r="A16" s="54"/>
      <c r="B16" s="66"/>
      <c r="C16" s="42"/>
      <c r="D16" s="43"/>
      <c r="E16" s="43"/>
      <c r="F16" s="43"/>
      <c r="G16" s="43"/>
      <c r="H16" s="43"/>
      <c r="I16" s="43"/>
      <c r="J16" s="48"/>
      <c r="K16" s="6"/>
      <c r="L16" s="43"/>
      <c r="M16" s="43"/>
      <c r="N16" s="43"/>
      <c r="O16" s="60"/>
      <c r="P16" s="43"/>
      <c r="Q16" s="43"/>
      <c r="R16" s="43"/>
      <c r="S16" s="43"/>
      <c r="T16" s="15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</row>
    <row r="17" spans="1:33" ht="15.75">
      <c r="A17" s="53">
        <v>13</v>
      </c>
      <c r="B17" s="65" t="s">
        <v>15</v>
      </c>
      <c r="C17" s="34" t="s">
        <v>26</v>
      </c>
      <c r="D17" s="75">
        <v>8500</v>
      </c>
      <c r="E17" s="9"/>
      <c r="F17" s="35">
        <v>7700</v>
      </c>
      <c r="G17" s="35">
        <v>7250</v>
      </c>
      <c r="H17" s="36"/>
      <c r="I17" s="35">
        <v>7800</v>
      </c>
      <c r="J17" s="21">
        <v>7500</v>
      </c>
      <c r="K17" s="24"/>
      <c r="L17" s="38">
        <v>7250</v>
      </c>
      <c r="M17" s="17">
        <v>7700</v>
      </c>
      <c r="N17" s="17">
        <f>IF(D17&gt;0, D17-L17, 0)</f>
        <v>1250</v>
      </c>
      <c r="O17" s="61">
        <f t="shared" si="1"/>
        <v>1000</v>
      </c>
      <c r="P17" s="35">
        <v>8250</v>
      </c>
      <c r="Q17" s="35">
        <f t="shared" si="2"/>
        <v>990</v>
      </c>
      <c r="R17" s="35">
        <f t="shared" si="3"/>
        <v>825</v>
      </c>
      <c r="S17" s="35">
        <f t="shared" si="4"/>
        <v>660</v>
      </c>
      <c r="T17" s="35">
        <f t="shared" si="5"/>
        <v>495</v>
      </c>
    </row>
    <row r="18" spans="1:33" ht="15.75">
      <c r="A18" s="53">
        <v>14</v>
      </c>
      <c r="B18" s="65" t="s">
        <v>15</v>
      </c>
      <c r="C18" s="4" t="s">
        <v>25</v>
      </c>
      <c r="D18" s="77"/>
      <c r="E18" s="7"/>
      <c r="F18" s="7"/>
      <c r="G18" s="7"/>
      <c r="H18" s="7"/>
      <c r="I18" s="5">
        <v>7300</v>
      </c>
      <c r="J18" s="19">
        <v>7150</v>
      </c>
      <c r="K18" s="24"/>
      <c r="L18" s="23">
        <v>7300</v>
      </c>
      <c r="M18" s="8"/>
      <c r="N18" s="17">
        <f t="shared" ref="N18:N33" si="6">IF(D18&gt;0, D18-L18, 0)</f>
        <v>0</v>
      </c>
      <c r="O18" s="58">
        <f t="shared" si="1"/>
        <v>650</v>
      </c>
      <c r="P18" s="5">
        <v>7950</v>
      </c>
      <c r="Q18" s="5">
        <f t="shared" si="2"/>
        <v>954</v>
      </c>
      <c r="R18" s="5">
        <f t="shared" si="3"/>
        <v>795</v>
      </c>
      <c r="S18" s="5">
        <f t="shared" si="4"/>
        <v>636</v>
      </c>
      <c r="T18" s="5">
        <f t="shared" si="5"/>
        <v>477</v>
      </c>
    </row>
    <row r="19" spans="1:33" ht="15.75">
      <c r="A19" s="53">
        <v>15</v>
      </c>
      <c r="B19" s="65" t="s">
        <v>36</v>
      </c>
      <c r="C19" s="4" t="s">
        <v>23</v>
      </c>
      <c r="D19" s="78"/>
      <c r="E19" s="5">
        <v>6800</v>
      </c>
      <c r="F19" s="7"/>
      <c r="G19" s="5">
        <v>6700</v>
      </c>
      <c r="H19" s="7"/>
      <c r="I19" s="7"/>
      <c r="J19" s="18"/>
      <c r="K19" s="24"/>
      <c r="L19" s="23">
        <v>6700</v>
      </c>
      <c r="M19" s="8">
        <v>6800</v>
      </c>
      <c r="N19" s="17">
        <f t="shared" si="6"/>
        <v>0</v>
      </c>
      <c r="O19" s="58">
        <f t="shared" si="1"/>
        <v>850</v>
      </c>
      <c r="P19" s="5">
        <v>7550</v>
      </c>
      <c r="Q19" s="5">
        <f t="shared" si="2"/>
        <v>906</v>
      </c>
      <c r="R19" s="5">
        <f t="shared" si="3"/>
        <v>755</v>
      </c>
      <c r="S19" s="5">
        <f t="shared" si="4"/>
        <v>604</v>
      </c>
      <c r="T19" s="5">
        <f t="shared" si="5"/>
        <v>453</v>
      </c>
    </row>
    <row r="20" spans="1:33" ht="15.75">
      <c r="A20" s="53">
        <v>16</v>
      </c>
      <c r="B20" s="65" t="s">
        <v>15</v>
      </c>
      <c r="C20" s="4" t="s">
        <v>23</v>
      </c>
      <c r="D20" s="79"/>
      <c r="E20" s="10"/>
      <c r="F20" s="7"/>
      <c r="G20" s="7"/>
      <c r="H20" s="7"/>
      <c r="I20" s="5">
        <v>6700</v>
      </c>
      <c r="J20" s="20">
        <v>6700</v>
      </c>
      <c r="K20" s="24"/>
      <c r="L20" s="23">
        <v>6700</v>
      </c>
      <c r="M20" s="8"/>
      <c r="N20" s="17">
        <f t="shared" si="6"/>
        <v>0</v>
      </c>
      <c r="O20" s="58">
        <f t="shared" si="1"/>
        <v>800</v>
      </c>
      <c r="P20" s="5">
        <v>7500</v>
      </c>
      <c r="Q20" s="5">
        <f t="shared" si="2"/>
        <v>900</v>
      </c>
      <c r="R20" s="5">
        <f t="shared" si="3"/>
        <v>750</v>
      </c>
      <c r="S20" s="5">
        <f t="shared" si="4"/>
        <v>600</v>
      </c>
      <c r="T20" s="5">
        <f t="shared" si="5"/>
        <v>450</v>
      </c>
    </row>
    <row r="21" spans="1:33" ht="15.75">
      <c r="A21" s="83">
        <v>17</v>
      </c>
      <c r="B21" s="67" t="s">
        <v>15</v>
      </c>
      <c r="C21" s="28" t="s">
        <v>24</v>
      </c>
      <c r="D21" s="76">
        <v>6800</v>
      </c>
      <c r="E21" s="30"/>
      <c r="F21" s="29">
        <v>6500</v>
      </c>
      <c r="G21" s="30"/>
      <c r="H21" s="30"/>
      <c r="I21" s="94">
        <v>6200</v>
      </c>
      <c r="J21" s="30"/>
      <c r="K21" s="24"/>
      <c r="L21" s="32">
        <v>6200</v>
      </c>
      <c r="M21" s="16">
        <v>6500</v>
      </c>
      <c r="N21" s="56">
        <f t="shared" si="6"/>
        <v>600</v>
      </c>
      <c r="O21" s="59">
        <f t="shared" si="1"/>
        <v>399.98999999999978</v>
      </c>
      <c r="P21" s="29">
        <v>6599.99</v>
      </c>
      <c r="Q21" s="29">
        <f t="shared" si="2"/>
        <v>791.99879999999996</v>
      </c>
      <c r="R21" s="29">
        <f t="shared" si="3"/>
        <v>659.99900000000002</v>
      </c>
      <c r="S21" s="29">
        <f t="shared" si="4"/>
        <v>527.99919999999997</v>
      </c>
      <c r="T21" s="29">
        <f t="shared" si="5"/>
        <v>395.99939999999998</v>
      </c>
    </row>
    <row r="22" spans="1:33" s="111" customFormat="1" ht="15.75">
      <c r="A22" s="115">
        <v>18</v>
      </c>
      <c r="B22" s="112"/>
      <c r="C22" s="113"/>
      <c r="D22" s="114"/>
      <c r="F22" s="82"/>
      <c r="G22" s="82"/>
      <c r="H22" s="82"/>
      <c r="I22" s="82"/>
      <c r="J22" s="57"/>
      <c r="K22" s="6"/>
      <c r="L22" s="57"/>
      <c r="M22" s="57"/>
      <c r="N22" s="57"/>
      <c r="O22" s="110"/>
      <c r="P22" s="82"/>
      <c r="Q22" s="82"/>
      <c r="R22" s="82"/>
      <c r="S22" s="82"/>
      <c r="T22" s="22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</row>
    <row r="23" spans="1:33" ht="15.75">
      <c r="A23" s="53">
        <v>19</v>
      </c>
      <c r="B23" s="64" t="s">
        <v>17</v>
      </c>
      <c r="C23" s="34" t="s">
        <v>26</v>
      </c>
      <c r="D23" s="75"/>
      <c r="E23" s="97"/>
      <c r="F23" s="36"/>
      <c r="G23" s="36"/>
      <c r="H23" s="36"/>
      <c r="I23" s="35">
        <v>6650</v>
      </c>
      <c r="J23" s="37"/>
      <c r="K23" s="24"/>
      <c r="L23" s="38">
        <v>6650</v>
      </c>
      <c r="M23" s="17"/>
      <c r="N23" s="17">
        <f t="shared" si="6"/>
        <v>0</v>
      </c>
      <c r="O23" s="61">
        <f t="shared" si="1"/>
        <v>650</v>
      </c>
      <c r="P23" s="35">
        <v>7300</v>
      </c>
      <c r="Q23" s="35">
        <f t="shared" si="2"/>
        <v>876</v>
      </c>
      <c r="R23" s="35">
        <f t="shared" si="3"/>
        <v>730</v>
      </c>
      <c r="S23" s="35">
        <f t="shared" si="4"/>
        <v>584</v>
      </c>
      <c r="T23" s="35">
        <f t="shared" si="5"/>
        <v>438</v>
      </c>
    </row>
    <row r="24" spans="1:33" ht="15.75">
      <c r="A24" s="53">
        <v>20</v>
      </c>
      <c r="B24" s="65" t="s">
        <v>16</v>
      </c>
      <c r="C24" s="4" t="s">
        <v>25</v>
      </c>
      <c r="D24" s="79"/>
      <c r="E24" s="7"/>
      <c r="F24" s="7"/>
      <c r="G24" s="7"/>
      <c r="H24" s="7"/>
      <c r="I24" s="5">
        <v>6500</v>
      </c>
      <c r="J24" s="19">
        <v>7000</v>
      </c>
      <c r="K24" s="24"/>
      <c r="L24" s="23">
        <v>6500</v>
      </c>
      <c r="M24" s="8"/>
      <c r="N24" s="17">
        <f t="shared" si="6"/>
        <v>0</v>
      </c>
      <c r="O24" s="58">
        <f t="shared" si="1"/>
        <v>600</v>
      </c>
      <c r="P24" s="5">
        <v>7100</v>
      </c>
      <c r="Q24" s="5">
        <f t="shared" si="2"/>
        <v>852</v>
      </c>
      <c r="R24" s="5">
        <f t="shared" si="3"/>
        <v>710</v>
      </c>
      <c r="S24" s="5">
        <f t="shared" si="4"/>
        <v>568</v>
      </c>
      <c r="T24" s="5">
        <f t="shared" si="5"/>
        <v>426</v>
      </c>
    </row>
    <row r="25" spans="1:33" ht="15.75">
      <c r="A25" s="53">
        <v>21</v>
      </c>
      <c r="B25" s="65" t="s">
        <v>34</v>
      </c>
      <c r="C25" s="4" t="s">
        <v>23</v>
      </c>
      <c r="D25" s="79">
        <v>7000</v>
      </c>
      <c r="E25" s="5">
        <v>6100</v>
      </c>
      <c r="F25" s="7"/>
      <c r="G25" s="7"/>
      <c r="H25" s="7"/>
      <c r="I25" s="7"/>
      <c r="J25" s="18"/>
      <c r="K25" s="24"/>
      <c r="L25" s="23">
        <v>6100</v>
      </c>
      <c r="M25" s="8"/>
      <c r="N25" s="17">
        <f t="shared" si="6"/>
        <v>900</v>
      </c>
      <c r="O25" s="58">
        <f t="shared" si="1"/>
        <v>799.98999999999978</v>
      </c>
      <c r="P25" s="5">
        <v>6899.99</v>
      </c>
      <c r="Q25" s="5">
        <f t="shared" si="2"/>
        <v>827.99879999999996</v>
      </c>
      <c r="R25" s="5">
        <f t="shared" si="3"/>
        <v>689.99900000000002</v>
      </c>
      <c r="S25" s="5">
        <f t="shared" si="4"/>
        <v>551.99919999999997</v>
      </c>
      <c r="T25" s="5">
        <f t="shared" si="5"/>
        <v>413.99939999999998</v>
      </c>
    </row>
    <row r="26" spans="1:33" ht="15.75">
      <c r="A26" s="53">
        <v>22</v>
      </c>
      <c r="B26" s="65" t="s">
        <v>17</v>
      </c>
      <c r="C26" s="4" t="s">
        <v>23</v>
      </c>
      <c r="D26" s="79"/>
      <c r="E26" s="7"/>
      <c r="F26" s="7"/>
      <c r="G26" s="7"/>
      <c r="H26" s="7"/>
      <c r="I26" s="7"/>
      <c r="J26" s="18"/>
      <c r="K26" s="24"/>
      <c r="L26" s="23"/>
      <c r="M26" s="8"/>
      <c r="N26" s="17">
        <f t="shared" si="6"/>
        <v>0</v>
      </c>
      <c r="O26" s="58">
        <f t="shared" si="1"/>
        <v>0</v>
      </c>
      <c r="P26" s="5"/>
      <c r="Q26" s="5">
        <f t="shared" si="2"/>
        <v>0</v>
      </c>
      <c r="R26" s="5">
        <f t="shared" si="3"/>
        <v>0</v>
      </c>
      <c r="S26" s="5">
        <f t="shared" si="4"/>
        <v>0</v>
      </c>
      <c r="T26" s="5">
        <f t="shared" si="5"/>
        <v>0</v>
      </c>
    </row>
    <row r="27" spans="1:33" ht="15.75">
      <c r="A27" s="83">
        <v>23</v>
      </c>
      <c r="B27" s="67" t="s">
        <v>17</v>
      </c>
      <c r="C27" s="28" t="s">
        <v>24</v>
      </c>
      <c r="D27" s="76"/>
      <c r="E27" s="30"/>
      <c r="F27" s="30"/>
      <c r="G27" s="30"/>
      <c r="H27" s="30"/>
      <c r="I27" s="30"/>
      <c r="J27" s="31"/>
      <c r="K27" s="24"/>
      <c r="L27" s="32"/>
      <c r="M27" s="16"/>
      <c r="N27" s="56">
        <f t="shared" si="6"/>
        <v>0</v>
      </c>
      <c r="O27" s="59">
        <f t="shared" si="1"/>
        <v>0</v>
      </c>
      <c r="P27" s="29"/>
      <c r="Q27" s="29">
        <f t="shared" si="2"/>
        <v>0</v>
      </c>
      <c r="R27" s="29">
        <f t="shared" si="3"/>
        <v>0</v>
      </c>
      <c r="S27" s="29">
        <f t="shared" si="4"/>
        <v>0</v>
      </c>
      <c r="T27" s="29">
        <f t="shared" si="5"/>
        <v>0</v>
      </c>
    </row>
    <row r="28" spans="1:33" s="111" customFormat="1" ht="15.75">
      <c r="A28" s="115">
        <v>24</v>
      </c>
      <c r="B28" s="112"/>
      <c r="C28" s="113"/>
      <c r="D28" s="114"/>
      <c r="E28" s="82"/>
      <c r="F28" s="82"/>
      <c r="G28" s="82"/>
      <c r="H28" s="82"/>
      <c r="I28" s="82"/>
      <c r="J28" s="57"/>
      <c r="K28" s="6"/>
      <c r="L28" s="57"/>
      <c r="M28" s="57"/>
      <c r="N28" s="57"/>
      <c r="O28" s="110"/>
      <c r="P28" s="82"/>
      <c r="Q28" s="82"/>
      <c r="R28" s="82"/>
      <c r="S28" s="82"/>
      <c r="T28" s="22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</row>
    <row r="29" spans="1:33" ht="15.75">
      <c r="A29" s="53">
        <v>25</v>
      </c>
      <c r="B29" s="64" t="s">
        <v>18</v>
      </c>
      <c r="C29" s="34" t="s">
        <v>13</v>
      </c>
      <c r="D29" s="75"/>
      <c r="E29" s="35">
        <v>4300</v>
      </c>
      <c r="F29" s="35">
        <v>4800</v>
      </c>
      <c r="G29" s="35">
        <v>4200</v>
      </c>
      <c r="H29" s="36"/>
      <c r="I29" s="35">
        <v>4600</v>
      </c>
      <c r="J29" s="21">
        <v>4500</v>
      </c>
      <c r="K29" s="24"/>
      <c r="L29" s="38">
        <v>4200</v>
      </c>
      <c r="M29" s="17">
        <v>4300</v>
      </c>
      <c r="N29" s="17">
        <f t="shared" si="6"/>
        <v>0</v>
      </c>
      <c r="O29" s="61">
        <f t="shared" si="1"/>
        <v>540</v>
      </c>
      <c r="P29" s="35">
        <v>4740</v>
      </c>
      <c r="Q29" s="35">
        <f t="shared" si="2"/>
        <v>568.79999999999995</v>
      </c>
      <c r="R29" s="35">
        <f t="shared" si="3"/>
        <v>474</v>
      </c>
      <c r="S29" s="35">
        <f t="shared" si="4"/>
        <v>379.2</v>
      </c>
      <c r="T29" s="35">
        <f t="shared" si="5"/>
        <v>284.39999999999998</v>
      </c>
    </row>
    <row r="30" spans="1:33" ht="15.75">
      <c r="A30" s="83">
        <v>26</v>
      </c>
      <c r="B30" s="67" t="s">
        <v>19</v>
      </c>
      <c r="C30" s="28" t="s">
        <v>11</v>
      </c>
      <c r="D30" s="76"/>
      <c r="E30" s="30"/>
      <c r="F30" s="30"/>
      <c r="G30" s="29">
        <v>5000</v>
      </c>
      <c r="H30" s="30"/>
      <c r="I30" s="30"/>
      <c r="J30" s="31"/>
      <c r="K30" s="24"/>
      <c r="L30" s="32">
        <v>5000</v>
      </c>
      <c r="M30" s="16"/>
      <c r="N30" s="56">
        <f t="shared" si="6"/>
        <v>0</v>
      </c>
      <c r="O30" s="59">
        <f t="shared" si="1"/>
        <v>600</v>
      </c>
      <c r="P30" s="29">
        <v>5600</v>
      </c>
      <c r="Q30" s="29">
        <f t="shared" si="2"/>
        <v>672</v>
      </c>
      <c r="R30" s="29">
        <f t="shared" si="3"/>
        <v>560</v>
      </c>
      <c r="S30" s="29">
        <f t="shared" si="4"/>
        <v>448</v>
      </c>
      <c r="T30" s="29">
        <f t="shared" si="5"/>
        <v>336</v>
      </c>
    </row>
    <row r="31" spans="1:33" s="111" customFormat="1" ht="15.75">
      <c r="A31" s="115">
        <v>27</v>
      </c>
      <c r="B31" s="112"/>
      <c r="C31" s="113"/>
      <c r="D31" s="114"/>
      <c r="E31" s="82"/>
      <c r="F31" s="82"/>
      <c r="G31" s="82"/>
      <c r="H31" s="82"/>
      <c r="I31" s="82"/>
      <c r="J31" s="57"/>
      <c r="K31" s="6"/>
      <c r="L31" s="57"/>
      <c r="M31" s="57"/>
      <c r="N31" s="57"/>
      <c r="O31" s="110"/>
      <c r="P31" s="82"/>
      <c r="Q31" s="82"/>
      <c r="R31" s="82"/>
      <c r="S31" s="82"/>
      <c r="T31" s="22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</row>
    <row r="32" spans="1:33" ht="15.75">
      <c r="A32" s="53">
        <v>28</v>
      </c>
      <c r="B32" s="64" t="s">
        <v>35</v>
      </c>
      <c r="C32" s="34" t="s">
        <v>24</v>
      </c>
      <c r="D32" s="75"/>
      <c r="E32" s="35">
        <v>4100</v>
      </c>
      <c r="F32" s="36"/>
      <c r="G32" s="36"/>
      <c r="H32" s="36"/>
      <c r="I32" s="36"/>
      <c r="J32" s="37"/>
      <c r="K32" s="24"/>
      <c r="L32" s="38">
        <v>4100</v>
      </c>
      <c r="M32" s="17"/>
      <c r="N32" s="17">
        <f t="shared" si="6"/>
        <v>0</v>
      </c>
      <c r="O32" s="61">
        <f t="shared" si="1"/>
        <v>1200</v>
      </c>
      <c r="P32" s="35">
        <v>5300</v>
      </c>
      <c r="Q32" s="35">
        <f t="shared" si="2"/>
        <v>636</v>
      </c>
      <c r="R32" s="35">
        <f t="shared" si="3"/>
        <v>530</v>
      </c>
      <c r="S32" s="35">
        <f t="shared" si="4"/>
        <v>424</v>
      </c>
      <c r="T32" s="35">
        <f t="shared" si="5"/>
        <v>318</v>
      </c>
    </row>
    <row r="33" spans="1:33" ht="15.75">
      <c r="A33" s="53">
        <v>29</v>
      </c>
      <c r="B33" s="67" t="s">
        <v>20</v>
      </c>
      <c r="C33" s="28" t="s">
        <v>24</v>
      </c>
      <c r="D33" s="76">
        <v>4300</v>
      </c>
      <c r="E33" s="30"/>
      <c r="F33" s="29">
        <v>4100</v>
      </c>
      <c r="G33" s="29">
        <v>3800</v>
      </c>
      <c r="H33" s="30"/>
      <c r="I33" s="30"/>
      <c r="J33" s="20">
        <v>3950</v>
      </c>
      <c r="K33" s="24"/>
      <c r="L33" s="32">
        <v>3800</v>
      </c>
      <c r="M33" s="16">
        <v>4100</v>
      </c>
      <c r="N33" s="17">
        <f t="shared" si="6"/>
        <v>500</v>
      </c>
      <c r="O33" s="59">
        <f t="shared" si="1"/>
        <v>450</v>
      </c>
      <c r="P33" s="29">
        <v>4250</v>
      </c>
      <c r="Q33" s="29">
        <f t="shared" si="2"/>
        <v>510</v>
      </c>
      <c r="R33" s="29">
        <f t="shared" si="3"/>
        <v>425</v>
      </c>
      <c r="S33" s="29">
        <f t="shared" si="4"/>
        <v>340</v>
      </c>
      <c r="T33" s="29">
        <f t="shared" si="5"/>
        <v>255</v>
      </c>
    </row>
    <row r="34" spans="1:33" s="27" customFormat="1" ht="15.75">
      <c r="A34" s="54"/>
      <c r="B34" s="66"/>
      <c r="C34" s="42"/>
      <c r="D34" s="43"/>
      <c r="E34" s="43"/>
      <c r="F34" s="43"/>
      <c r="G34" s="43"/>
      <c r="H34" s="43"/>
      <c r="I34" s="43"/>
      <c r="J34" s="43"/>
      <c r="K34" s="6"/>
      <c r="L34" s="43"/>
      <c r="M34" s="43"/>
      <c r="N34" s="43"/>
      <c r="O34" s="60"/>
      <c r="P34" s="43"/>
      <c r="Q34" s="43"/>
      <c r="R34" s="43"/>
      <c r="S34" s="43"/>
      <c r="T34" s="15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</row>
    <row r="35" spans="1:33" ht="15.75">
      <c r="A35" s="53">
        <v>30</v>
      </c>
      <c r="B35" s="64" t="s">
        <v>32</v>
      </c>
      <c r="C35" s="39" t="s">
        <v>24</v>
      </c>
      <c r="D35" s="75">
        <v>6000</v>
      </c>
      <c r="E35" s="40"/>
      <c r="F35" s="36"/>
      <c r="G35" s="36"/>
      <c r="H35" s="36"/>
      <c r="I35" s="36"/>
      <c r="J35" s="37"/>
      <c r="K35" s="24"/>
      <c r="L35" s="38"/>
      <c r="M35" s="17"/>
      <c r="N35" s="17">
        <f>IF(D35&gt;0, D35-L35, 0)</f>
        <v>6000</v>
      </c>
      <c r="O35" s="61">
        <f t="shared" si="1"/>
        <v>0</v>
      </c>
      <c r="P35" s="35"/>
      <c r="Q35" s="35">
        <f t="shared" si="2"/>
        <v>0</v>
      </c>
      <c r="R35" s="35">
        <f t="shared" si="3"/>
        <v>0</v>
      </c>
      <c r="S35" s="35">
        <f t="shared" si="4"/>
        <v>0</v>
      </c>
      <c r="T35" s="35">
        <f t="shared" si="5"/>
        <v>0</v>
      </c>
    </row>
    <row r="36" spans="1:33" ht="15.75">
      <c r="A36" s="52">
        <v>31</v>
      </c>
      <c r="B36" s="67" t="s">
        <v>33</v>
      </c>
      <c r="C36" s="33" t="s">
        <v>23</v>
      </c>
      <c r="D36" s="76">
        <v>5000</v>
      </c>
      <c r="E36" s="11"/>
      <c r="F36" s="30"/>
      <c r="G36" s="30"/>
      <c r="H36" s="30"/>
      <c r="I36" s="30"/>
      <c r="J36" s="31"/>
      <c r="K36" s="24"/>
      <c r="L36" s="32"/>
      <c r="M36" s="16"/>
      <c r="N36" s="17">
        <f>IF(D36&gt;0, D36-L36, 0)</f>
        <v>5000</v>
      </c>
      <c r="O36" s="59">
        <f t="shared" si="1"/>
        <v>0</v>
      </c>
      <c r="P36" s="29"/>
      <c r="Q36" s="29">
        <f t="shared" si="2"/>
        <v>0</v>
      </c>
      <c r="R36" s="29">
        <f t="shared" si="3"/>
        <v>0</v>
      </c>
      <c r="S36" s="29">
        <f t="shared" si="4"/>
        <v>0</v>
      </c>
      <c r="T36" s="29">
        <f t="shared" si="5"/>
        <v>0</v>
      </c>
    </row>
    <row r="37" spans="1:33" ht="15.75">
      <c r="A37" s="54"/>
      <c r="B37" s="66"/>
      <c r="C37" s="44"/>
      <c r="D37" s="45"/>
      <c r="E37" s="43"/>
      <c r="F37" s="43"/>
      <c r="G37" s="43"/>
      <c r="H37" s="43"/>
      <c r="I37" s="43"/>
      <c r="J37" s="43"/>
      <c r="K37" s="6"/>
      <c r="L37" s="43"/>
      <c r="M37" s="43"/>
      <c r="N37" s="43"/>
      <c r="O37" s="60"/>
      <c r="P37" s="43"/>
      <c r="Q37" s="43"/>
      <c r="R37" s="43"/>
      <c r="S37" s="43"/>
      <c r="T37" s="15"/>
    </row>
    <row r="38" spans="1:33" ht="15.75">
      <c r="A38" s="53">
        <v>32</v>
      </c>
      <c r="B38" s="64" t="s">
        <v>21</v>
      </c>
      <c r="C38" s="34" t="s">
        <v>23</v>
      </c>
      <c r="D38" s="80"/>
      <c r="E38" s="35">
        <v>4200</v>
      </c>
      <c r="F38" s="36"/>
      <c r="G38" s="36"/>
      <c r="H38" s="36"/>
      <c r="I38" s="36"/>
      <c r="J38" s="37"/>
      <c r="K38" s="24"/>
      <c r="L38" s="38">
        <v>4200</v>
      </c>
      <c r="M38" s="17"/>
      <c r="N38" s="17">
        <f>IF(D38&gt;0, D38-L38, 0)</f>
        <v>0</v>
      </c>
      <c r="O38" s="61">
        <f t="shared" si="1"/>
        <v>500</v>
      </c>
      <c r="P38" s="35">
        <v>4700</v>
      </c>
      <c r="Q38" s="35">
        <f t="shared" si="2"/>
        <v>564</v>
      </c>
      <c r="R38" s="35">
        <f t="shared" si="3"/>
        <v>470</v>
      </c>
      <c r="S38" s="35">
        <f t="shared" si="4"/>
        <v>376</v>
      </c>
      <c r="T38" s="35">
        <f t="shared" si="5"/>
        <v>282</v>
      </c>
    </row>
    <row r="39" spans="1:33" ht="15.75">
      <c r="A39" s="53">
        <v>33</v>
      </c>
      <c r="B39" s="67" t="s">
        <v>21</v>
      </c>
      <c r="C39" s="28" t="s">
        <v>24</v>
      </c>
      <c r="D39" s="76">
        <v>3850</v>
      </c>
      <c r="E39" s="29">
        <v>3400</v>
      </c>
      <c r="F39" s="29">
        <v>3700</v>
      </c>
      <c r="G39" s="29">
        <v>3250</v>
      </c>
      <c r="H39" s="30"/>
      <c r="I39" s="30"/>
      <c r="J39" s="20">
        <v>3500</v>
      </c>
      <c r="K39" s="24"/>
      <c r="L39" s="32">
        <v>3250</v>
      </c>
      <c r="M39" s="16">
        <v>3400</v>
      </c>
      <c r="N39" s="17">
        <f>IF(D39&gt;0, D39-L39, 0)</f>
        <v>600</v>
      </c>
      <c r="O39" s="59">
        <f t="shared" si="1"/>
        <v>300</v>
      </c>
      <c r="P39" s="29">
        <v>3550</v>
      </c>
      <c r="Q39" s="29">
        <f t="shared" si="2"/>
        <v>426</v>
      </c>
      <c r="R39" s="29">
        <f t="shared" si="3"/>
        <v>355</v>
      </c>
      <c r="S39" s="29">
        <f t="shared" si="4"/>
        <v>284</v>
      </c>
      <c r="T39" s="29">
        <f t="shared" si="5"/>
        <v>213</v>
      </c>
    </row>
    <row r="40" spans="1:33" s="27" customFormat="1" ht="15.75">
      <c r="A40" s="54"/>
      <c r="B40" s="66"/>
      <c r="C40" s="42"/>
      <c r="D40" s="43"/>
      <c r="E40" s="43"/>
      <c r="F40" s="43"/>
      <c r="G40" s="43"/>
      <c r="H40" s="43"/>
      <c r="I40" s="43"/>
      <c r="J40" s="43"/>
      <c r="K40" s="6"/>
      <c r="L40" s="43"/>
      <c r="M40" s="43"/>
      <c r="N40" s="43"/>
      <c r="O40" s="60"/>
      <c r="P40" s="43"/>
      <c r="Q40" s="43"/>
      <c r="R40" s="43"/>
      <c r="S40" s="43"/>
      <c r="T40" s="15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</row>
    <row r="41" spans="1:33" ht="15.75">
      <c r="A41" s="53">
        <v>34</v>
      </c>
      <c r="B41" s="64" t="s">
        <v>22</v>
      </c>
      <c r="C41" s="34" t="s">
        <v>23</v>
      </c>
      <c r="D41" s="75"/>
      <c r="E41" s="35">
        <v>4650</v>
      </c>
      <c r="F41" s="36"/>
      <c r="G41" s="35">
        <v>4400</v>
      </c>
      <c r="H41" s="41">
        <v>3300</v>
      </c>
      <c r="I41" s="36"/>
      <c r="J41" s="21">
        <v>4050</v>
      </c>
      <c r="K41" s="24"/>
      <c r="L41" s="38">
        <v>4400</v>
      </c>
      <c r="M41" s="17">
        <v>4650</v>
      </c>
      <c r="N41" s="17">
        <f>IF(D41&gt;0, D41-L41, 0)</f>
        <v>0</v>
      </c>
      <c r="O41" s="61">
        <f t="shared" si="1"/>
        <v>570</v>
      </c>
      <c r="P41" s="35">
        <v>4970</v>
      </c>
      <c r="Q41" s="35">
        <f t="shared" si="2"/>
        <v>596.4</v>
      </c>
      <c r="R41" s="35">
        <f t="shared" si="3"/>
        <v>497</v>
      </c>
      <c r="S41" s="35">
        <f t="shared" si="4"/>
        <v>397.6</v>
      </c>
      <c r="T41" s="35">
        <f t="shared" si="5"/>
        <v>298.2</v>
      </c>
    </row>
    <row r="42" spans="1:33" ht="15.75">
      <c r="A42" s="83">
        <v>35</v>
      </c>
      <c r="B42" s="67" t="s">
        <v>22</v>
      </c>
      <c r="C42" s="28" t="s">
        <v>24</v>
      </c>
      <c r="D42" s="76"/>
      <c r="E42" s="29">
        <v>4250</v>
      </c>
      <c r="F42" s="29">
        <v>4400</v>
      </c>
      <c r="G42" s="29">
        <v>4100</v>
      </c>
      <c r="H42" s="46">
        <v>2600</v>
      </c>
      <c r="I42" s="30"/>
      <c r="J42" s="20">
        <v>3750</v>
      </c>
      <c r="K42" s="24"/>
      <c r="L42" s="32">
        <v>4100</v>
      </c>
      <c r="M42" s="16">
        <v>4250</v>
      </c>
      <c r="N42" s="56">
        <f t="shared" ref="N42:N45" si="7">IF(D42&gt;0, D42-L42, 0)</f>
        <v>0</v>
      </c>
      <c r="O42" s="59">
        <f t="shared" si="1"/>
        <v>533</v>
      </c>
      <c r="P42" s="29">
        <v>4633</v>
      </c>
      <c r="Q42" s="29">
        <f t="shared" si="2"/>
        <v>555.95999999999992</v>
      </c>
      <c r="R42" s="29">
        <f t="shared" si="3"/>
        <v>463.3</v>
      </c>
      <c r="S42" s="29">
        <f t="shared" si="4"/>
        <v>370.64</v>
      </c>
      <c r="T42" s="29">
        <f t="shared" si="5"/>
        <v>277.97999999999996</v>
      </c>
    </row>
    <row r="43" spans="1:33" s="111" customFormat="1" ht="15.75">
      <c r="A43" s="115">
        <v>36</v>
      </c>
      <c r="B43" s="112"/>
      <c r="C43" s="113"/>
      <c r="D43" s="114"/>
      <c r="E43" s="82"/>
      <c r="F43" s="82"/>
      <c r="G43" s="82"/>
      <c r="H43" s="82"/>
      <c r="I43" s="82"/>
      <c r="J43" s="57"/>
      <c r="K43" s="6"/>
      <c r="L43" s="57"/>
      <c r="M43" s="57"/>
      <c r="N43" s="57"/>
      <c r="O43" s="110"/>
      <c r="P43" s="82"/>
      <c r="Q43" s="82"/>
      <c r="R43" s="82"/>
      <c r="S43" s="82"/>
      <c r="T43" s="22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</row>
    <row r="44" spans="1:33" ht="15.75">
      <c r="A44" s="53">
        <v>37</v>
      </c>
      <c r="B44" s="64" t="s">
        <v>27</v>
      </c>
      <c r="C44" s="34" t="s">
        <v>23</v>
      </c>
      <c r="D44" s="75"/>
      <c r="E44" s="35">
        <v>4200</v>
      </c>
      <c r="F44" s="36"/>
      <c r="G44" s="35">
        <v>3850</v>
      </c>
      <c r="H44" s="36"/>
      <c r="I44" s="36"/>
      <c r="J44" s="37"/>
      <c r="K44" s="24"/>
      <c r="L44" s="38">
        <v>3850</v>
      </c>
      <c r="M44" s="17">
        <v>4200</v>
      </c>
      <c r="N44" s="17">
        <f t="shared" si="7"/>
        <v>0</v>
      </c>
      <c r="O44" s="61">
        <f t="shared" si="1"/>
        <v>450</v>
      </c>
      <c r="P44" s="35">
        <v>4300</v>
      </c>
      <c r="Q44" s="35">
        <f t="shared" si="2"/>
        <v>516</v>
      </c>
      <c r="R44" s="35">
        <f t="shared" si="3"/>
        <v>430</v>
      </c>
      <c r="S44" s="35">
        <f t="shared" si="4"/>
        <v>344</v>
      </c>
      <c r="T44" s="35">
        <f t="shared" si="5"/>
        <v>258</v>
      </c>
    </row>
    <row r="45" spans="1:33" ht="15.75">
      <c r="A45" s="53">
        <v>38</v>
      </c>
      <c r="B45" s="67" t="s">
        <v>27</v>
      </c>
      <c r="C45" s="28" t="s">
        <v>24</v>
      </c>
      <c r="D45" s="76"/>
      <c r="E45" s="29">
        <v>3900</v>
      </c>
      <c r="F45" s="30"/>
      <c r="G45" s="29">
        <v>3550</v>
      </c>
      <c r="H45" s="30"/>
      <c r="I45" s="30"/>
      <c r="J45" s="31"/>
      <c r="K45" s="24"/>
      <c r="L45" s="32">
        <v>3550</v>
      </c>
      <c r="M45" s="16">
        <v>3900</v>
      </c>
      <c r="N45" s="17">
        <f t="shared" si="7"/>
        <v>0</v>
      </c>
      <c r="O45" s="59">
        <f t="shared" si="1"/>
        <v>461</v>
      </c>
      <c r="P45" s="29">
        <v>4011</v>
      </c>
      <c r="Q45" s="29">
        <f t="shared" si="2"/>
        <v>481.32</v>
      </c>
      <c r="R45" s="29">
        <f t="shared" si="3"/>
        <v>401.1</v>
      </c>
      <c r="S45" s="29">
        <f t="shared" si="4"/>
        <v>320.88</v>
      </c>
      <c r="T45" s="29">
        <f t="shared" si="5"/>
        <v>240.66</v>
      </c>
    </row>
    <row r="46" spans="1:33" ht="15.75">
      <c r="A46" s="54"/>
      <c r="B46" s="66"/>
      <c r="C46" s="42"/>
      <c r="D46" s="43"/>
      <c r="E46" s="43"/>
      <c r="F46" s="43"/>
      <c r="G46" s="43"/>
      <c r="H46" s="43"/>
      <c r="I46" s="43"/>
      <c r="J46" s="43"/>
      <c r="K46" s="6"/>
      <c r="L46" s="43"/>
      <c r="M46" s="43"/>
      <c r="N46" s="43"/>
      <c r="O46" s="60"/>
      <c r="P46" s="43"/>
      <c r="Q46" s="43"/>
      <c r="R46" s="43"/>
      <c r="S46" s="43"/>
      <c r="T46" s="15"/>
    </row>
    <row r="47" spans="1:33" ht="15.75">
      <c r="A47" s="53">
        <v>39</v>
      </c>
      <c r="B47" s="64" t="s">
        <v>28</v>
      </c>
      <c r="C47" s="34" t="s">
        <v>23</v>
      </c>
      <c r="D47" s="75">
        <v>3550</v>
      </c>
      <c r="E47" s="35">
        <v>3400</v>
      </c>
      <c r="F47" s="36"/>
      <c r="G47" s="36"/>
      <c r="H47" s="36"/>
      <c r="I47" s="36"/>
      <c r="J47" s="37"/>
      <c r="K47" s="24"/>
      <c r="L47" s="38">
        <v>3400</v>
      </c>
      <c r="M47" s="17"/>
      <c r="N47" s="17">
        <f>IF(D47&gt;0, D47-L47, 0)</f>
        <v>150</v>
      </c>
      <c r="O47" s="61">
        <f t="shared" si="1"/>
        <v>150</v>
      </c>
      <c r="P47" s="35">
        <v>3550</v>
      </c>
      <c r="Q47" s="35">
        <f t="shared" si="2"/>
        <v>426</v>
      </c>
      <c r="R47" s="35">
        <f t="shared" si="3"/>
        <v>355</v>
      </c>
      <c r="S47" s="35">
        <f t="shared" si="4"/>
        <v>284</v>
      </c>
      <c r="T47" s="35">
        <f t="shared" si="5"/>
        <v>213</v>
      </c>
    </row>
    <row r="48" spans="1:33" ht="15.75">
      <c r="A48" s="53">
        <v>40</v>
      </c>
      <c r="B48" s="65" t="s">
        <v>28</v>
      </c>
      <c r="C48" s="12" t="s">
        <v>24</v>
      </c>
      <c r="D48" s="79"/>
      <c r="E48" s="7"/>
      <c r="F48" s="7"/>
      <c r="G48" s="7"/>
      <c r="H48" s="13">
        <v>2120</v>
      </c>
      <c r="I48" s="7"/>
      <c r="J48" s="19">
        <v>3280</v>
      </c>
      <c r="K48" s="24"/>
      <c r="L48" s="23">
        <v>3280</v>
      </c>
      <c r="M48" s="8">
        <v>2120</v>
      </c>
      <c r="N48" s="17">
        <f t="shared" ref="N48:N49" si="8">IF(D48&gt;0, D48-L48, 0)</f>
        <v>0</v>
      </c>
      <c r="O48" s="58">
        <f t="shared" si="1"/>
        <v>170</v>
      </c>
      <c r="P48" s="5">
        <v>3450</v>
      </c>
      <c r="Q48" s="5">
        <f t="shared" si="2"/>
        <v>414</v>
      </c>
      <c r="R48" s="5">
        <f t="shared" si="3"/>
        <v>345</v>
      </c>
      <c r="S48" s="5">
        <f t="shared" si="4"/>
        <v>276</v>
      </c>
      <c r="T48" s="5">
        <f t="shared" si="5"/>
        <v>207</v>
      </c>
    </row>
    <row r="49" spans="1:33" ht="15.75">
      <c r="A49" s="53">
        <v>41</v>
      </c>
      <c r="B49" s="67" t="s">
        <v>29</v>
      </c>
      <c r="C49" s="28" t="s">
        <v>30</v>
      </c>
      <c r="D49" s="76"/>
      <c r="E49" s="29">
        <v>3100</v>
      </c>
      <c r="F49" s="29">
        <v>3300</v>
      </c>
      <c r="G49" s="30"/>
      <c r="H49" s="46">
        <v>1900</v>
      </c>
      <c r="I49" s="30"/>
      <c r="J49" s="31"/>
      <c r="K49" s="24"/>
      <c r="L49" s="32">
        <v>3100</v>
      </c>
      <c r="M49" s="16">
        <v>3300</v>
      </c>
      <c r="N49" s="17">
        <f t="shared" si="8"/>
        <v>0</v>
      </c>
      <c r="O49" s="59">
        <f t="shared" si="1"/>
        <v>300</v>
      </c>
      <c r="P49" s="29">
        <v>3400</v>
      </c>
      <c r="Q49" s="29">
        <f t="shared" si="2"/>
        <v>408</v>
      </c>
      <c r="R49" s="29">
        <f t="shared" si="3"/>
        <v>340</v>
      </c>
      <c r="S49" s="29">
        <f t="shared" si="4"/>
        <v>272</v>
      </c>
      <c r="T49" s="29">
        <f t="shared" si="5"/>
        <v>204</v>
      </c>
    </row>
    <row r="50" spans="1:33" s="27" customFormat="1" ht="15.75">
      <c r="A50" s="54"/>
      <c r="B50" s="66"/>
      <c r="C50" s="42"/>
      <c r="D50" s="43"/>
      <c r="E50" s="43"/>
      <c r="F50" s="43"/>
      <c r="G50" s="43"/>
      <c r="H50" s="43"/>
      <c r="I50" s="43"/>
      <c r="J50" s="43"/>
      <c r="K50" s="6"/>
      <c r="L50" s="43"/>
      <c r="M50" s="43"/>
      <c r="N50" s="43"/>
      <c r="O50" s="60"/>
      <c r="P50" s="43"/>
      <c r="Q50" s="43"/>
      <c r="R50" s="43"/>
      <c r="S50" s="43"/>
      <c r="T50" s="15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</row>
    <row r="51" spans="1:33" ht="15.75">
      <c r="A51" s="83">
        <v>42</v>
      </c>
      <c r="B51" s="85" t="s">
        <v>41</v>
      </c>
      <c r="C51" s="86" t="s">
        <v>25</v>
      </c>
      <c r="D51" s="87"/>
      <c r="E51" s="88"/>
      <c r="F51" s="89">
        <v>3900</v>
      </c>
      <c r="G51" s="88"/>
      <c r="H51" s="88"/>
      <c r="I51" s="88"/>
      <c r="J51" s="90"/>
      <c r="K51" s="25"/>
      <c r="L51" s="91">
        <v>3900</v>
      </c>
      <c r="M51" s="84"/>
      <c r="N51" s="84">
        <f>IF(D51&gt;0, D51-L51, 0)</f>
        <v>0</v>
      </c>
      <c r="O51" s="92">
        <f t="shared" si="1"/>
        <v>400</v>
      </c>
      <c r="P51" s="89">
        <v>4300</v>
      </c>
      <c r="Q51" s="93">
        <f t="shared" si="2"/>
        <v>516</v>
      </c>
      <c r="R51" s="93">
        <f t="shared" si="3"/>
        <v>430</v>
      </c>
      <c r="S51" s="93">
        <f t="shared" si="4"/>
        <v>344</v>
      </c>
      <c r="T51" s="93">
        <f t="shared" si="5"/>
        <v>258</v>
      </c>
    </row>
    <row r="52" spans="1:33" s="111" customFormat="1" ht="15.75">
      <c r="A52" s="115">
        <v>43</v>
      </c>
      <c r="B52" s="112"/>
      <c r="C52" s="106"/>
      <c r="D52" s="107"/>
      <c r="E52" s="108"/>
      <c r="F52" s="108"/>
      <c r="G52" s="108"/>
      <c r="H52" s="108"/>
      <c r="I52" s="108"/>
      <c r="J52" s="109"/>
      <c r="K52" s="103"/>
      <c r="L52" s="109"/>
      <c r="M52" s="109"/>
      <c r="N52" s="109"/>
      <c r="O52" s="110"/>
      <c r="P52" s="108"/>
      <c r="Q52" s="82"/>
      <c r="R52" s="82"/>
      <c r="S52" s="82"/>
      <c r="T52" s="22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</row>
    <row r="53" spans="1:33" ht="15.75">
      <c r="A53" s="83">
        <v>44</v>
      </c>
      <c r="B53" s="85" t="s">
        <v>42</v>
      </c>
      <c r="C53" s="86" t="s">
        <v>30</v>
      </c>
      <c r="D53" s="87"/>
      <c r="E53" s="88"/>
      <c r="F53" s="88"/>
      <c r="G53" s="88"/>
      <c r="H53" s="95">
        <v>1980</v>
      </c>
      <c r="I53" s="88"/>
      <c r="J53" s="90"/>
      <c r="K53" s="25"/>
      <c r="L53" s="96">
        <v>1980</v>
      </c>
      <c r="M53" s="84"/>
      <c r="N53" s="84">
        <f t="shared" ref="N53:N56" si="9">IF(D53&gt;0, D53-L53, 0)</f>
        <v>0</v>
      </c>
      <c r="O53" s="92">
        <f t="shared" si="1"/>
        <v>1980</v>
      </c>
      <c r="P53" s="89"/>
      <c r="Q53" s="93">
        <f t="shared" si="2"/>
        <v>0</v>
      </c>
      <c r="R53" s="93">
        <f t="shared" si="3"/>
        <v>0</v>
      </c>
      <c r="S53" s="93">
        <f t="shared" si="4"/>
        <v>0</v>
      </c>
      <c r="T53" s="93">
        <f t="shared" si="5"/>
        <v>0</v>
      </c>
    </row>
    <row r="54" spans="1:33" s="111" customFormat="1">
      <c r="A54" s="115">
        <v>45</v>
      </c>
      <c r="B54" s="105"/>
      <c r="C54" s="106"/>
      <c r="D54" s="107"/>
      <c r="E54" s="108"/>
      <c r="F54" s="108"/>
      <c r="G54" s="108"/>
      <c r="H54" s="108"/>
      <c r="I54" s="108"/>
      <c r="J54" s="109"/>
      <c r="K54" s="103"/>
      <c r="L54" s="109"/>
      <c r="M54" s="109"/>
      <c r="N54" s="109"/>
      <c r="O54" s="110"/>
      <c r="P54" s="108"/>
      <c r="Q54" s="82"/>
      <c r="R54" s="82"/>
      <c r="S54" s="82"/>
      <c r="T54" s="22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</row>
    <row r="55" spans="1:33" ht="15.75">
      <c r="A55" s="53">
        <v>46</v>
      </c>
      <c r="B55" s="64" t="s">
        <v>31</v>
      </c>
      <c r="C55" s="34" t="s">
        <v>24</v>
      </c>
      <c r="D55" s="75">
        <v>3050</v>
      </c>
      <c r="E55" s="35">
        <v>2800</v>
      </c>
      <c r="F55" s="36"/>
      <c r="G55" s="36"/>
      <c r="H55" s="36"/>
      <c r="I55" s="36"/>
      <c r="J55" s="21">
        <v>2800</v>
      </c>
      <c r="K55" s="24"/>
      <c r="L55" s="38">
        <v>2800</v>
      </c>
      <c r="M55" s="17"/>
      <c r="N55" s="47">
        <f t="shared" si="9"/>
        <v>250</v>
      </c>
      <c r="O55" s="61">
        <f t="shared" si="1"/>
        <v>250</v>
      </c>
      <c r="P55" s="35">
        <v>3050</v>
      </c>
      <c r="Q55" s="35">
        <f t="shared" si="2"/>
        <v>366</v>
      </c>
      <c r="R55" s="35">
        <f t="shared" si="3"/>
        <v>305</v>
      </c>
      <c r="S55" s="35">
        <f t="shared" si="4"/>
        <v>244</v>
      </c>
      <c r="T55" s="35">
        <f t="shared" si="5"/>
        <v>183</v>
      </c>
    </row>
    <row r="56" spans="1:33" ht="15.75">
      <c r="A56" s="53">
        <v>47</v>
      </c>
      <c r="B56" s="65" t="s">
        <v>31</v>
      </c>
      <c r="C56" s="4" t="s">
        <v>30</v>
      </c>
      <c r="D56" s="79">
        <v>2700</v>
      </c>
      <c r="E56" s="5">
        <v>2500</v>
      </c>
      <c r="F56" s="7"/>
      <c r="G56" s="7"/>
      <c r="H56" s="13">
        <v>1550</v>
      </c>
      <c r="I56" s="7"/>
      <c r="J56" s="19">
        <v>2550</v>
      </c>
      <c r="K56" s="24"/>
      <c r="L56" s="23">
        <v>2500</v>
      </c>
      <c r="M56" s="13">
        <v>1550</v>
      </c>
      <c r="N56" s="47">
        <f t="shared" si="9"/>
        <v>200</v>
      </c>
      <c r="O56" s="58">
        <f t="shared" si="1"/>
        <v>200</v>
      </c>
      <c r="P56" s="5">
        <v>2700</v>
      </c>
      <c r="Q56" s="5">
        <f t="shared" si="2"/>
        <v>324</v>
      </c>
      <c r="R56" s="5">
        <f t="shared" si="3"/>
        <v>270</v>
      </c>
      <c r="S56" s="5">
        <f t="shared" si="4"/>
        <v>216</v>
      </c>
      <c r="T56" s="5">
        <f t="shared" si="5"/>
        <v>162</v>
      </c>
    </row>
    <row r="57" spans="1:33" ht="15.75">
      <c r="A57" s="53">
        <v>48</v>
      </c>
      <c r="B57" s="68"/>
      <c r="C57" s="2"/>
      <c r="D57" s="5"/>
      <c r="E57" s="5"/>
      <c r="F57" s="5"/>
      <c r="G57" s="5"/>
      <c r="H57" s="5"/>
      <c r="I57" s="5"/>
      <c r="J57" s="14"/>
      <c r="K57" s="24"/>
      <c r="L57" s="22"/>
      <c r="M57" s="5"/>
      <c r="N57" s="5"/>
      <c r="O57" s="5"/>
      <c r="P57" s="5"/>
      <c r="Q57" s="5"/>
      <c r="R57" s="5"/>
      <c r="S57" s="5"/>
      <c r="T57" s="5"/>
    </row>
    <row r="58" spans="1:33" ht="15.75">
      <c r="A58" s="53">
        <v>49</v>
      </c>
      <c r="B58" s="68"/>
      <c r="C58" s="2"/>
      <c r="D58" s="5"/>
      <c r="E58" s="5"/>
      <c r="F58" s="5"/>
      <c r="G58" s="5"/>
      <c r="H58" s="5"/>
      <c r="I58" s="5"/>
      <c r="J58" s="14"/>
      <c r="K58" s="24"/>
      <c r="L58" s="22"/>
      <c r="M58" s="5"/>
      <c r="N58" s="5"/>
      <c r="O58" s="5"/>
      <c r="P58" s="5"/>
      <c r="Q58" s="5"/>
      <c r="R58" s="5"/>
      <c r="S58" s="5"/>
      <c r="T58" s="5"/>
    </row>
    <row r="59" spans="1:33" ht="15.75">
      <c r="A59" s="53">
        <v>50</v>
      </c>
      <c r="B59" s="68"/>
      <c r="C59" s="2"/>
      <c r="D59" s="5"/>
      <c r="E59" s="5"/>
      <c r="F59" s="5"/>
      <c r="G59" s="5"/>
      <c r="H59" s="5"/>
      <c r="I59" s="5"/>
      <c r="J59" s="14"/>
      <c r="K59" s="24"/>
      <c r="L59" s="22"/>
      <c r="M59" s="5"/>
      <c r="N59" s="5"/>
      <c r="O59" s="5"/>
      <c r="P59" s="5"/>
      <c r="Q59" s="5"/>
      <c r="R59" s="5"/>
      <c r="S59" s="5"/>
      <c r="T59" s="5"/>
    </row>
    <row r="60" spans="1:33" ht="15.75">
      <c r="A60" s="53">
        <v>51</v>
      </c>
      <c r="B60" s="68"/>
      <c r="C60" s="2"/>
      <c r="D60" s="5"/>
      <c r="E60" s="5"/>
      <c r="F60" s="5"/>
      <c r="G60" s="5"/>
      <c r="H60" s="5"/>
      <c r="I60" s="5"/>
      <c r="J60" s="14"/>
      <c r="K60" s="24"/>
      <c r="L60" s="22"/>
      <c r="M60" s="5"/>
      <c r="N60" s="5"/>
      <c r="O60" s="5"/>
      <c r="P60" s="5"/>
      <c r="Q60" s="5"/>
      <c r="R60" s="5"/>
      <c r="S60" s="5"/>
      <c r="T60" s="5"/>
    </row>
    <row r="61" spans="1:33" ht="15.75">
      <c r="A61" s="53">
        <v>52</v>
      </c>
      <c r="B61" s="68"/>
      <c r="C61" s="2"/>
      <c r="D61" s="5"/>
      <c r="E61" s="5"/>
      <c r="F61" s="5"/>
      <c r="G61" s="5"/>
      <c r="H61" s="5"/>
      <c r="I61" s="5"/>
      <c r="J61" s="14"/>
      <c r="K61" s="24"/>
      <c r="L61" s="22"/>
      <c r="M61" s="5"/>
      <c r="N61" s="5"/>
      <c r="O61" s="5"/>
      <c r="P61" s="5"/>
      <c r="Q61" s="5"/>
      <c r="R61" s="5"/>
      <c r="S61" s="5"/>
      <c r="T61" s="5"/>
    </row>
    <row r="62" spans="1:33" ht="15.75">
      <c r="A62" s="53">
        <v>53</v>
      </c>
      <c r="B62" s="68"/>
      <c r="C62" s="2"/>
      <c r="D62" s="5"/>
      <c r="E62" s="5"/>
      <c r="F62" s="5"/>
      <c r="G62" s="5"/>
      <c r="H62" s="5"/>
      <c r="I62" s="5"/>
      <c r="J62" s="14"/>
      <c r="K62" s="24"/>
      <c r="L62" s="22"/>
      <c r="M62" s="5"/>
      <c r="N62" s="5"/>
      <c r="O62" s="5"/>
      <c r="P62" s="5"/>
      <c r="Q62" s="5"/>
      <c r="R62" s="5"/>
      <c r="S62" s="5"/>
      <c r="T62" s="5"/>
    </row>
    <row r="63" spans="1:33" ht="15.75">
      <c r="A63" s="53">
        <v>54</v>
      </c>
      <c r="B63" s="68"/>
      <c r="C63" s="2"/>
      <c r="D63" s="5"/>
      <c r="E63" s="5"/>
      <c r="F63" s="5"/>
      <c r="G63" s="5"/>
      <c r="H63" s="5"/>
      <c r="I63" s="5"/>
      <c r="J63" s="14"/>
      <c r="K63" s="24"/>
      <c r="L63" s="22"/>
      <c r="M63" s="5"/>
      <c r="N63" s="5"/>
      <c r="O63" s="5"/>
      <c r="P63" s="5"/>
      <c r="Q63" s="5"/>
      <c r="R63" s="5"/>
      <c r="S63" s="5"/>
      <c r="T63" s="5"/>
    </row>
    <row r="64" spans="1:33" ht="15.75">
      <c r="A64" s="53">
        <v>55</v>
      </c>
      <c r="B64" s="68"/>
      <c r="C64" s="2"/>
      <c r="D64" s="5"/>
      <c r="E64" s="5"/>
      <c r="F64" s="5"/>
      <c r="G64" s="5"/>
      <c r="H64" s="5"/>
      <c r="I64" s="5"/>
      <c r="J64" s="14"/>
      <c r="K64" s="24"/>
      <c r="L64" s="22"/>
      <c r="M64" s="5"/>
      <c r="N64" s="5"/>
      <c r="O64" s="5"/>
      <c r="P64" s="5"/>
      <c r="Q64" s="5"/>
      <c r="R64" s="5"/>
      <c r="S64" s="5"/>
      <c r="T64" s="5"/>
    </row>
    <row r="65" spans="1:20" ht="15.75">
      <c r="A65" s="53">
        <v>56</v>
      </c>
      <c r="B65" s="68"/>
      <c r="C65" s="2"/>
      <c r="D65" s="5"/>
      <c r="E65" s="5"/>
      <c r="F65" s="5"/>
      <c r="G65" s="5"/>
      <c r="H65" s="5"/>
      <c r="I65" s="5"/>
      <c r="J65" s="14"/>
      <c r="K65" s="24"/>
      <c r="L65" s="22"/>
      <c r="M65" s="5"/>
      <c r="N65" s="5"/>
      <c r="O65" s="5"/>
      <c r="P65" s="5"/>
      <c r="Q65" s="5"/>
      <c r="R65" s="5"/>
      <c r="S65" s="5"/>
      <c r="T65" s="5"/>
    </row>
    <row r="66" spans="1:20" ht="15.75">
      <c r="A66" s="53">
        <v>57</v>
      </c>
      <c r="B66" s="68"/>
      <c r="C66" s="2"/>
      <c r="D66" s="5"/>
      <c r="E66" s="5"/>
      <c r="F66" s="5"/>
      <c r="G66" s="5"/>
      <c r="H66" s="5"/>
      <c r="I66" s="5"/>
      <c r="J66" s="14"/>
      <c r="K66" s="24"/>
      <c r="L66" s="22"/>
      <c r="M66" s="5"/>
      <c r="N66" s="5"/>
      <c r="O66" s="5"/>
      <c r="P66" s="5"/>
      <c r="Q66" s="5"/>
      <c r="R66" s="5"/>
      <c r="S66" s="5"/>
      <c r="T66" s="5"/>
    </row>
    <row r="67" spans="1:20" ht="15.75">
      <c r="A67" s="53">
        <v>58</v>
      </c>
      <c r="B67" s="68"/>
      <c r="C67" s="2"/>
      <c r="D67" s="5"/>
      <c r="E67" s="5"/>
      <c r="F67" s="5"/>
      <c r="G67" s="5"/>
      <c r="H67" s="5"/>
      <c r="I67" s="5"/>
      <c r="J67" s="14"/>
      <c r="K67" s="24"/>
      <c r="L67" s="22"/>
      <c r="M67" s="5"/>
      <c r="N67" s="5"/>
      <c r="O67" s="5"/>
      <c r="P67" s="5"/>
      <c r="Q67" s="5"/>
      <c r="R67" s="5"/>
      <c r="S67" s="5"/>
      <c r="T67" s="5"/>
    </row>
    <row r="68" spans="1:20" ht="15.75">
      <c r="A68" s="53">
        <v>59</v>
      </c>
      <c r="B68" s="68"/>
      <c r="C68" s="2"/>
      <c r="D68" s="5"/>
      <c r="E68" s="5"/>
      <c r="F68" s="5"/>
      <c r="G68" s="5"/>
      <c r="H68" s="5"/>
      <c r="I68" s="5"/>
      <c r="J68" s="14"/>
      <c r="K68" s="24"/>
      <c r="L68" s="22"/>
      <c r="M68" s="5"/>
      <c r="N68" s="5"/>
      <c r="O68" s="5"/>
      <c r="P68" s="5"/>
      <c r="Q68" s="5"/>
      <c r="R68" s="5"/>
      <c r="S68" s="5"/>
      <c r="T68" s="5"/>
    </row>
    <row r="69" spans="1:20" ht="15.75">
      <c r="A69" s="53">
        <v>60</v>
      </c>
      <c r="B69" s="68"/>
      <c r="C69" s="2"/>
      <c r="D69" s="5"/>
      <c r="E69" s="5"/>
      <c r="F69" s="5"/>
      <c r="G69" s="5"/>
      <c r="H69" s="5"/>
      <c r="I69" s="5"/>
      <c r="J69" s="14"/>
      <c r="K69" s="24"/>
      <c r="L69" s="22"/>
      <c r="M69" s="5"/>
      <c r="N69" s="5"/>
      <c r="O69" s="5"/>
      <c r="P69" s="5"/>
      <c r="Q69" s="5"/>
      <c r="R69" s="5"/>
      <c r="S69" s="5"/>
      <c r="T69" s="5"/>
    </row>
    <row r="70" spans="1:20" ht="15.75">
      <c r="A70" s="53">
        <v>61</v>
      </c>
      <c r="B70" s="68"/>
      <c r="C70" s="2"/>
      <c r="D70" s="5"/>
      <c r="E70" s="5"/>
      <c r="F70" s="5"/>
      <c r="G70" s="5"/>
      <c r="H70" s="5"/>
      <c r="I70" s="5"/>
      <c r="J70" s="14"/>
      <c r="K70" s="24"/>
      <c r="L70" s="22"/>
      <c r="M70" s="5"/>
      <c r="N70" s="5"/>
      <c r="O70" s="5"/>
      <c r="P70" s="5"/>
      <c r="Q70" s="5"/>
      <c r="R70" s="5"/>
      <c r="S70" s="5"/>
      <c r="T70" s="5"/>
    </row>
    <row r="71" spans="1:20" ht="15.75">
      <c r="A71" s="53">
        <v>62</v>
      </c>
      <c r="B71" s="68"/>
      <c r="C71" s="2"/>
      <c r="D71" s="5"/>
      <c r="E71" s="5"/>
      <c r="F71" s="5"/>
      <c r="G71" s="5"/>
      <c r="H71" s="5"/>
      <c r="I71" s="5"/>
      <c r="J71" s="14"/>
      <c r="K71" s="24"/>
      <c r="L71" s="22"/>
      <c r="M71" s="5"/>
      <c r="N71" s="5"/>
      <c r="O71" s="5"/>
      <c r="P71" s="5"/>
      <c r="Q71" s="5"/>
      <c r="R71" s="5"/>
      <c r="S71" s="5"/>
      <c r="T71" s="5"/>
    </row>
    <row r="72" spans="1:20" ht="15.75">
      <c r="A72" s="53">
        <v>63</v>
      </c>
      <c r="B72" s="68"/>
      <c r="C72" s="2"/>
      <c r="D72" s="5"/>
      <c r="E72" s="5"/>
      <c r="F72" s="5"/>
      <c r="G72" s="5"/>
      <c r="H72" s="5"/>
      <c r="I72" s="5"/>
      <c r="J72" s="14"/>
      <c r="K72" s="24"/>
      <c r="L72" s="22"/>
      <c r="M72" s="5"/>
      <c r="N72" s="5"/>
      <c r="O72" s="5"/>
      <c r="P72" s="5"/>
      <c r="Q72" s="5"/>
      <c r="R72" s="5"/>
      <c r="S72" s="5"/>
      <c r="T72" s="5"/>
    </row>
    <row r="73" spans="1:20" ht="15.75">
      <c r="A73" s="53">
        <v>64</v>
      </c>
      <c r="B73" s="68"/>
      <c r="C73" s="2"/>
      <c r="D73" s="5"/>
      <c r="E73" s="5"/>
      <c r="F73" s="5"/>
      <c r="G73" s="5"/>
      <c r="H73" s="5"/>
      <c r="I73" s="5"/>
      <c r="J73" s="14"/>
      <c r="K73" s="24"/>
      <c r="L73" s="22"/>
      <c r="M73" s="5"/>
      <c r="N73" s="5"/>
      <c r="O73" s="5"/>
      <c r="P73" s="5"/>
      <c r="Q73" s="5"/>
      <c r="R73" s="5"/>
      <c r="S73" s="5"/>
      <c r="T73" s="5"/>
    </row>
    <row r="74" spans="1:20" ht="15.75">
      <c r="A74" s="53">
        <v>65</v>
      </c>
      <c r="B74" s="68"/>
      <c r="C74" s="2"/>
      <c r="D74" s="5"/>
      <c r="E74" s="5"/>
      <c r="F74" s="5"/>
      <c r="G74" s="5"/>
      <c r="H74" s="5"/>
      <c r="I74" s="5"/>
      <c r="J74" s="14"/>
      <c r="K74" s="24"/>
      <c r="L74" s="22"/>
      <c r="M74" s="5"/>
      <c r="N74" s="5"/>
      <c r="O74" s="5"/>
      <c r="P74" s="5"/>
      <c r="Q74" s="5"/>
      <c r="R74" s="5"/>
      <c r="S74" s="5"/>
      <c r="T74" s="5"/>
    </row>
    <row r="75" spans="1:20" ht="15.75">
      <c r="A75" s="53">
        <v>66</v>
      </c>
      <c r="B75" s="68"/>
      <c r="C75" s="2"/>
      <c r="D75" s="5"/>
      <c r="E75" s="5"/>
      <c r="F75" s="5"/>
      <c r="G75" s="5"/>
      <c r="H75" s="5"/>
      <c r="I75" s="5"/>
      <c r="J75" s="14"/>
      <c r="K75" s="24"/>
      <c r="L75" s="22"/>
      <c r="M75" s="5"/>
      <c r="N75" s="5"/>
      <c r="O75" s="5"/>
      <c r="P75" s="5"/>
      <c r="Q75" s="5"/>
      <c r="R75" s="5"/>
      <c r="S75" s="5"/>
      <c r="T75" s="5"/>
    </row>
    <row r="76" spans="1:20" ht="15.75">
      <c r="A76" s="53">
        <v>67</v>
      </c>
      <c r="B76" s="68"/>
      <c r="C76" s="2"/>
      <c r="D76" s="5"/>
      <c r="E76" s="5"/>
      <c r="F76" s="5"/>
      <c r="G76" s="5"/>
      <c r="H76" s="5"/>
      <c r="I76" s="5"/>
      <c r="J76" s="14"/>
      <c r="K76" s="24"/>
      <c r="L76" s="22"/>
      <c r="M76" s="5"/>
      <c r="N76" s="5"/>
      <c r="O76" s="5"/>
      <c r="P76" s="5"/>
      <c r="Q76" s="5"/>
      <c r="R76" s="5"/>
      <c r="S76" s="5"/>
      <c r="T76" s="5"/>
    </row>
    <row r="77" spans="1:20" ht="15.75">
      <c r="A77" s="53">
        <v>68</v>
      </c>
      <c r="B77" s="68"/>
      <c r="C77" s="2"/>
      <c r="D77" s="5"/>
      <c r="E77" s="5"/>
      <c r="F77" s="5"/>
      <c r="G77" s="5"/>
      <c r="H77" s="5"/>
      <c r="I77" s="5"/>
      <c r="J77" s="14"/>
      <c r="K77" s="24"/>
      <c r="L77" s="22"/>
      <c r="M77" s="5"/>
      <c r="N77" s="5"/>
      <c r="O77" s="5"/>
      <c r="P77" s="5"/>
      <c r="Q77" s="5"/>
      <c r="R77" s="5"/>
      <c r="S77" s="5"/>
      <c r="T77" s="5"/>
    </row>
    <row r="78" spans="1:20" ht="15.75">
      <c r="A78" s="53">
        <v>69</v>
      </c>
      <c r="B78" s="68"/>
      <c r="C78" s="2"/>
      <c r="D78" s="5"/>
      <c r="E78" s="5"/>
      <c r="F78" s="5"/>
      <c r="G78" s="5"/>
      <c r="H78" s="5"/>
      <c r="I78" s="5"/>
      <c r="J78" s="14"/>
      <c r="K78" s="24"/>
      <c r="L78" s="22"/>
      <c r="M78" s="5"/>
      <c r="N78" s="5"/>
      <c r="O78" s="5"/>
      <c r="P78" s="5"/>
      <c r="Q78" s="5"/>
      <c r="R78" s="5"/>
      <c r="S78" s="5"/>
      <c r="T78" s="5"/>
    </row>
    <row r="79" spans="1:20" ht="15.75">
      <c r="A79" s="53">
        <v>70</v>
      </c>
      <c r="B79" s="68"/>
      <c r="C79" s="2"/>
      <c r="D79" s="5"/>
      <c r="E79" s="5"/>
      <c r="F79" s="5"/>
      <c r="G79" s="5"/>
      <c r="H79" s="5"/>
      <c r="I79" s="5"/>
      <c r="J79" s="14"/>
      <c r="K79" s="24"/>
      <c r="L79" s="22"/>
      <c r="M79" s="5"/>
      <c r="N79" s="5"/>
      <c r="O79" s="5"/>
      <c r="P79" s="5"/>
      <c r="Q79" s="5"/>
      <c r="R79" s="5"/>
      <c r="S79" s="5"/>
      <c r="T79" s="5"/>
    </row>
    <row r="80" spans="1:20" ht="15.75">
      <c r="A80" s="53">
        <v>71</v>
      </c>
      <c r="B80" s="68"/>
      <c r="C80" s="2"/>
      <c r="D80" s="5"/>
      <c r="E80" s="5"/>
      <c r="F80" s="5"/>
      <c r="G80" s="5"/>
      <c r="H80" s="5"/>
      <c r="I80" s="5"/>
      <c r="J80" s="14"/>
      <c r="K80" s="24"/>
      <c r="L80" s="22"/>
      <c r="M80" s="5"/>
      <c r="N80" s="5"/>
      <c r="O80" s="5"/>
      <c r="P80" s="5"/>
      <c r="Q80" s="5"/>
      <c r="R80" s="5"/>
      <c r="S80" s="5"/>
      <c r="T80" s="5"/>
    </row>
    <row r="81" spans="1:20" ht="15.75">
      <c r="A81" s="53">
        <v>72</v>
      </c>
      <c r="B81" s="68"/>
      <c r="C81" s="2"/>
      <c r="D81" s="5"/>
      <c r="E81" s="5"/>
      <c r="F81" s="5"/>
      <c r="G81" s="5"/>
      <c r="H81" s="5"/>
      <c r="I81" s="5"/>
      <c r="J81" s="14"/>
      <c r="K81" s="24"/>
      <c r="L81" s="22"/>
      <c r="M81" s="5"/>
      <c r="N81" s="5"/>
      <c r="O81" s="5"/>
      <c r="P81" s="5"/>
      <c r="Q81" s="5"/>
      <c r="R81" s="5"/>
      <c r="S81" s="5"/>
      <c r="T81" s="5"/>
    </row>
    <row r="82" spans="1:20" ht="15.75">
      <c r="A82" s="53">
        <v>73</v>
      </c>
      <c r="B82" s="68"/>
      <c r="C82" s="2"/>
      <c r="D82" s="5"/>
      <c r="E82" s="5"/>
      <c r="F82" s="5"/>
      <c r="G82" s="5"/>
      <c r="H82" s="5"/>
      <c r="I82" s="5"/>
      <c r="J82" s="14"/>
      <c r="K82" s="24"/>
      <c r="L82" s="22"/>
      <c r="M82" s="5"/>
      <c r="N82" s="5"/>
      <c r="O82" s="5"/>
      <c r="P82" s="5"/>
      <c r="Q82" s="5"/>
      <c r="R82" s="5"/>
      <c r="S82" s="5"/>
      <c r="T82" s="5"/>
    </row>
    <row r="83" spans="1:20">
      <c r="A83" s="53">
        <v>74</v>
      </c>
      <c r="B83" s="69"/>
      <c r="C83" s="2"/>
      <c r="D83" s="5"/>
      <c r="E83" s="5"/>
      <c r="F83" s="5"/>
      <c r="G83" s="5"/>
      <c r="H83" s="5"/>
      <c r="I83" s="5"/>
      <c r="J83" s="14"/>
      <c r="K83" s="26"/>
      <c r="L83" s="22"/>
      <c r="M83" s="5"/>
      <c r="N83" s="5"/>
      <c r="O83" s="5"/>
      <c r="P83" s="5"/>
      <c r="Q83" s="5"/>
      <c r="R83" s="5"/>
      <c r="S83" s="5"/>
      <c r="T83" s="5"/>
    </row>
  </sheetData>
  <mergeCells count="1">
    <mergeCell ref="B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Pereira</dc:creator>
  <cp:lastModifiedBy>Willian Pereira</cp:lastModifiedBy>
  <dcterms:created xsi:type="dcterms:W3CDTF">2023-11-28T11:58:58Z</dcterms:created>
  <dcterms:modified xsi:type="dcterms:W3CDTF">2023-11-28T19:55:28Z</dcterms:modified>
</cp:coreProperties>
</file>