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trevizan\Projetos\futeletrica\"/>
    </mc:Choice>
  </mc:AlternateContent>
  <xr:revisionPtr revIDLastSave="0" documentId="13_ncr:1_{94A4316C-F90C-4C82-8B74-1226912102C7}" xr6:coauthVersionLast="47" xr6:coauthVersionMax="47" xr10:uidLastSave="{00000000-0000-0000-0000-000000000000}"/>
  <bookViews>
    <workbookView xWindow="0" yWindow="0" windowWidth="19200" windowHeight="15750" xr2:uid="{00000000-000D-0000-FFFF-FFFF00000000}"/>
  </bookViews>
  <sheets>
    <sheet name="Base de Craques" sheetId="1" r:id="rId1"/>
    <sheet name="Upgrade" sheetId="2" r:id="rId2"/>
    <sheet name="Escalado" sheetId="3" r:id="rId3"/>
    <sheet name="Aposentados" sheetId="4" r:id="rId4"/>
  </sheets>
  <definedNames>
    <definedName name="_xlnm._FilterDatabase" localSheetId="0" hidden="1">'Base de Craques'!$A$1:$F$23</definedName>
    <definedName name="_xlnm._FilterDatabase" localSheetId="1" hidden="1">Upgrade!$A$1:$K$23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F15" i="1"/>
  <c r="K20" i="2" s="1"/>
  <c r="H18" i="2"/>
  <c r="G18" i="2" s="1"/>
  <c r="F18" i="2" s="1"/>
  <c r="E18" i="2" s="1"/>
  <c r="D18" i="2" s="1"/>
  <c r="C18" i="2" s="1"/>
  <c r="B18" i="2" s="1"/>
  <c r="J18" i="2" s="1"/>
  <c r="H23" i="2"/>
  <c r="G23" i="2" s="1"/>
  <c r="F23" i="2" s="1"/>
  <c r="E23" i="2" s="1"/>
  <c r="D23" i="2" s="1"/>
  <c r="C23" i="2" s="1"/>
  <c r="B23" i="2" s="1"/>
  <c r="J23" i="2" s="1"/>
  <c r="H16" i="2"/>
  <c r="G16" i="2" s="1"/>
  <c r="F16" i="2" s="1"/>
  <c r="E16" i="2" s="1"/>
  <c r="D16" i="2" s="1"/>
  <c r="C16" i="2" s="1"/>
  <c r="B16" i="2" s="1"/>
  <c r="J16" i="2" s="1"/>
  <c r="H20" i="2"/>
  <c r="G20" i="2" s="1"/>
  <c r="F20" i="2" s="1"/>
  <c r="E20" i="2" s="1"/>
  <c r="D20" i="2" s="1"/>
  <c r="H19" i="2"/>
  <c r="G19" i="2" s="1"/>
  <c r="F19" i="2" s="1"/>
  <c r="E19" i="2" s="1"/>
  <c r="D19" i="2" s="1"/>
  <c r="H21" i="2"/>
  <c r="G21" i="2" s="1"/>
  <c r="F21" i="2" s="1"/>
  <c r="E21" i="2" s="1"/>
  <c r="D21" i="2" s="1"/>
  <c r="C21" i="2" s="1"/>
  <c r="H15" i="2"/>
  <c r="G15" i="2" s="1"/>
  <c r="F15" i="2" s="1"/>
  <c r="E15" i="2" s="1"/>
  <c r="D15" i="2" s="1"/>
  <c r="C15" i="2" s="1"/>
  <c r="H22" i="2"/>
  <c r="G22" i="2" s="1"/>
  <c r="F22" i="2" s="1"/>
  <c r="E22" i="2" s="1"/>
  <c r="D22" i="2" s="1"/>
  <c r="H10" i="2"/>
  <c r="G10" i="2" s="1"/>
  <c r="F10" i="2" s="1"/>
  <c r="E10" i="2" s="1"/>
  <c r="D10" i="2" s="1"/>
  <c r="C10" i="2" s="1"/>
  <c r="B10" i="2" s="1"/>
  <c r="J10" i="2" s="1"/>
  <c r="H14" i="2"/>
  <c r="G14" i="2" s="1"/>
  <c r="F14" i="2" s="1"/>
  <c r="E14" i="2" s="1"/>
  <c r="D14" i="2" s="1"/>
  <c r="C14" i="2" s="1"/>
  <c r="B14" i="2" s="1"/>
  <c r="J14" i="2" s="1"/>
  <c r="H17" i="2"/>
  <c r="G17" i="2" s="1"/>
  <c r="F17" i="2" s="1"/>
  <c r="E17" i="2" s="1"/>
  <c r="D17" i="2" s="1"/>
  <c r="C17" i="2" s="1"/>
  <c r="B17" i="2" s="1"/>
  <c r="J17" i="2" s="1"/>
  <c r="H13" i="2"/>
  <c r="G13" i="2" s="1"/>
  <c r="F13" i="2" s="1"/>
  <c r="E13" i="2" s="1"/>
  <c r="D13" i="2" s="1"/>
  <c r="C13" i="2" s="1"/>
  <c r="B13" i="2" s="1"/>
  <c r="J13" i="2" s="1"/>
  <c r="H12" i="2"/>
  <c r="G12" i="2" s="1"/>
  <c r="F12" i="2" s="1"/>
  <c r="E12" i="2" s="1"/>
  <c r="D12" i="2" s="1"/>
  <c r="H11" i="2"/>
  <c r="G11" i="2" s="1"/>
  <c r="F11" i="2" s="1"/>
  <c r="E11" i="2" s="1"/>
  <c r="D11" i="2" s="1"/>
  <c r="H5" i="2"/>
  <c r="G5" i="2" s="1"/>
  <c r="F5" i="2" s="1"/>
  <c r="E5" i="2" s="1"/>
  <c r="D5" i="2" s="1"/>
  <c r="C5" i="2" s="1"/>
  <c r="B5" i="2" s="1"/>
  <c r="H9" i="2"/>
  <c r="G9" i="2" s="1"/>
  <c r="F9" i="2" s="1"/>
  <c r="E9" i="2" s="1"/>
  <c r="D9" i="2" s="1"/>
  <c r="C9" i="2" s="1"/>
  <c r="B9" i="2" s="1"/>
  <c r="J9" i="2" s="1"/>
  <c r="H7" i="2"/>
  <c r="G7" i="2" s="1"/>
  <c r="F7" i="2" s="1"/>
  <c r="E7" i="2" s="1"/>
  <c r="D7" i="2" s="1"/>
  <c r="C7" i="2" s="1"/>
  <c r="B7" i="2" s="1"/>
  <c r="J7" i="2" s="1"/>
  <c r="H6" i="2"/>
  <c r="G6" i="2" s="1"/>
  <c r="F6" i="2" s="1"/>
  <c r="E6" i="2" s="1"/>
  <c r="D6" i="2" s="1"/>
  <c r="H8" i="2"/>
  <c r="G8" i="2" s="1"/>
  <c r="F8" i="2" s="1"/>
  <c r="E8" i="2" s="1"/>
  <c r="D8" i="2" s="1"/>
  <c r="H3" i="2"/>
  <c r="G3" i="2" s="1"/>
  <c r="F3" i="2" s="1"/>
  <c r="E3" i="2" s="1"/>
  <c r="D3" i="2" s="1"/>
  <c r="C3" i="2" s="1"/>
  <c r="B3" i="2" s="1"/>
  <c r="J3" i="2" s="1"/>
  <c r="H4" i="2"/>
  <c r="G4" i="2" s="1"/>
  <c r="F4" i="2" s="1"/>
  <c r="E4" i="2" s="1"/>
  <c r="D4" i="2" s="1"/>
  <c r="C4" i="2" s="1"/>
  <c r="B4" i="2" s="1"/>
  <c r="J4" i="2" s="1"/>
  <c r="H2" i="2"/>
  <c r="G2" i="2" s="1"/>
  <c r="F2" i="2" s="1"/>
  <c r="E2" i="2" s="1"/>
  <c r="D2" i="2" s="1"/>
  <c r="C2" i="2" s="1"/>
  <c r="B2" i="2" s="1"/>
  <c r="J2" i="2" s="1"/>
  <c r="G1" i="2"/>
  <c r="F1" i="2" s="1"/>
  <c r="E1" i="2" s="1"/>
  <c r="D1" i="2" s="1"/>
  <c r="C1" i="2" s="1"/>
  <c r="B1" i="2" s="1"/>
  <c r="F20" i="1"/>
  <c r="K23" i="2" s="1"/>
  <c r="F19" i="1"/>
  <c r="K13" i="2" s="1"/>
  <c r="B21" i="2" l="1"/>
  <c r="J21" i="2" s="1"/>
  <c r="J5" i="2"/>
  <c r="B15" i="2"/>
  <c r="C12" i="2"/>
  <c r="B12" i="2" s="1"/>
  <c r="C2" i="1"/>
  <c r="C4" i="1"/>
  <c r="C20" i="2"/>
  <c r="C14" i="1"/>
  <c r="C19" i="1"/>
  <c r="C8" i="1"/>
  <c r="C3" i="1"/>
  <c r="C13" i="1"/>
  <c r="C12" i="1"/>
  <c r="C20" i="1"/>
  <c r="C22" i="2"/>
  <c r="C18" i="1"/>
  <c r="C23" i="1"/>
  <c r="C5" i="1"/>
  <c r="C8" i="2"/>
  <c r="C22" i="1"/>
  <c r="C19" i="2"/>
  <c r="C11" i="2"/>
  <c r="C6" i="2"/>
  <c r="F22" i="1"/>
  <c r="K14" i="2" s="1"/>
  <c r="F8" i="1"/>
  <c r="K21" i="2" s="1"/>
  <c r="F11" i="1"/>
  <c r="K8" i="2" s="1"/>
  <c r="F12" i="1"/>
  <c r="K16" i="2" s="1"/>
  <c r="F13" i="1"/>
  <c r="K7" i="2" s="1"/>
  <c r="F17" i="1"/>
  <c r="K12" i="2" s="1"/>
  <c r="F2" i="1"/>
  <c r="K10" i="2" s="1"/>
  <c r="F23" i="1"/>
  <c r="K17" i="2" s="1"/>
  <c r="F6" i="1"/>
  <c r="K19" i="2" s="1"/>
  <c r="F16" i="1"/>
  <c r="K18" i="2" s="1"/>
  <c r="F3" i="1"/>
  <c r="K4" i="2" s="1"/>
  <c r="F14" i="1"/>
  <c r="K9" i="2" s="1"/>
  <c r="F7" i="1"/>
  <c r="K11" i="2" s="1"/>
  <c r="F21" i="1"/>
  <c r="K6" i="2" s="1"/>
  <c r="F5" i="1"/>
  <c r="K3" i="2" s="1"/>
  <c r="F18" i="1"/>
  <c r="K5" i="2" s="1"/>
  <c r="F4" i="1"/>
  <c r="K2" i="2" s="1"/>
  <c r="F9" i="1"/>
  <c r="K22" i="2" s="1"/>
  <c r="F10" i="1"/>
  <c r="K15" i="2" s="1"/>
  <c r="C16" i="1"/>
  <c r="C17" i="1" l="1"/>
  <c r="J12" i="2"/>
  <c r="C10" i="1"/>
  <c r="J15" i="2"/>
  <c r="B8" i="2"/>
  <c r="B22" i="2"/>
  <c r="B6" i="2"/>
  <c r="B20" i="2"/>
  <c r="B19" i="2"/>
  <c r="B11" i="2"/>
  <c r="C15" i="1" l="1"/>
  <c r="J20" i="2"/>
  <c r="C7" i="1"/>
  <c r="J11" i="2"/>
  <c r="C21" i="1"/>
  <c r="J6" i="2"/>
  <c r="C9" i="1"/>
  <c r="J22" i="2"/>
  <c r="C11" i="1"/>
  <c r="J8" i="2"/>
  <c r="C6" i="1"/>
  <c r="J19" i="2"/>
</calcChain>
</file>

<file path=xl/sharedStrings.xml><?xml version="1.0" encoding="utf-8"?>
<sst xmlns="http://schemas.openxmlformats.org/spreadsheetml/2006/main" count="147" uniqueCount="58">
  <si>
    <t>Nome</t>
  </si>
  <si>
    <t>Numero</t>
  </si>
  <si>
    <t>SR</t>
  </si>
  <si>
    <t>Posição</t>
  </si>
  <si>
    <t>Status</t>
  </si>
  <si>
    <t>Escalado</t>
  </si>
  <si>
    <t>PHILLIPE</t>
  </si>
  <si>
    <t>MEI</t>
  </si>
  <si>
    <t>Mensal</t>
  </si>
  <si>
    <t>BUGALSKI</t>
  </si>
  <si>
    <t>RAFAEL</t>
  </si>
  <si>
    <t>ZAG</t>
  </si>
  <si>
    <t>GUSTAVO</t>
  </si>
  <si>
    <t>01</t>
  </si>
  <si>
    <t>VOL</t>
  </si>
  <si>
    <t>ACYR</t>
  </si>
  <si>
    <t>CHRYSTIAN W.</t>
  </si>
  <si>
    <t>As Vezes</t>
  </si>
  <si>
    <t>MANTOVA</t>
  </si>
  <si>
    <t>BRIAN ROCHA</t>
  </si>
  <si>
    <t>VITOR</t>
  </si>
  <si>
    <t>CLEVISSON</t>
  </si>
  <si>
    <t>GIL</t>
  </si>
  <si>
    <t>RENATINHO</t>
  </si>
  <si>
    <t>JIMMY</t>
  </si>
  <si>
    <t>PATRESI</t>
  </si>
  <si>
    <t>TITI</t>
  </si>
  <si>
    <t>LUIS</t>
  </si>
  <si>
    <t>ANDRE</t>
  </si>
  <si>
    <t>PIRAMBA</t>
  </si>
  <si>
    <t>NAYAN</t>
  </si>
  <si>
    <t>JEAN</t>
  </si>
  <si>
    <t>GUI</t>
  </si>
  <si>
    <t>ATA</t>
  </si>
  <si>
    <t>TURECK</t>
  </si>
  <si>
    <t>TURRA</t>
  </si>
  <si>
    <t>KESSLER</t>
  </si>
  <si>
    <t>HERCULANO</t>
  </si>
  <si>
    <t>ARI</t>
  </si>
  <si>
    <t>Início</t>
  </si>
  <si>
    <t>Variação SR</t>
  </si>
  <si>
    <t>Gui</t>
  </si>
  <si>
    <t>X</t>
  </si>
  <si>
    <t>Ari</t>
  </si>
  <si>
    <t>Jimmy</t>
  </si>
  <si>
    <t>Patresi</t>
  </si>
  <si>
    <t>Clevisson</t>
  </si>
  <si>
    <t>Bugalski</t>
  </si>
  <si>
    <t>Nayan</t>
  </si>
  <si>
    <t>Phillipe</t>
  </si>
  <si>
    <t>Gil</t>
  </si>
  <si>
    <t>Gustavo</t>
  </si>
  <si>
    <t>Rafael</t>
  </si>
  <si>
    <t>Luis</t>
  </si>
  <si>
    <t>Mantova</t>
  </si>
  <si>
    <t>Piramba</t>
  </si>
  <si>
    <t>Renatinho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</si>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</sst>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4">
    <font>
      <sz val="10"/>
      <color rgb="FF000000"/>
      <name val="Arial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0"/>
      <color rgb="FF000000"/>
      <name val="Arial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/>
    </xf>
    <xf numFmtId="16" fontId="3" fillId="0" borderId="2" xfId="0" applyNumberFormat="1" applyFont="1" applyBorder="1"/>
    <xf numFmtId="0" fontId="2" fillId="0" borderId="1" xfId="0" applyFont="1" applyBorder="1" applyAlignment="1">
      <alignment horizontal="center"/>
    </xf>
    <xf numFmtId="164" fontId="1" fillId="0" borderId="2" xfId="0" applyNumberFormat="1" applyFont="1" applyBorder="1"/>
    <xf numFmtId="164" fontId="0" fillId="0" borderId="2" xfId="0" applyNumberFormat="1" applyBorder="1"/>
    <xf numFmtId="164" fontId="1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0"/>
  <sheetViews>
    <sheetView tabSelected="1" workbookViewId="0"/>
  </sheetViews>
  <sheetFormatPr defaultColWidth="12.5703125" defaultRowHeight="15.75" customHeight="1"/>
  <cols>
    <col min="1" max="1" width="17.140625" customWidth="1"/>
    <col min="2" max="2" width="6.7109375" customWidth="1"/>
    <col min="3" max="4" width="7.5703125" customWidth="1"/>
    <col min="5" max="5" width="10.28515625" hidden="1" customWidth="1"/>
    <col min="6" max="6" width="10.28515625" customWidth="1"/>
    <col min="7" max="19" width="7.5703125" customWidth="1"/>
  </cols>
  <sheetData>
    <row r="1" spans="1:6" ht="14.25" customHeight="1">
      <c r="A1" s="2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14.25" customHeight="1">
      <c r="A2" s="1" t="s">
        <v>6</v>
      </c>
      <c r="B2" s="11">
        <v>87</v>
      </c>
      <c r="C2" s="12">
        <f>VLOOKUP(A2,Upgrade!A:H,2,FALSE)</f>
        <v>8.629999999999999</v>
      </c>
      <c r="D2" s="12" t="s">
        <v>7</v>
      </c>
      <c r="E2" s="12" t="s">
        <v>8</v>
      </c>
      <c r="F2" s="12" t="str">
        <f>VLOOKUP(A2,Escalado!C:D,2,FALSE)</f>
        <v>X</v>
      </c>
    </row>
    <row r="3" spans="1:6" ht="14.25" customHeight="1">
      <c r="A3" s="1" t="s">
        <v>9</v>
      </c>
      <c r="B3" s="11">
        <v>9</v>
      </c>
      <c r="C3" s="12">
        <f>VLOOKUP(A3,Upgrade!A:H,2,FALSE)</f>
        <v>8.2799999999999994</v>
      </c>
      <c r="D3" s="12" t="s">
        <v>7</v>
      </c>
      <c r="E3" s="12" t="s">
        <v>8</v>
      </c>
      <c r="F3" s="12" t="str">
        <f>VLOOKUP(A3,Escalado!C:D,2,FALSE)</f>
        <v>X</v>
      </c>
    </row>
    <row r="4" spans="1:6" ht="14.25" customHeight="1">
      <c r="A4" s="1" t="s">
        <v>10</v>
      </c>
      <c r="B4" s="11">
        <v>15</v>
      </c>
      <c r="C4" s="12">
        <f>VLOOKUP(A4,Upgrade!A:H,2,FALSE)</f>
        <v>8.0499999999999989</v>
      </c>
      <c r="D4" s="12" t="s">
        <v>11</v>
      </c>
      <c r="E4" s="12" t="s">
        <v>8</v>
      </c>
      <c r="F4" s="12" t="str">
        <f>VLOOKUP(A4,Escalado!C:D,2,FALSE)</f>
        <v>X</v>
      </c>
    </row>
    <row r="5" spans="1:6" ht="14.25" customHeight="1">
      <c r="A5" s="1" t="s">
        <v>21</v>
      </c>
      <c r="B5" s="11">
        <v>17</v>
      </c>
      <c r="C5" s="12">
        <f>VLOOKUP(A5,Upgrade!A:H,2,FALSE)</f>
        <v>7.97</v>
      </c>
      <c r="D5" s="12" t="s">
        <v>14</v>
      </c>
      <c r="E5" s="12" t="s">
        <v>8</v>
      </c>
      <c r="F5" s="12" t="str">
        <f>VLOOKUP(A5,Escalado!C:D,2,FALSE)</f>
        <v>X</v>
      </c>
    </row>
    <row r="6" spans="1:6" ht="14.25" customHeight="1">
      <c r="A6" s="1" t="s">
        <v>16</v>
      </c>
      <c r="B6" s="11">
        <v>88</v>
      </c>
      <c r="C6" s="12">
        <f>VLOOKUP(A6,Upgrade!A:H,2,FALSE)</f>
        <v>7.919999999999999</v>
      </c>
      <c r="D6" s="12" t="s">
        <v>7</v>
      </c>
      <c r="E6" s="12" t="s">
        <v>17</v>
      </c>
      <c r="F6" s="12" t="e">
        <f>VLOOKUP(A6,Escalado!C:D,2,FALSE)</f>
        <v>#N/A</v>
      </c>
    </row>
    <row r="7" spans="1:6" ht="14.25" customHeight="1">
      <c r="A7" s="1" t="s">
        <v>20</v>
      </c>
      <c r="B7" s="11">
        <v>55</v>
      </c>
      <c r="C7" s="12">
        <f>VLOOKUP(A7,Upgrade!A:H,2,FALSE)</f>
        <v>7.82</v>
      </c>
      <c r="D7" s="12" t="s">
        <v>14</v>
      </c>
      <c r="E7" s="12" t="s">
        <v>17</v>
      </c>
      <c r="F7" s="12" t="e">
        <f>VLOOKUP(A7,Escalado!C:D,2,FALSE)</f>
        <v>#N/A</v>
      </c>
    </row>
    <row r="8" spans="1:6" ht="14.25" customHeight="1">
      <c r="A8" s="1" t="s">
        <v>12</v>
      </c>
      <c r="B8" s="13" t="s">
        <v>13</v>
      </c>
      <c r="C8" s="12">
        <f>VLOOKUP(A8,Upgrade!A:H,2,FALSE)</f>
        <v>7.76</v>
      </c>
      <c r="D8" s="12" t="s">
        <v>14</v>
      </c>
      <c r="E8" s="12" t="s">
        <v>8</v>
      </c>
      <c r="F8" s="12" t="str">
        <f>VLOOKUP(A8,Escalado!C:D,2,FALSE)</f>
        <v>X</v>
      </c>
    </row>
    <row r="9" spans="1:6" ht="14.25" customHeight="1">
      <c r="A9" s="1" t="s">
        <v>18</v>
      </c>
      <c r="B9" s="11">
        <v>13</v>
      </c>
      <c r="C9" s="12">
        <f>VLOOKUP(A9,Upgrade!A:H,2,FALSE)</f>
        <v>7.6999999999999993</v>
      </c>
      <c r="D9" s="12" t="s">
        <v>7</v>
      </c>
      <c r="E9" s="12" t="s">
        <v>8</v>
      </c>
      <c r="F9" s="12" t="str">
        <f>VLOOKUP(A9,Escalado!C:D,2,FALSE)</f>
        <v>X</v>
      </c>
    </row>
    <row r="10" spans="1:6" ht="14.25" customHeight="1">
      <c r="A10" s="1" t="s">
        <v>22</v>
      </c>
      <c r="B10" s="11">
        <v>10</v>
      </c>
      <c r="C10" s="12">
        <f>VLOOKUP(A10,Upgrade!A:H,2,FALSE)</f>
        <v>7.6099999999999994</v>
      </c>
      <c r="D10" s="12" t="s">
        <v>14</v>
      </c>
      <c r="E10" s="12" t="s">
        <v>8</v>
      </c>
      <c r="F10" s="12" t="str">
        <f>VLOOKUP(A10,Escalado!C:D,2,FALSE)</f>
        <v>X</v>
      </c>
    </row>
    <row r="11" spans="1:6" ht="14.25" customHeight="1">
      <c r="A11" s="1" t="s">
        <v>23</v>
      </c>
      <c r="B11" s="11">
        <v>11</v>
      </c>
      <c r="C11" s="12">
        <f>VLOOKUP(A11,Upgrade!A:H,2,FALSE)</f>
        <v>7.2799999999999994</v>
      </c>
      <c r="D11" s="12" t="s">
        <v>7</v>
      </c>
      <c r="E11" s="12" t="s">
        <v>8</v>
      </c>
      <c r="F11" s="12" t="str">
        <f>VLOOKUP(A11,Escalado!C:D,2,FALSE)</f>
        <v>X</v>
      </c>
    </row>
    <row r="12" spans="1:6" ht="14.25" customHeight="1">
      <c r="A12" s="1" t="s">
        <v>27</v>
      </c>
      <c r="B12" s="11">
        <v>8</v>
      </c>
      <c r="C12" s="12">
        <f>VLOOKUP(A12,Upgrade!A:H,2,FALSE)</f>
        <v>6.7799999999999994</v>
      </c>
      <c r="D12" s="12" t="s">
        <v>11</v>
      </c>
      <c r="E12" s="12" t="s">
        <v>8</v>
      </c>
      <c r="F12" s="12" t="str">
        <f>VLOOKUP(A12,Escalado!C:D,2,FALSE)</f>
        <v>X</v>
      </c>
    </row>
    <row r="13" spans="1:6" ht="14.25" customHeight="1">
      <c r="A13" s="1" t="s">
        <v>24</v>
      </c>
      <c r="B13" s="11">
        <v>89</v>
      </c>
      <c r="C13" s="12">
        <f>VLOOKUP(A13,Upgrade!A:H,2,FALSE)</f>
        <v>6.7299999999999995</v>
      </c>
      <c r="D13" s="12" t="s">
        <v>7</v>
      </c>
      <c r="E13" s="12" t="s">
        <v>8</v>
      </c>
      <c r="F13" s="12" t="str">
        <f>VLOOKUP(A13,Escalado!C:D,2,FALSE)</f>
        <v>X</v>
      </c>
    </row>
    <row r="14" spans="1:6" ht="14.25" customHeight="1">
      <c r="A14" s="1" t="s">
        <v>25</v>
      </c>
      <c r="B14" s="11">
        <v>38</v>
      </c>
      <c r="C14" s="12">
        <f>VLOOKUP(A14,Upgrade!A:H,2,FALSE)</f>
        <v>6.6899999999999995</v>
      </c>
      <c r="D14" s="12" t="s">
        <v>11</v>
      </c>
      <c r="E14" s="12" t="s">
        <v>17</v>
      </c>
      <c r="F14" s="12" t="str">
        <f>VLOOKUP(A14,Escalado!C:D,2,FALSE)</f>
        <v>X</v>
      </c>
    </row>
    <row r="15" spans="1:6" ht="14.25" customHeight="1">
      <c r="A15" s="1" t="s">
        <v>26</v>
      </c>
      <c r="B15" s="11">
        <v>4</v>
      </c>
      <c r="C15" s="12">
        <f>VLOOKUP(A15,Upgrade!A:H,2,FALSE)</f>
        <v>6.68</v>
      </c>
      <c r="D15" s="12" t="s">
        <v>11</v>
      </c>
      <c r="E15" s="12" t="s">
        <v>8</v>
      </c>
      <c r="F15" s="12" t="e">
        <f>VLOOKUP(A15,Escalado!C:D,2,FALSE)</f>
        <v>#N/A</v>
      </c>
    </row>
    <row r="16" spans="1:6" ht="14.25" customHeight="1">
      <c r="A16" s="1" t="s">
        <v>29</v>
      </c>
      <c r="B16" s="11">
        <v>14</v>
      </c>
      <c r="C16" s="12">
        <f>VLOOKUP(A16,Upgrade!A:H,2,FALSE)</f>
        <v>6.56</v>
      </c>
      <c r="D16" s="12" t="s">
        <v>7</v>
      </c>
      <c r="E16" s="12" t="s">
        <v>17</v>
      </c>
      <c r="F16" s="12" t="str">
        <f>VLOOKUP(A16,Escalado!C:D,2,FALSE)</f>
        <v>X</v>
      </c>
    </row>
    <row r="17" spans="1:6" ht="14.25" customHeight="1">
      <c r="A17" s="1" t="s">
        <v>28</v>
      </c>
      <c r="B17" s="11">
        <v>47</v>
      </c>
      <c r="C17" s="12">
        <f>VLOOKUP(A17,Upgrade!A:H,2,FALSE)</f>
        <v>6.53</v>
      </c>
      <c r="D17" s="12" t="s">
        <v>14</v>
      </c>
      <c r="E17" s="12" t="s">
        <v>8</v>
      </c>
      <c r="F17" s="12" t="e">
        <f>VLOOKUP(A17,Escalado!C:D,2,FALSE)</f>
        <v>#N/A</v>
      </c>
    </row>
    <row r="18" spans="1:6" ht="14.25" customHeight="1">
      <c r="A18" s="1" t="s">
        <v>30</v>
      </c>
      <c r="B18" s="11">
        <v>5</v>
      </c>
      <c r="C18" s="12">
        <f>VLOOKUP(A18,Upgrade!A:H,2,FALSE)</f>
        <v>6.4799999999999995</v>
      </c>
      <c r="D18" s="12" t="s">
        <v>7</v>
      </c>
      <c r="E18" s="12" t="s">
        <v>8</v>
      </c>
      <c r="F18" s="12" t="str">
        <f>VLOOKUP(A18,Escalado!C:D,2,FALSE)</f>
        <v>X</v>
      </c>
    </row>
    <row r="19" spans="1:6" ht="14.25" customHeight="1">
      <c r="A19" s="1" t="s">
        <v>31</v>
      </c>
      <c r="B19" s="11">
        <v>20</v>
      </c>
      <c r="C19" s="12">
        <f>VLOOKUP(A19,Upgrade!A:H,2,FALSE)</f>
        <v>6</v>
      </c>
      <c r="D19" s="12" t="s">
        <v>7</v>
      </c>
      <c r="E19" s="12" t="s">
        <v>17</v>
      </c>
      <c r="F19" s="12" t="e">
        <f>VLOOKUP(A19,Escalado!C:D,2,FALSE)</f>
        <v>#N/A</v>
      </c>
    </row>
    <row r="20" spans="1:6" ht="14.25" customHeight="1">
      <c r="A20" s="1" t="s">
        <v>32</v>
      </c>
      <c r="B20" s="11">
        <v>7</v>
      </c>
      <c r="C20" s="12">
        <f>VLOOKUP(A20,Upgrade!A:H,2,FALSE)</f>
        <v>5.9899999999999993</v>
      </c>
      <c r="D20" s="12" t="s">
        <v>33</v>
      </c>
      <c r="E20" s="12" t="s">
        <v>8</v>
      </c>
      <c r="F20" s="12" t="str">
        <f>VLOOKUP(A20,Escalado!C:D,2,FALSE)</f>
        <v>X</v>
      </c>
    </row>
    <row r="21" spans="1:6" ht="14.25" customHeight="1">
      <c r="A21" s="1" t="s">
        <v>34</v>
      </c>
      <c r="B21" s="11">
        <v>16</v>
      </c>
      <c r="C21" s="12">
        <f>VLOOKUP(A21,Upgrade!A:H,2,FALSE)</f>
        <v>5.96</v>
      </c>
      <c r="D21" s="12" t="s">
        <v>14</v>
      </c>
      <c r="E21" s="12" t="s">
        <v>17</v>
      </c>
      <c r="F21" s="12" t="e">
        <f>VLOOKUP(A21,Escalado!C:D,2,FALSE)</f>
        <v>#N/A</v>
      </c>
    </row>
    <row r="22" spans="1:6" ht="14.25" customHeight="1">
      <c r="A22" s="1" t="s">
        <v>36</v>
      </c>
      <c r="B22" s="11">
        <v>2</v>
      </c>
      <c r="C22" s="12">
        <f>VLOOKUP(A22,Upgrade!A:H,2,FALSE)</f>
        <v>5.35</v>
      </c>
      <c r="D22" s="12" t="s">
        <v>11</v>
      </c>
      <c r="E22" s="12" t="s">
        <v>17</v>
      </c>
      <c r="F22" s="12" t="e">
        <f>VLOOKUP(A22,Escalado!C:D,2,FALSE)</f>
        <v>#N/A</v>
      </c>
    </row>
    <row r="23" spans="1:6" ht="14.25" customHeight="1">
      <c r="A23" s="1" t="s">
        <v>38</v>
      </c>
      <c r="B23" s="11">
        <v>52</v>
      </c>
      <c r="C23" s="12">
        <f>VLOOKUP(A23,Upgrade!A:H,2,FALSE)</f>
        <v>3.5599999999999996</v>
      </c>
      <c r="D23" s="12" t="s">
        <v>33</v>
      </c>
      <c r="E23" s="12" t="s">
        <v>8</v>
      </c>
      <c r="F23" s="12" t="str">
        <f>VLOOKUP(A23,Escalado!C:D,2,FALSE)</f>
        <v>X</v>
      </c>
    </row>
    <row r="24" spans="1:6" ht="14.25" customHeight="1"/>
    <row r="25" spans="1:6" ht="14.25" customHeight="1"/>
    <row r="26" spans="1:6" ht="14.25" customHeight="1"/>
    <row r="27" spans="1:6" ht="14.25" customHeight="1"/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autoFilter ref="A1:F23" xr:uid="{00000000-0009-0000-0000-000000000000}">
    <sortState xmlns:xlrd2="http://schemas.microsoft.com/office/spreadsheetml/2017/richdata2" ref="A2:F23">
      <sortCondition descending="1" ref="C1:C23"/>
    </sortState>
  </autoFilter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990"/>
  <sheetViews>
    <sheetView workbookViewId="0">
      <selection activeCell="F30" sqref="F30"/>
    </sheetView>
  </sheetViews>
  <sheetFormatPr defaultColWidth="12.5703125" defaultRowHeight="15.75" customHeight="1"/>
  <cols>
    <col min="1" max="1" width="17.140625" customWidth="1"/>
    <col min="2" max="2" width="8" customWidth="1"/>
    <col min="3" max="3" width="7.5703125" customWidth="1"/>
    <col min="4" max="4" width="9.7109375" customWidth="1"/>
    <col min="5" max="5" width="8.28515625" customWidth="1"/>
    <col min="6" max="6" width="7.7109375" customWidth="1"/>
    <col min="7" max="7" width="8.42578125" customWidth="1"/>
    <col min="8" max="9" width="7.5703125" customWidth="1"/>
    <col min="10" max="10" width="11.42578125" customWidth="1"/>
    <col min="11" max="11" width="10.28515625" customWidth="1"/>
    <col min="12" max="22" width="7.5703125" customWidth="1"/>
  </cols>
  <sheetData>
    <row r="1" spans="1:11" ht="14.25" customHeight="1">
      <c r="A1" s="2" t="s">
        <v>0</v>
      </c>
      <c r="B1" s="3">
        <f>C1+7</f>
        <v>45010</v>
      </c>
      <c r="C1" s="3">
        <f>D1+7</f>
        <v>45003</v>
      </c>
      <c r="D1" s="3">
        <f>E1+7</f>
        <v>44996</v>
      </c>
      <c r="E1" s="3">
        <f>F1+7</f>
        <v>44989</v>
      </c>
      <c r="F1" s="3">
        <f>G1+7</f>
        <v>44982</v>
      </c>
      <c r="G1" s="3">
        <f>H1+7</f>
        <v>44975</v>
      </c>
      <c r="H1" s="3">
        <v>44968</v>
      </c>
      <c r="I1" s="4" t="s">
        <v>39</v>
      </c>
      <c r="J1" s="8" t="s">
        <v>40</v>
      </c>
      <c r="K1" s="8" t="s">
        <v>5</v>
      </c>
    </row>
    <row r="2" spans="1:11" ht="14.25" customHeight="1">
      <c r="A2" s="1" t="s">
        <v>10</v>
      </c>
      <c r="B2" s="5">
        <f>C2-0.2</f>
        <v>8.0499999999999989</v>
      </c>
      <c r="C2" s="5">
        <f>D2</f>
        <v>8.2499999999999982</v>
      </c>
      <c r="D2" s="5">
        <f>E2+0.2</f>
        <v>8.2499999999999982</v>
      </c>
      <c r="E2" s="5">
        <f>F2</f>
        <v>8.0499999999999989</v>
      </c>
      <c r="F2" s="5">
        <f>G2+0.2+0.1</f>
        <v>8.0499999999999989</v>
      </c>
      <c r="G2" s="5">
        <f>H2+0.1</f>
        <v>7.7499999999999991</v>
      </c>
      <c r="H2" s="6">
        <f>I2+0.2+0.1</f>
        <v>7.6499999999999995</v>
      </c>
      <c r="I2" s="7">
        <v>7.35</v>
      </c>
      <c r="J2" s="9">
        <f>-I2+$B2</f>
        <v>0.69999999999999929</v>
      </c>
      <c r="K2" s="10" t="str">
        <f>VLOOKUP(A2,'Base de Craques'!A:F,6,FALSE)</f>
        <v>X</v>
      </c>
    </row>
    <row r="3" spans="1:11" ht="14.25" customHeight="1">
      <c r="A3" s="1" t="s">
        <v>21</v>
      </c>
      <c r="B3" s="5">
        <f>C3+0.2</f>
        <v>7.97</v>
      </c>
      <c r="C3" s="5">
        <f>D3-0.2</f>
        <v>7.77</v>
      </c>
      <c r="D3" s="5">
        <f>E3+0.2</f>
        <v>7.97</v>
      </c>
      <c r="E3" s="5">
        <f>F3+0.2</f>
        <v>7.77</v>
      </c>
      <c r="F3" s="5">
        <f>G3+0.2</f>
        <v>7.5699999999999994</v>
      </c>
      <c r="G3" s="5">
        <f>H3+0.1</f>
        <v>7.3699999999999992</v>
      </c>
      <c r="H3" s="6">
        <f>I3-0.2</f>
        <v>7.27</v>
      </c>
      <c r="I3" s="7">
        <v>7.47</v>
      </c>
      <c r="J3" s="9">
        <f>-I3+$B3</f>
        <v>0.5</v>
      </c>
      <c r="K3" s="10" t="str">
        <f>VLOOKUP(A3,'Base de Craques'!A:F,6,FALSE)</f>
        <v>X</v>
      </c>
    </row>
    <row r="4" spans="1:11" ht="14.25" customHeight="1">
      <c r="A4" s="1" t="s">
        <v>9</v>
      </c>
      <c r="B4" s="5">
        <f>C4</f>
        <v>8.2799999999999994</v>
      </c>
      <c r="C4" s="5">
        <f>D4+0.2</f>
        <v>8.2799999999999994</v>
      </c>
      <c r="D4" s="5">
        <f>E4-0.2</f>
        <v>8.08</v>
      </c>
      <c r="E4" s="5">
        <f>F4+0.2</f>
        <v>8.2799999999999994</v>
      </c>
      <c r="F4" s="5">
        <f>G4+0.2</f>
        <v>8.08</v>
      </c>
      <c r="G4" s="5">
        <f>H4</f>
        <v>7.88</v>
      </c>
      <c r="H4" s="6">
        <f>I4</f>
        <v>7.88</v>
      </c>
      <c r="I4" s="7">
        <v>7.88</v>
      </c>
      <c r="J4" s="9">
        <f>-I4+$B4</f>
        <v>0.39999999999999947</v>
      </c>
      <c r="K4" s="10" t="str">
        <f>VLOOKUP(A4,'Base de Craques'!A:F,6,FALSE)</f>
        <v>X</v>
      </c>
    </row>
    <row r="5" spans="1:11" ht="14.25" customHeight="1">
      <c r="A5" s="1" t="s">
        <v>30</v>
      </c>
      <c r="B5" s="5">
        <f>C5+0.2+0.1</f>
        <v>6.4799999999999995</v>
      </c>
      <c r="C5" s="5">
        <f>D5-0.2</f>
        <v>6.18</v>
      </c>
      <c r="D5" s="5">
        <f>E5</f>
        <v>6.38</v>
      </c>
      <c r="E5" s="5">
        <f>F5+0.2</f>
        <v>6.38</v>
      </c>
      <c r="F5" s="5">
        <f>G5+0.2</f>
        <v>6.18</v>
      </c>
      <c r="G5" s="5">
        <f>H5-0.2</f>
        <v>5.9799999999999995</v>
      </c>
      <c r="H5" s="6">
        <f>I5</f>
        <v>6.18</v>
      </c>
      <c r="I5" s="7">
        <v>6.18</v>
      </c>
      <c r="J5" s="9">
        <f>-I5+$B5</f>
        <v>0.29999999999999982</v>
      </c>
      <c r="K5" s="10" t="str">
        <f>VLOOKUP(A5,'Base de Craques'!A:F,6,FALSE)</f>
        <v>X</v>
      </c>
    </row>
    <row r="6" spans="1:11" ht="14.25" hidden="1" customHeight="1">
      <c r="A6" s="1" t="s">
        <v>34</v>
      </c>
      <c r="B6" s="5">
        <f>C6</f>
        <v>5.96</v>
      </c>
      <c r="C6" s="5">
        <f>D6</f>
        <v>5.96</v>
      </c>
      <c r="D6" s="5">
        <f>E6</f>
        <v>5.96</v>
      </c>
      <c r="E6" s="5">
        <f>F6</f>
        <v>5.96</v>
      </c>
      <c r="F6" s="5">
        <f>G6</f>
        <v>5.96</v>
      </c>
      <c r="G6" s="5">
        <f>H6</f>
        <v>5.96</v>
      </c>
      <c r="H6" s="6">
        <f>I6+0.2</f>
        <v>5.96</v>
      </c>
      <c r="I6" s="7">
        <v>5.76</v>
      </c>
      <c r="J6" s="9">
        <f>-I6+$B6</f>
        <v>0.20000000000000018</v>
      </c>
      <c r="K6" s="10" t="e">
        <f>VLOOKUP(A6,'Base de Craques'!A:F,6,FALSE)</f>
        <v>#N/A</v>
      </c>
    </row>
    <row r="7" spans="1:11" ht="14.25" customHeight="1">
      <c r="A7" s="1" t="s">
        <v>24</v>
      </c>
      <c r="B7" s="5">
        <f>C7</f>
        <v>6.7299999999999995</v>
      </c>
      <c r="C7" s="5">
        <f>D7+0.2+0.1</f>
        <v>6.7299999999999995</v>
      </c>
      <c r="D7" s="5">
        <f>E7-0.2</f>
        <v>6.43</v>
      </c>
      <c r="E7" s="5">
        <f>F7</f>
        <v>6.63</v>
      </c>
      <c r="F7" s="5">
        <f>G7</f>
        <v>6.63</v>
      </c>
      <c r="G7" s="5">
        <f>H7+0.1</f>
        <v>6.63</v>
      </c>
      <c r="H7" s="6">
        <f>I7</f>
        <v>6.53</v>
      </c>
      <c r="I7" s="7">
        <v>6.53</v>
      </c>
      <c r="J7" s="9">
        <f>-I7+$B7</f>
        <v>0.19999999999999929</v>
      </c>
      <c r="K7" s="10" t="str">
        <f>VLOOKUP(A7,'Base de Craques'!A:F,6,FALSE)</f>
        <v>X</v>
      </c>
    </row>
    <row r="8" spans="1:11" ht="14.25" customHeight="1">
      <c r="A8" s="1" t="s">
        <v>23</v>
      </c>
      <c r="B8" s="5">
        <f>C8-0.2</f>
        <v>7.2799999999999994</v>
      </c>
      <c r="C8" s="5">
        <f>D8</f>
        <v>7.4799999999999995</v>
      </c>
      <c r="D8" s="5">
        <f>E8+0.2</f>
        <v>7.4799999999999995</v>
      </c>
      <c r="E8" s="5">
        <f>F8</f>
        <v>7.2799999999999994</v>
      </c>
      <c r="F8" s="5">
        <f>G8</f>
        <v>7.2799999999999994</v>
      </c>
      <c r="G8" s="5">
        <f>H8+0.1</f>
        <v>7.2799999999999994</v>
      </c>
      <c r="H8" s="6">
        <f>I8</f>
        <v>7.18</v>
      </c>
      <c r="I8" s="7">
        <v>7.18</v>
      </c>
      <c r="J8" s="9">
        <f>-I8+$B8</f>
        <v>9.9999999999999645E-2</v>
      </c>
      <c r="K8" s="10" t="str">
        <f>VLOOKUP(A8,'Base de Craques'!A:F,6,FALSE)</f>
        <v>X</v>
      </c>
    </row>
    <row r="9" spans="1:11" ht="14.25" customHeight="1">
      <c r="A9" s="1" t="s">
        <v>25</v>
      </c>
      <c r="B9" s="5">
        <f>C9</f>
        <v>6.6899999999999995</v>
      </c>
      <c r="C9" s="5">
        <f>D9+0.2</f>
        <v>6.6899999999999995</v>
      </c>
      <c r="D9" s="5">
        <f>E9-0.2</f>
        <v>6.4899999999999993</v>
      </c>
      <c r="E9" s="5">
        <f>F9</f>
        <v>6.6899999999999995</v>
      </c>
      <c r="F9" s="5">
        <f>G9</f>
        <v>6.6899999999999995</v>
      </c>
      <c r="G9" s="5">
        <f>H9+0.1</f>
        <v>6.6899999999999995</v>
      </c>
      <c r="H9" s="6">
        <f>I9</f>
        <v>6.59</v>
      </c>
      <c r="I9" s="7">
        <v>6.59</v>
      </c>
      <c r="J9" s="9">
        <f>-I9+$B9</f>
        <v>9.9999999999999645E-2</v>
      </c>
      <c r="K9" s="10" t="str">
        <f>VLOOKUP(A9,'Base de Craques'!A:F,6,FALSE)</f>
        <v>X</v>
      </c>
    </row>
    <row r="10" spans="1:11" ht="14.25" customHeight="1">
      <c r="A10" s="1" t="s">
        <v>6</v>
      </c>
      <c r="B10" s="5">
        <f>C10+0.2</f>
        <v>8.629999999999999</v>
      </c>
      <c r="C10" s="5">
        <f>D10</f>
        <v>8.43</v>
      </c>
      <c r="D10" s="5">
        <f>E10+0.2+0.1</f>
        <v>8.43</v>
      </c>
      <c r="E10" s="5">
        <f>F10</f>
        <v>8.1300000000000008</v>
      </c>
      <c r="F10" s="5">
        <f>G10-0.2</f>
        <v>8.1300000000000008</v>
      </c>
      <c r="G10" s="5">
        <f>H10</f>
        <v>8.33</v>
      </c>
      <c r="H10" s="6">
        <f>I10-0.2</f>
        <v>8.33</v>
      </c>
      <c r="I10" s="7">
        <v>8.5299999999999994</v>
      </c>
      <c r="J10" s="9">
        <f>-I10+$B10</f>
        <v>9.9999999999999645E-2</v>
      </c>
      <c r="K10" s="10" t="str">
        <f>VLOOKUP(A10,'Base de Craques'!A:F,6,FALSE)</f>
        <v>X</v>
      </c>
    </row>
    <row r="11" spans="1:11" ht="14.25" hidden="1" customHeight="1">
      <c r="A11" s="1" t="s">
        <v>20</v>
      </c>
      <c r="B11" s="5">
        <f>C11</f>
        <v>7.82</v>
      </c>
      <c r="C11" s="5">
        <f>D11</f>
        <v>7.82</v>
      </c>
      <c r="D11" s="5">
        <f>E11</f>
        <v>7.82</v>
      </c>
      <c r="E11" s="5">
        <f>F11</f>
        <v>7.82</v>
      </c>
      <c r="F11" s="5">
        <f>G11</f>
        <v>7.82</v>
      </c>
      <c r="G11" s="5">
        <f>H11</f>
        <v>7.82</v>
      </c>
      <c r="H11" s="6">
        <f>I11</f>
        <v>7.82</v>
      </c>
      <c r="I11" s="7">
        <v>7.82</v>
      </c>
      <c r="J11" s="9">
        <f>-I11+$B11</f>
        <v>0</v>
      </c>
      <c r="K11" s="10" t="e">
        <f>VLOOKUP(A11,'Base de Craques'!A:F,6,FALSE)</f>
        <v>#N/A</v>
      </c>
    </row>
    <row r="12" spans="1:11" ht="14.25" hidden="1" customHeight="1">
      <c r="A12" s="1" t="s">
        <v>28</v>
      </c>
      <c r="B12" s="5">
        <f>C12</f>
        <v>6.53</v>
      </c>
      <c r="C12" s="5">
        <f>D12</f>
        <v>6.53</v>
      </c>
      <c r="D12" s="5">
        <f>E12</f>
        <v>6.53</v>
      </c>
      <c r="E12" s="5">
        <f>F12</f>
        <v>6.53</v>
      </c>
      <c r="F12" s="5">
        <f>G12</f>
        <v>6.53</v>
      </c>
      <c r="G12" s="5">
        <f>H12-0.2</f>
        <v>6.53</v>
      </c>
      <c r="H12" s="6">
        <f>I12+0.2</f>
        <v>6.73</v>
      </c>
      <c r="I12" s="7">
        <v>6.53</v>
      </c>
      <c r="J12" s="9">
        <f>-I12+$B12</f>
        <v>0</v>
      </c>
      <c r="K12" s="10" t="e">
        <f>VLOOKUP(A12,'Base de Craques'!A:F,6,FALSE)</f>
        <v>#N/A</v>
      </c>
    </row>
    <row r="13" spans="1:11" ht="14.25" hidden="1" customHeight="1">
      <c r="A13" s="1" t="s">
        <v>31</v>
      </c>
      <c r="B13" s="5">
        <f>C13</f>
        <v>6</v>
      </c>
      <c r="C13" s="5">
        <f>D13</f>
        <v>6</v>
      </c>
      <c r="D13" s="5">
        <f>E13</f>
        <v>6</v>
      </c>
      <c r="E13" s="5">
        <f>F13</f>
        <v>6</v>
      </c>
      <c r="F13" s="5">
        <f>G13</f>
        <v>6</v>
      </c>
      <c r="G13" s="5">
        <f>H13</f>
        <v>6</v>
      </c>
      <c r="H13" s="6">
        <f>I13</f>
        <v>6</v>
      </c>
      <c r="I13" s="7">
        <v>6</v>
      </c>
      <c r="J13" s="9">
        <f>-I13+$B13</f>
        <v>0</v>
      </c>
      <c r="K13" s="10" t="e">
        <f>VLOOKUP(A13,'Base de Craques'!A:F,6,FALSE)</f>
        <v>#N/A</v>
      </c>
    </row>
    <row r="14" spans="1:11" ht="14.25" hidden="1" customHeight="1">
      <c r="A14" s="1" t="s">
        <v>36</v>
      </c>
      <c r="B14" s="5">
        <f>C14</f>
        <v>5.35</v>
      </c>
      <c r="C14" s="5">
        <f>D14+0.2</f>
        <v>5.35</v>
      </c>
      <c r="D14" s="5">
        <f>E14-0.2</f>
        <v>5.1499999999999995</v>
      </c>
      <c r="E14" s="5">
        <f>F14</f>
        <v>5.35</v>
      </c>
      <c r="F14" s="5">
        <f>G14</f>
        <v>5.35</v>
      </c>
      <c r="G14" s="5">
        <f>H14</f>
        <v>5.35</v>
      </c>
      <c r="H14" s="6">
        <f>I14</f>
        <v>5.35</v>
      </c>
      <c r="I14" s="7">
        <v>5.35</v>
      </c>
      <c r="J14" s="9">
        <f>-I14+$B14</f>
        <v>0</v>
      </c>
      <c r="K14" s="10" t="e">
        <f>VLOOKUP(A14,'Base de Craques'!A:F,6,FALSE)</f>
        <v>#N/A</v>
      </c>
    </row>
    <row r="15" spans="1:11" ht="14.25" customHeight="1">
      <c r="A15" s="1" t="s">
        <v>22</v>
      </c>
      <c r="B15" s="5">
        <f>C15</f>
        <v>7.6099999999999994</v>
      </c>
      <c r="C15" s="5">
        <f>D15</f>
        <v>7.6099999999999994</v>
      </c>
      <c r="D15" s="5">
        <f>E15</f>
        <v>7.6099999999999994</v>
      </c>
      <c r="E15" s="5">
        <f>F15-0.2</f>
        <v>7.6099999999999994</v>
      </c>
      <c r="F15" s="5">
        <f>G15</f>
        <v>7.81</v>
      </c>
      <c r="G15" s="5">
        <f>H15+0.1</f>
        <v>7.81</v>
      </c>
      <c r="H15" s="6">
        <f>I15</f>
        <v>7.71</v>
      </c>
      <c r="I15" s="7">
        <v>7.71</v>
      </c>
      <c r="J15" s="9">
        <f>-I15+$B15</f>
        <v>-0.10000000000000053</v>
      </c>
      <c r="K15" s="10" t="str">
        <f>VLOOKUP(A15,'Base de Craques'!A:F,6,FALSE)</f>
        <v>X</v>
      </c>
    </row>
    <row r="16" spans="1:11" ht="14.25" customHeight="1">
      <c r="A16" s="1" t="s">
        <v>27</v>
      </c>
      <c r="B16" s="5">
        <f>C16+0.2</f>
        <v>6.7799999999999994</v>
      </c>
      <c r="C16" s="5">
        <f>D16-0.2</f>
        <v>6.5799999999999992</v>
      </c>
      <c r="D16" s="5">
        <f>E16</f>
        <v>6.7799999999999994</v>
      </c>
      <c r="E16" s="5">
        <f>F16-0.2+0.1</f>
        <v>6.7799999999999994</v>
      </c>
      <c r="F16" s="5">
        <f>G16+0.2</f>
        <v>6.88</v>
      </c>
      <c r="G16" s="5">
        <f>H16-0.2</f>
        <v>6.68</v>
      </c>
      <c r="H16" s="6">
        <f>I16</f>
        <v>6.88</v>
      </c>
      <c r="I16" s="7">
        <v>6.88</v>
      </c>
      <c r="J16" s="9">
        <f>-I16+$B16</f>
        <v>-0.10000000000000053</v>
      </c>
      <c r="K16" s="10" t="str">
        <f>VLOOKUP(A16,'Base de Craques'!A:F,6,FALSE)</f>
        <v>X</v>
      </c>
    </row>
    <row r="17" spans="1:11" ht="14.25" customHeight="1">
      <c r="A17" s="1" t="s">
        <v>38</v>
      </c>
      <c r="B17" s="5">
        <f>C17-0.2</f>
        <v>3.5599999999999996</v>
      </c>
      <c r="C17" s="5">
        <f>D17</f>
        <v>3.76</v>
      </c>
      <c r="D17" s="5">
        <f>E17+0.2</f>
        <v>3.76</v>
      </c>
      <c r="E17" s="5">
        <f>F17-0.2</f>
        <v>3.5599999999999996</v>
      </c>
      <c r="F17" s="5">
        <f>G17-0.2</f>
        <v>3.76</v>
      </c>
      <c r="G17" s="5">
        <f>H17+0.1+0.1</f>
        <v>3.96</v>
      </c>
      <c r="H17" s="6">
        <f>I17</f>
        <v>3.76</v>
      </c>
      <c r="I17" s="7">
        <v>3.76</v>
      </c>
      <c r="J17" s="9">
        <f>-I17+$B17</f>
        <v>-0.20000000000000018</v>
      </c>
      <c r="K17" s="10" t="str">
        <f>VLOOKUP(A17,'Base de Craques'!A:F,6,FALSE)</f>
        <v>X</v>
      </c>
    </row>
    <row r="18" spans="1:11" ht="14.25" customHeight="1">
      <c r="A18" s="1" t="s">
        <v>29</v>
      </c>
      <c r="B18" s="5">
        <f>C18+0.2</f>
        <v>6.56</v>
      </c>
      <c r="C18" s="5">
        <f>D18-0.2</f>
        <v>6.3599999999999994</v>
      </c>
      <c r="D18" s="5">
        <f>E18</f>
        <v>6.56</v>
      </c>
      <c r="E18" s="5">
        <f>F18+0.2</f>
        <v>6.56</v>
      </c>
      <c r="F18" s="5">
        <f>G18-0.2</f>
        <v>6.3599999999999994</v>
      </c>
      <c r="G18" s="5">
        <f>H18</f>
        <v>6.56</v>
      </c>
      <c r="H18" s="6">
        <f>I18-0.2</f>
        <v>6.56</v>
      </c>
      <c r="I18" s="7">
        <v>6.76</v>
      </c>
      <c r="J18" s="9">
        <f>-I18+$B18</f>
        <v>-0.20000000000000018</v>
      </c>
      <c r="K18" s="10" t="str">
        <f>VLOOKUP(A18,'Base de Craques'!A:F,6,FALSE)</f>
        <v>X</v>
      </c>
    </row>
    <row r="19" spans="1:11" ht="14.25" hidden="1" customHeight="1">
      <c r="A19" s="1" t="s">
        <v>16</v>
      </c>
      <c r="B19" s="5">
        <f>C19</f>
        <v>7.919999999999999</v>
      </c>
      <c r="C19" s="5">
        <f>D19</f>
        <v>7.919999999999999</v>
      </c>
      <c r="D19" s="5">
        <f>E19</f>
        <v>7.919999999999999</v>
      </c>
      <c r="E19" s="5">
        <f>F19</f>
        <v>7.919999999999999</v>
      </c>
      <c r="F19" s="5">
        <f>G19</f>
        <v>7.919999999999999</v>
      </c>
      <c r="G19" s="5">
        <f>H19-0.2</f>
        <v>7.919999999999999</v>
      </c>
      <c r="H19" s="6">
        <f>I19</f>
        <v>8.1199999999999992</v>
      </c>
      <c r="I19" s="7">
        <v>8.1199999999999992</v>
      </c>
      <c r="J19" s="9">
        <f>-I19+$B19</f>
        <v>-0.20000000000000018</v>
      </c>
      <c r="K19" s="10" t="e">
        <f>VLOOKUP(A19,'Base de Craques'!A:F,6,FALSE)</f>
        <v>#N/A</v>
      </c>
    </row>
    <row r="20" spans="1:11" ht="14.25" hidden="1" customHeight="1">
      <c r="A20" s="1" t="s">
        <v>26</v>
      </c>
      <c r="B20" s="5">
        <f>C20</f>
        <v>6.68</v>
      </c>
      <c r="C20" s="5">
        <f>D20</f>
        <v>6.68</v>
      </c>
      <c r="D20" s="5">
        <f>E20</f>
        <v>6.68</v>
      </c>
      <c r="E20" s="5">
        <f>F20+0.2</f>
        <v>6.68</v>
      </c>
      <c r="F20" s="5">
        <f>G20</f>
        <v>6.4799999999999995</v>
      </c>
      <c r="G20" s="5">
        <f>H20-0.2</f>
        <v>6.4799999999999995</v>
      </c>
      <c r="H20" s="6">
        <f>I20-0.2</f>
        <v>6.68</v>
      </c>
      <c r="I20" s="7">
        <v>6.88</v>
      </c>
      <c r="J20" s="9">
        <f>-I20+$B20</f>
        <v>-0.20000000000000018</v>
      </c>
      <c r="K20" s="10" t="e">
        <f>VLOOKUP(A20,'Base de Craques'!A:F,6,FALSE)</f>
        <v>#N/A</v>
      </c>
    </row>
    <row r="21" spans="1:11" ht="14.25" customHeight="1">
      <c r="A21" s="1" t="s">
        <v>12</v>
      </c>
      <c r="B21" s="5">
        <f>C21-0.2</f>
        <v>7.76</v>
      </c>
      <c r="C21" s="5">
        <f>D21+0.2</f>
        <v>7.96</v>
      </c>
      <c r="D21" s="5">
        <f>E21-0.2</f>
        <v>7.76</v>
      </c>
      <c r="E21" s="5">
        <f>F21-0.2</f>
        <v>7.96</v>
      </c>
      <c r="F21" s="5">
        <f>G21-0.2</f>
        <v>8.16</v>
      </c>
      <c r="G21" s="5">
        <f>H21+0.1</f>
        <v>8.36</v>
      </c>
      <c r="H21" s="6">
        <f>I21+0.2</f>
        <v>8.26</v>
      </c>
      <c r="I21" s="7">
        <v>8.06</v>
      </c>
      <c r="J21" s="9">
        <f>-I21+$B21</f>
        <v>-0.30000000000000071</v>
      </c>
      <c r="K21" s="10" t="str">
        <f>VLOOKUP(A21,'Base de Craques'!A:F,6,FALSE)</f>
        <v>X</v>
      </c>
    </row>
    <row r="22" spans="1:11" ht="14.25" customHeight="1">
      <c r="A22" s="1" t="s">
        <v>18</v>
      </c>
      <c r="B22" s="5">
        <f>C22-0.2</f>
        <v>7.6999999999999993</v>
      </c>
      <c r="C22" s="5">
        <f>D22</f>
        <v>7.8999999999999995</v>
      </c>
      <c r="D22" s="5">
        <f>E22</f>
        <v>7.8999999999999995</v>
      </c>
      <c r="E22" s="5">
        <f>F22-0.2</f>
        <v>7.8999999999999995</v>
      </c>
      <c r="F22" s="5">
        <f>G22-0.2</f>
        <v>8.1</v>
      </c>
      <c r="G22" s="5">
        <f>H22+0.1</f>
        <v>8.2999999999999989</v>
      </c>
      <c r="H22" s="6">
        <f>I22+0.2</f>
        <v>8.1999999999999993</v>
      </c>
      <c r="I22" s="7">
        <v>8</v>
      </c>
      <c r="J22" s="9">
        <f>-I22+$B22</f>
        <v>-0.30000000000000071</v>
      </c>
      <c r="K22" s="10" t="str">
        <f>VLOOKUP(A22,'Base de Craques'!A:F,6,FALSE)</f>
        <v>X</v>
      </c>
    </row>
    <row r="23" spans="1:11" ht="14.25" customHeight="1">
      <c r="A23" s="1" t="s">
        <v>32</v>
      </c>
      <c r="B23" s="5">
        <f>C23</f>
        <v>5.9899999999999993</v>
      </c>
      <c r="C23" s="5">
        <f>D23-0.2</f>
        <v>5.9899999999999993</v>
      </c>
      <c r="D23" s="5">
        <f>E23</f>
        <v>6.1899999999999995</v>
      </c>
      <c r="E23" s="5">
        <f>F23</f>
        <v>6.1899999999999995</v>
      </c>
      <c r="F23" s="5">
        <f>G23</f>
        <v>6.1899999999999995</v>
      </c>
      <c r="G23" s="5">
        <f>H23+0.1</f>
        <v>6.1899999999999995</v>
      </c>
      <c r="H23" s="6">
        <f>I23-0.2</f>
        <v>6.09</v>
      </c>
      <c r="I23" s="7">
        <v>6.29</v>
      </c>
      <c r="J23" s="9">
        <f>-I23+$B23</f>
        <v>-0.30000000000000071</v>
      </c>
      <c r="K23" s="10" t="str">
        <f>VLOOKUP(A23,'Base de Craques'!A:F,6,FALSE)</f>
        <v>X</v>
      </c>
    </row>
    <row r="24" spans="1:11" ht="14.25" customHeight="1"/>
    <row r="25" spans="1:11" ht="14.25" customHeight="1"/>
    <row r="26" spans="1:11" ht="14.25" customHeight="1"/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autoFilter ref="A1:K23" xr:uid="{00000000-0009-0000-0000-000001000000}">
    <filterColumn colId="10">
      <filters>
        <filter val="X"/>
      </filters>
    </filterColumn>
    <sortState xmlns:xlrd2="http://schemas.microsoft.com/office/spreadsheetml/2017/richdata2" ref="A2:K23">
      <sortCondition descending="1" ref="J1:J23"/>
    </sortState>
  </autoFilter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workbookViewId="0">
      <selection activeCell="D7" sqref="D7"/>
    </sheetView>
  </sheetViews>
  <sheetFormatPr defaultColWidth="8.85546875" defaultRowHeight="12.75"/>
  <sheetData>
    <row r="1" spans="1:8">
      <c r="A1">
        <v>1</v>
      </c>
      <c r="B1" t="s">
        <v>41</v>
      </c>
      <c r="C1" t="str">
        <f>UPPER(B1)</f>
        <v>GUI</v>
      </c>
      <c r="D1" t="s">
        <v>42</v>
      </c>
    </row>
    <row r="2" spans="1:8">
      <c r="A2">
        <v>2</v>
      </c>
      <c r="B2" t="s">
        <v>43</v>
      </c>
      <c r="C2" t="str">
        <f t="shared" ref="C2:C15" si="0">UPPER(B2)</f>
        <v>ARI</v>
      </c>
      <c r="D2" t="s">
        <v>42</v>
      </c>
    </row>
    <row r="3" spans="1:8">
      <c r="A3">
        <v>3</v>
      </c>
      <c r="B3" t="s">
        <v>44</v>
      </c>
      <c r="C3" t="str">
        <f t="shared" si="0"/>
        <v>JIMMY</v>
      </c>
      <c r="D3" t="s">
        <v>42</v>
      </c>
    </row>
    <row r="4" spans="1:8">
      <c r="A4">
        <v>4</v>
      </c>
      <c r="B4" t="s">
        <v>45</v>
      </c>
      <c r="C4" t="str">
        <f t="shared" si="0"/>
        <v>PATRESI</v>
      </c>
      <c r="D4" t="s">
        <v>42</v>
      </c>
    </row>
    <row r="5" spans="1:8">
      <c r="A5">
        <v>5</v>
      </c>
      <c r="B5" t="s">
        <v>54</v>
      </c>
      <c r="C5" t="str">
        <f t="shared" si="0"/>
        <v>MANTOVA</v>
      </c>
      <c r="D5" t="s">
        <v>42</v>
      </c>
    </row>
    <row r="6" spans="1:8">
      <c r="A6">
        <v>6</v>
      </c>
      <c r="B6" t="s">
        <v>46</v>
      </c>
      <c r="C6" t="str">
        <f t="shared" si="0"/>
        <v>CLEVISSON</v>
      </c>
      <c r="D6" t="s">
        <v>42</v>
      </c>
    </row>
    <row r="7" spans="1:8">
      <c r="A7">
        <v>7</v>
      </c>
      <c r="B7" t="s">
        <v>47</v>
      </c>
      <c r="C7" t="str">
        <f t="shared" si="0"/>
        <v>BUGALSKI</v>
      </c>
      <c r="D7" t="s">
        <v>42</v>
      </c>
    </row>
    <row r="8" spans="1:8">
      <c r="A8">
        <v>8</v>
      </c>
      <c r="B8" t="s">
        <v>48</v>
      </c>
      <c r="C8" t="str">
        <f t="shared" si="0"/>
        <v>NAYAN</v>
      </c>
      <c r="D8" t="s">
        <v>42</v>
      </c>
    </row>
    <row r="9" spans="1:8">
      <c r="A9">
        <v>9</v>
      </c>
      <c r="B9" t="s">
        <v>49</v>
      </c>
      <c r="C9" t="str">
        <f t="shared" si="0"/>
        <v>PHILLIPE</v>
      </c>
      <c r="D9" t="s">
        <v>42</v>
      </c>
    </row>
    <row r="10" spans="1:8">
      <c r="A10">
        <v>10</v>
      </c>
      <c r="B10" t="s">
        <v>50</v>
      </c>
      <c r="C10" t="str">
        <f t="shared" si="0"/>
        <v>GIL</v>
      </c>
      <c r="D10" t="s">
        <v>42</v>
      </c>
    </row>
    <row r="11" spans="1:8">
      <c r="A11">
        <v>11</v>
      </c>
      <c r="B11" t="s">
        <v>55</v>
      </c>
      <c r="C11" t="str">
        <f t="shared" si="0"/>
        <v>PIRAMBA</v>
      </c>
      <c r="D11" t="s">
        <v>42</v>
      </c>
    </row>
    <row r="12" spans="1:8">
      <c r="A12">
        <v>12</v>
      </c>
      <c r="B12" t="s">
        <v>51</v>
      </c>
      <c r="C12" t="str">
        <f t="shared" si="0"/>
        <v>GUSTAVO</v>
      </c>
      <c r="D12" t="s">
        <v>42</v>
      </c>
    </row>
    <row r="13" spans="1:8">
      <c r="A13">
        <v>13</v>
      </c>
      <c r="B13" t="s">
        <v>56</v>
      </c>
      <c r="C13" t="str">
        <f t="shared" si="0"/>
        <v>RENATINHO</v>
      </c>
      <c r="D13" t="s">
        <v>42</v>
      </c>
    </row>
    <row r="14" spans="1:8">
      <c r="A14">
        <v>14</v>
      </c>
      <c r="B14" t="s">
        <v>52</v>
      </c>
      <c r="C14" t="str">
        <f t="shared" si="0"/>
        <v>RAFAEL</v>
      </c>
      <c r="D14" t="s">
        <v>42</v>
      </c>
      <c r="H14" t="s">
        <v>57</v>
      </c>
    </row>
    <row r="15" spans="1:8">
      <c r="A15">
        <v>15</v>
      </c>
      <c r="B15" t="s">
        <v>53</v>
      </c>
      <c r="C15" t="str">
        <f t="shared" si="0"/>
        <v>LUIS</v>
      </c>
      <c r="D15" t="s">
        <v>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4F284-A325-45E9-9B82-ABE22D817472}">
  <dimension ref="A1:R5"/>
  <sheetViews>
    <sheetView workbookViewId="0">
      <selection activeCell="J12" sqref="J12"/>
    </sheetView>
  </sheetViews>
  <sheetFormatPr defaultRowHeight="12.75"/>
  <sheetData>
    <row r="1" spans="1:18" ht="15">
      <c r="A1" s="2" t="s">
        <v>0</v>
      </c>
      <c r="B1" s="2" t="s">
        <v>1</v>
      </c>
      <c r="C1" s="4" t="s">
        <v>2</v>
      </c>
      <c r="D1" s="4" t="s">
        <v>3</v>
      </c>
      <c r="E1" s="4" t="s">
        <v>5</v>
      </c>
    </row>
    <row r="2" spans="1:18" ht="15">
      <c r="A2" s="1" t="s">
        <v>15</v>
      </c>
      <c r="B2" s="11">
        <v>18</v>
      </c>
      <c r="C2" s="12">
        <v>7.94</v>
      </c>
      <c r="D2" s="12" t="s">
        <v>7</v>
      </c>
      <c r="E2" s="12" t="e">
        <v>#N/A</v>
      </c>
      <c r="H2" s="1" t="s">
        <v>15</v>
      </c>
      <c r="I2" s="5">
        <v>7.94</v>
      </c>
      <c r="J2" s="5">
        <v>7.94</v>
      </c>
      <c r="K2" s="5">
        <v>7.94</v>
      </c>
      <c r="L2" s="5">
        <v>7.94</v>
      </c>
      <c r="M2" s="5">
        <v>7.94</v>
      </c>
      <c r="N2" s="5">
        <v>7.94</v>
      </c>
      <c r="O2" s="6">
        <v>7.94</v>
      </c>
      <c r="P2" s="7">
        <v>7.94</v>
      </c>
      <c r="Q2" s="9">
        <v>0</v>
      </c>
      <c r="R2" s="10" t="e">
        <v>#N/A</v>
      </c>
    </row>
    <row r="3" spans="1:18" ht="15">
      <c r="A3" s="1" t="s">
        <v>19</v>
      </c>
      <c r="B3" s="11">
        <v>12</v>
      </c>
      <c r="C3" s="12">
        <v>7.82</v>
      </c>
      <c r="D3" s="12" t="s">
        <v>14</v>
      </c>
      <c r="E3" s="12" t="e">
        <v>#N/A</v>
      </c>
      <c r="H3" s="1" t="s">
        <v>19</v>
      </c>
      <c r="I3" s="5">
        <v>7.82</v>
      </c>
      <c r="J3" s="5">
        <v>7.82</v>
      </c>
      <c r="K3" s="5">
        <v>7.82</v>
      </c>
      <c r="L3" s="5">
        <v>7.82</v>
      </c>
      <c r="M3" s="5">
        <v>7.82</v>
      </c>
      <c r="N3" s="5">
        <v>7.82</v>
      </c>
      <c r="O3" s="6">
        <v>7.82</v>
      </c>
      <c r="P3" s="7">
        <v>7.82</v>
      </c>
      <c r="Q3" s="9">
        <v>0</v>
      </c>
      <c r="R3" s="10" t="e">
        <v>#N/A</v>
      </c>
    </row>
    <row r="4" spans="1:18" ht="15">
      <c r="A4" s="1" t="s">
        <v>35</v>
      </c>
      <c r="B4" s="11">
        <v>19</v>
      </c>
      <c r="C4" s="12">
        <v>5.71</v>
      </c>
      <c r="D4" s="12" t="s">
        <v>11</v>
      </c>
      <c r="E4" s="12" t="e">
        <v>#N/A</v>
      </c>
      <c r="H4" s="1" t="s">
        <v>35</v>
      </c>
      <c r="I4" s="5">
        <v>5.71</v>
      </c>
      <c r="J4" s="5">
        <v>5.71</v>
      </c>
      <c r="K4" s="5">
        <v>5.71</v>
      </c>
      <c r="L4" s="5">
        <v>5.71</v>
      </c>
      <c r="M4" s="5">
        <v>5.71</v>
      </c>
      <c r="N4" s="5">
        <v>5.71</v>
      </c>
      <c r="O4" s="6">
        <v>5.71</v>
      </c>
      <c r="P4" s="7">
        <v>5.71</v>
      </c>
      <c r="Q4" s="9">
        <v>0</v>
      </c>
      <c r="R4" s="10" t="e">
        <v>#N/A</v>
      </c>
    </row>
    <row r="5" spans="1:18" ht="15">
      <c r="A5" s="1" t="s">
        <v>37</v>
      </c>
      <c r="B5" s="11">
        <v>94</v>
      </c>
      <c r="C5" s="12">
        <v>5.29</v>
      </c>
      <c r="D5" s="12" t="s">
        <v>14</v>
      </c>
      <c r="E5" s="12" t="e">
        <v>#N/A</v>
      </c>
      <c r="H5" s="1" t="s">
        <v>37</v>
      </c>
      <c r="I5" s="5">
        <v>5.29</v>
      </c>
      <c r="J5" s="5">
        <v>5.29</v>
      </c>
      <c r="K5" s="5">
        <v>5.29</v>
      </c>
      <c r="L5" s="5">
        <v>5.29</v>
      </c>
      <c r="M5" s="5">
        <v>5.29</v>
      </c>
      <c r="N5" s="5">
        <v>5.29</v>
      </c>
      <c r="O5" s="6">
        <v>5.29</v>
      </c>
      <c r="P5" s="7">
        <v>5.29</v>
      </c>
      <c r="Q5" s="9">
        <v>0</v>
      </c>
      <c r="R5" s="10" t="e">
        <v>#N/A</v>
      </c>
    </row>
  </sheetData>
  <conditionalFormatting sqref="C1:C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de Craques</vt:lpstr>
      <vt:lpstr>Upgrade</vt:lpstr>
      <vt:lpstr>Escalado</vt:lpstr>
      <vt:lpstr>Aposentados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Renato Fraga Trevizan</cp:lastModifiedBy>
  <dcterms:created xsi:type="dcterms:W3CDTF">2023-02-11T19:03:00Z</dcterms:created>
  <dcterms:modified xsi:type="dcterms:W3CDTF">2023-03-27T12:12:07Z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1AD15FD7CDDF4E3186CD14953DC91959</vt:lpwstr>
  </property>
  <property fmtid="{D5CDD505-2E9C-101B-9397-08002B2CF9AE}" pid="3" name="KSOProductBuildVer">
    <vt:lpwstr>1046-11.2.0.11486</vt:lpwstr>
  </property>
</Properties>
</file>