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Base de Craques" sheetId="1" r:id="rId1"/>
    <sheet name="Upgrade" sheetId="2" r:id="rId2"/>
  </sheets>
  <definedNames>
    <definedName name="_xlnm._FilterDatabase" localSheetId="0" hidden="1">'Base de Craques'!$A$1:$F$27</definedName>
    <definedName name="_xlnm._FilterDatabase" localSheetId="1" hidden="1">Upgrade!$A$1:$E$27</definedName>
  </definedNames>
  <calcPr calcId="144525"/>
</workbook>
</file>

<file path=xl/sharedStrings.xml><?xml version="1.0" encoding="utf-8"?>
<sst xmlns="http://schemas.openxmlformats.org/spreadsheetml/2006/main" count="129" uniqueCount="43">
  <si>
    <t>Nome</t>
  </si>
  <si>
    <t>Numero</t>
  </si>
  <si>
    <t>SR</t>
  </si>
  <si>
    <t>Posição</t>
  </si>
  <si>
    <t>Status</t>
  </si>
  <si>
    <t>Escalado</t>
  </si>
  <si>
    <t>ACYR</t>
  </si>
  <si>
    <t>ATA</t>
  </si>
  <si>
    <t>Sumido</t>
  </si>
  <si>
    <t>ANDRE</t>
  </si>
  <si>
    <t>VOL</t>
  </si>
  <si>
    <t>Mensal</t>
  </si>
  <si>
    <t>ARI</t>
  </si>
  <si>
    <t>X</t>
  </si>
  <si>
    <t>BRIAN ROCHA</t>
  </si>
  <si>
    <t>DM</t>
  </si>
  <si>
    <t>BUGALSKI</t>
  </si>
  <si>
    <t>CHRYSTIAN W.</t>
  </si>
  <si>
    <t>As Vezes</t>
  </si>
  <si>
    <t>CLEVISSON</t>
  </si>
  <si>
    <t>GIL</t>
  </si>
  <si>
    <t>GUI</t>
  </si>
  <si>
    <t>GUSTAVO</t>
  </si>
  <si>
    <t>01</t>
  </si>
  <si>
    <t>ZAG</t>
  </si>
  <si>
    <t>HERCULANO</t>
  </si>
  <si>
    <t>JEAN</t>
  </si>
  <si>
    <t>JIMMY</t>
  </si>
  <si>
    <t>MEI</t>
  </si>
  <si>
    <t>KESSLER</t>
  </si>
  <si>
    <t>LUIS</t>
  </si>
  <si>
    <t>MANTOVA</t>
  </si>
  <si>
    <t>NAYAN</t>
  </si>
  <si>
    <t>PATRESI</t>
  </si>
  <si>
    <t>PHILLIPE</t>
  </si>
  <si>
    <t>PIRAMBA</t>
  </si>
  <si>
    <t>RAFAEL</t>
  </si>
  <si>
    <t>RENATINHO</t>
  </si>
  <si>
    <t>TITI</t>
  </si>
  <si>
    <t>TURECK</t>
  </si>
  <si>
    <t>TURRA</t>
  </si>
  <si>
    <t>VITOR</t>
  </si>
  <si>
    <t>Score</t>
  </si>
</sst>
</file>

<file path=xl/styles.xml><?xml version="1.0" encoding="utf-8"?>
<styleSheet xmlns="http://schemas.openxmlformats.org/spreadsheetml/2006/main">
  <numFmts count="5">
    <numFmt numFmtId="176" formatCode="_-* #,##0_-;\-* #,##0_-;_-* &quot;-&quot;_-;_-@_-"/>
    <numFmt numFmtId="177" formatCode="_-* #,##0.00_-;\-* #,##0.00_-;_-* &quot;-&quot;??_-;_-@_-"/>
    <numFmt numFmtId="178" formatCode="_-&quot;R$&quot;\ * #,##0_-;\-&quot;R$&quot;\ * #,##0_-;_-&quot;R$&quot;\ * &quot;-&quot;_-;_-@_-"/>
    <numFmt numFmtId="179" formatCode="_-&quot;R$&quot;\ * #,##0.00_-;\-&quot;R$&quot;\ * #,##0.00_-;_-&quot;R$&quot;\ * &quot;-&quot;??_-;_-@_-"/>
    <numFmt numFmtId="180" formatCode="0.00_ "/>
  </numFmts>
  <fonts count="24">
    <font>
      <sz val="10"/>
      <color rgb="FF000000"/>
      <name val="Arial"/>
      <charset val="134"/>
      <scheme val="minor"/>
    </font>
    <font>
      <b/>
      <sz val="11"/>
      <color theme="1"/>
      <name val="Calibri"/>
      <charset val="134"/>
    </font>
    <font>
      <b/>
      <sz val="10"/>
      <color rgb="FF000000"/>
      <name val="Arial"/>
      <charset val="134"/>
      <scheme val="minor"/>
    </font>
    <font>
      <sz val="11"/>
      <color theme="1"/>
      <name val="Calibri"/>
      <charset val="134"/>
    </font>
    <font>
      <sz val="10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1"/>
      <name val="Arial"/>
      <charset val="0"/>
      <scheme val="minor"/>
    </font>
    <font>
      <u/>
      <sz val="11"/>
      <color rgb="FF80008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12" borderId="6" applyNumberFormat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3" borderId="9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2" borderId="8" applyNumberFormat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 applyAlignment="1">
      <alignment horizontal="left"/>
    </xf>
    <xf numFmtId="16" fontId="2" fillId="0" borderId="2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1" xfId="0" applyFont="1" applyBorder="1"/>
    <xf numFmtId="180" fontId="3" fillId="0" borderId="2" xfId="0" applyNumberFormat="1" applyFont="1" applyBorder="1"/>
    <xf numFmtId="180" fontId="0" fillId="0" borderId="2" xfId="0" applyNumberFormat="1" applyBorder="1"/>
    <xf numFmtId="180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80" fontId="0" fillId="0" borderId="2" xfId="0" applyNumberFormat="1" applyFont="1" applyFill="1" applyBorder="1" applyAlignme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4"/>
  <sheetViews>
    <sheetView tabSelected="1" workbookViewId="0">
      <selection activeCell="F28" sqref="F28"/>
    </sheetView>
  </sheetViews>
  <sheetFormatPr defaultColWidth="12.5740740740741" defaultRowHeight="15.75" customHeight="1" outlineLevelCol="5"/>
  <cols>
    <col min="1" max="1" width="17.1388888888889" customWidth="1"/>
    <col min="2" max="2" width="6.71296296296296" customWidth="1"/>
    <col min="3" max="4" width="7.57407407407407" customWidth="1"/>
    <col min="5" max="6" width="10.287037037037" customWidth="1"/>
    <col min="7" max="19" width="7.57407407407407" customWidth="1"/>
  </cols>
  <sheetData>
    <row r="1" ht="14.25" customHeight="1" spans="1:6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ht="14.25" customHeight="1" spans="1:6">
      <c r="A2" s="5" t="s">
        <v>6</v>
      </c>
      <c r="B2" s="11">
        <v>18</v>
      </c>
      <c r="C2" s="12">
        <f>VLOOKUP(A2,Upgrade!A:C,2,FALSE)</f>
        <v>7.94</v>
      </c>
      <c r="D2" s="12" t="s">
        <v>7</v>
      </c>
      <c r="E2" s="12" t="s">
        <v>8</v>
      </c>
      <c r="F2" s="12"/>
    </row>
    <row r="3" ht="14.25" customHeight="1" spans="1:6">
      <c r="A3" s="5" t="s">
        <v>9</v>
      </c>
      <c r="B3" s="11">
        <v>47</v>
      </c>
      <c r="C3" s="12">
        <f>VLOOKUP(A3,Upgrade!A:C,2,FALSE)</f>
        <v>6.53</v>
      </c>
      <c r="D3" s="12" t="s">
        <v>10</v>
      </c>
      <c r="E3" s="12" t="s">
        <v>11</v>
      </c>
      <c r="F3" s="12"/>
    </row>
    <row r="4" ht="14.25" customHeight="1" spans="1:6">
      <c r="A4" s="5" t="s">
        <v>12</v>
      </c>
      <c r="B4" s="11">
        <v>52</v>
      </c>
      <c r="C4" s="12">
        <f>VLOOKUP(A4,Upgrade!A:C,2,FALSE)</f>
        <v>3.96</v>
      </c>
      <c r="D4" s="12" t="s">
        <v>7</v>
      </c>
      <c r="E4" s="12" t="s">
        <v>11</v>
      </c>
      <c r="F4" s="12" t="s">
        <v>13</v>
      </c>
    </row>
    <row r="5" ht="14.25" customHeight="1" spans="1:6">
      <c r="A5" s="5" t="s">
        <v>14</v>
      </c>
      <c r="B5" s="11">
        <v>12</v>
      </c>
      <c r="C5" s="12">
        <f>VLOOKUP(A5,Upgrade!A:C,2,FALSE)</f>
        <v>7.82</v>
      </c>
      <c r="D5" s="12" t="s">
        <v>10</v>
      </c>
      <c r="E5" s="12" t="s">
        <v>15</v>
      </c>
      <c r="F5" s="12"/>
    </row>
    <row r="6" ht="14.25" customHeight="1" spans="1:6">
      <c r="A6" s="5" t="s">
        <v>16</v>
      </c>
      <c r="B6" s="11">
        <v>9</v>
      </c>
      <c r="C6" s="12">
        <f>VLOOKUP(A6,Upgrade!A:C,2,FALSE)</f>
        <v>7.88</v>
      </c>
      <c r="D6" s="12" t="s">
        <v>7</v>
      </c>
      <c r="E6" s="12" t="s">
        <v>11</v>
      </c>
      <c r="F6" s="12" t="s">
        <v>13</v>
      </c>
    </row>
    <row r="7" ht="14.25" customHeight="1" spans="1:6">
      <c r="A7" s="5" t="s">
        <v>17</v>
      </c>
      <c r="B7" s="11">
        <v>88</v>
      </c>
      <c r="C7" s="12">
        <f>VLOOKUP(A7,Upgrade!A:C,2,FALSE)</f>
        <v>7.92</v>
      </c>
      <c r="D7" s="12" t="s">
        <v>7</v>
      </c>
      <c r="E7" s="12" t="s">
        <v>18</v>
      </c>
      <c r="F7" s="12"/>
    </row>
    <row r="8" ht="14.25" customHeight="1" spans="1:6">
      <c r="A8" s="5" t="s">
        <v>19</v>
      </c>
      <c r="B8" s="11">
        <v>17</v>
      </c>
      <c r="C8" s="12">
        <f>VLOOKUP(A8,Upgrade!A:C,2,FALSE)</f>
        <v>7.37</v>
      </c>
      <c r="D8" s="12" t="s">
        <v>10</v>
      </c>
      <c r="E8" s="12" t="s">
        <v>11</v>
      </c>
      <c r="F8" s="12" t="s">
        <v>13</v>
      </c>
    </row>
    <row r="9" ht="14.25" customHeight="1" spans="1:6">
      <c r="A9" s="5" t="s">
        <v>20</v>
      </c>
      <c r="B9" s="11">
        <v>10</v>
      </c>
      <c r="C9" s="12">
        <f>VLOOKUP(A9,Upgrade!A:C,2,FALSE)</f>
        <v>7.81</v>
      </c>
      <c r="D9" s="12" t="s">
        <v>10</v>
      </c>
      <c r="E9" s="12" t="s">
        <v>11</v>
      </c>
      <c r="F9" s="12" t="s">
        <v>13</v>
      </c>
    </row>
    <row r="10" ht="14.25" customHeight="1" spans="1:6">
      <c r="A10" s="5" t="s">
        <v>21</v>
      </c>
      <c r="B10" s="11">
        <v>7</v>
      </c>
      <c r="C10" s="12">
        <f>VLOOKUP(A10,Upgrade!A:C,2,FALSE)</f>
        <v>6.19</v>
      </c>
      <c r="D10" s="12" t="s">
        <v>7</v>
      </c>
      <c r="E10" s="12" t="s">
        <v>11</v>
      </c>
      <c r="F10" s="12" t="s">
        <v>13</v>
      </c>
    </row>
    <row r="11" ht="14.25" customHeight="1" spans="1:6">
      <c r="A11" s="5" t="s">
        <v>22</v>
      </c>
      <c r="B11" s="13" t="s">
        <v>23</v>
      </c>
      <c r="C11" s="12">
        <f>VLOOKUP(A11,Upgrade!A:C,2,FALSE)</f>
        <v>8.36</v>
      </c>
      <c r="D11" s="12" t="s">
        <v>24</v>
      </c>
      <c r="E11" s="12" t="s">
        <v>11</v>
      </c>
      <c r="F11" s="12" t="s">
        <v>13</v>
      </c>
    </row>
    <row r="12" ht="14.25" customHeight="1" spans="1:6">
      <c r="A12" s="5" t="s">
        <v>25</v>
      </c>
      <c r="B12" s="11">
        <v>94</v>
      </c>
      <c r="C12" s="12">
        <f>VLOOKUP(A12,Upgrade!A:C,2,FALSE)</f>
        <v>5.29</v>
      </c>
      <c r="D12" s="12" t="s">
        <v>10</v>
      </c>
      <c r="E12" s="12" t="s">
        <v>15</v>
      </c>
      <c r="F12" s="12"/>
    </row>
    <row r="13" ht="14.25" customHeight="1" spans="1:6">
      <c r="A13" s="5" t="s">
        <v>26</v>
      </c>
      <c r="B13" s="11">
        <v>20</v>
      </c>
      <c r="C13" s="12">
        <f>VLOOKUP(A13,Upgrade!A:C,2,FALSE)</f>
        <v>6</v>
      </c>
      <c r="D13" s="12" t="s">
        <v>7</v>
      </c>
      <c r="E13" s="12" t="s">
        <v>18</v>
      </c>
      <c r="F13" s="12"/>
    </row>
    <row r="14" ht="14.25" customHeight="1" spans="1:6">
      <c r="A14" s="5" t="s">
        <v>27</v>
      </c>
      <c r="B14" s="11">
        <v>89</v>
      </c>
      <c r="C14" s="12">
        <f>VLOOKUP(A14,Upgrade!A:C,2,FALSE)</f>
        <v>6.63</v>
      </c>
      <c r="D14" s="12" t="s">
        <v>28</v>
      </c>
      <c r="E14" s="12" t="s">
        <v>11</v>
      </c>
      <c r="F14" s="12"/>
    </row>
    <row r="15" ht="14.25" customHeight="1" spans="1:6">
      <c r="A15" s="5" t="s">
        <v>29</v>
      </c>
      <c r="B15" s="11">
        <v>2</v>
      </c>
      <c r="C15" s="12">
        <f>VLOOKUP(A15,Upgrade!A:C,2,FALSE)</f>
        <v>5.35</v>
      </c>
      <c r="D15" s="12" t="s">
        <v>24</v>
      </c>
      <c r="E15" s="12" t="s">
        <v>18</v>
      </c>
      <c r="F15" s="12"/>
    </row>
    <row r="16" ht="14.25" customHeight="1" spans="1:6">
      <c r="A16" s="5" t="s">
        <v>30</v>
      </c>
      <c r="B16" s="11">
        <v>8</v>
      </c>
      <c r="C16" s="12">
        <f>VLOOKUP(A16,Upgrade!A:C,2,FALSE)</f>
        <v>6.68</v>
      </c>
      <c r="D16" s="12" t="s">
        <v>24</v>
      </c>
      <c r="E16" s="12" t="s">
        <v>11</v>
      </c>
      <c r="F16" s="12" t="s">
        <v>13</v>
      </c>
    </row>
    <row r="17" ht="14.25" customHeight="1" spans="1:6">
      <c r="A17" s="5" t="s">
        <v>31</v>
      </c>
      <c r="B17" s="11">
        <v>13</v>
      </c>
      <c r="C17" s="12">
        <f>VLOOKUP(A17,Upgrade!A:C,2,FALSE)</f>
        <v>8.3</v>
      </c>
      <c r="D17" s="12" t="s">
        <v>28</v>
      </c>
      <c r="E17" s="12" t="s">
        <v>11</v>
      </c>
      <c r="F17" s="12" t="s">
        <v>13</v>
      </c>
    </row>
    <row r="18" ht="14.25" customHeight="1" spans="1:6">
      <c r="A18" s="5" t="s">
        <v>32</v>
      </c>
      <c r="B18" s="11">
        <v>5</v>
      </c>
      <c r="C18" s="12">
        <f>VLOOKUP(A18,Upgrade!A:C,2,FALSE)</f>
        <v>5.98</v>
      </c>
      <c r="D18" s="12" t="s">
        <v>28</v>
      </c>
      <c r="E18" s="12" t="s">
        <v>11</v>
      </c>
      <c r="F18" s="12" t="s">
        <v>13</v>
      </c>
    </row>
    <row r="19" ht="14.25" customHeight="1" spans="1:6">
      <c r="A19" s="5" t="s">
        <v>33</v>
      </c>
      <c r="B19" s="11">
        <v>38</v>
      </c>
      <c r="C19" s="12">
        <f>VLOOKUP(A19,Upgrade!A:C,2,FALSE)</f>
        <v>6.69</v>
      </c>
      <c r="D19" s="12" t="s">
        <v>24</v>
      </c>
      <c r="E19" s="12" t="s">
        <v>18</v>
      </c>
      <c r="F19" s="12"/>
    </row>
    <row r="20" ht="14.25" customHeight="1" spans="1:6">
      <c r="A20" s="5" t="s">
        <v>34</v>
      </c>
      <c r="B20" s="11">
        <v>87</v>
      </c>
      <c r="C20" s="12">
        <f>VLOOKUP(A20,Upgrade!A:C,2,FALSE)</f>
        <v>8.33</v>
      </c>
      <c r="D20" s="12" t="s">
        <v>28</v>
      </c>
      <c r="E20" s="12" t="s">
        <v>11</v>
      </c>
      <c r="F20" s="12" t="s">
        <v>13</v>
      </c>
    </row>
    <row r="21" ht="14.25" customHeight="1" spans="1:6">
      <c r="A21" s="5" t="s">
        <v>35</v>
      </c>
      <c r="B21" s="11">
        <v>14</v>
      </c>
      <c r="C21" s="12">
        <f>VLOOKUP(A21,Upgrade!A:C,2,FALSE)</f>
        <v>6.56</v>
      </c>
      <c r="D21" s="12" t="s">
        <v>10</v>
      </c>
      <c r="E21" s="12" t="s">
        <v>18</v>
      </c>
      <c r="F21" s="12" t="s">
        <v>13</v>
      </c>
    </row>
    <row r="22" ht="14.25" customHeight="1" spans="1:6">
      <c r="A22" s="5" t="s">
        <v>36</v>
      </c>
      <c r="B22" s="11">
        <v>15</v>
      </c>
      <c r="C22" s="12">
        <f>VLOOKUP(A22,Upgrade!A:C,2,FALSE)</f>
        <v>7.75</v>
      </c>
      <c r="D22" s="12" t="s">
        <v>24</v>
      </c>
      <c r="E22" s="12" t="s">
        <v>11</v>
      </c>
      <c r="F22" s="12" t="s">
        <v>13</v>
      </c>
    </row>
    <row r="23" ht="14.25" customHeight="1" spans="1:6">
      <c r="A23" s="5" t="s">
        <v>37</v>
      </c>
      <c r="B23" s="11">
        <v>11</v>
      </c>
      <c r="C23" s="12">
        <f>VLOOKUP(A23,Upgrade!A:C,2,FALSE)</f>
        <v>7.28</v>
      </c>
      <c r="D23" s="12" t="s">
        <v>28</v>
      </c>
      <c r="E23" s="12" t="s">
        <v>11</v>
      </c>
      <c r="F23" s="12" t="s">
        <v>13</v>
      </c>
    </row>
    <row r="24" ht="14.25" customHeight="1" spans="1:6">
      <c r="A24" s="5" t="s">
        <v>38</v>
      </c>
      <c r="B24" s="11">
        <v>4</v>
      </c>
      <c r="C24" s="12">
        <f>VLOOKUP(A24,Upgrade!A:C,2,FALSE)</f>
        <v>6.48</v>
      </c>
      <c r="D24" s="12" t="s">
        <v>24</v>
      </c>
      <c r="E24" s="12" t="s">
        <v>11</v>
      </c>
      <c r="F24" s="12" t="s">
        <v>13</v>
      </c>
    </row>
    <row r="25" ht="14.25" customHeight="1" spans="1:6">
      <c r="A25" s="5" t="s">
        <v>39</v>
      </c>
      <c r="B25" s="11">
        <v>16</v>
      </c>
      <c r="C25" s="12">
        <f>VLOOKUP(A25,Upgrade!A:C,2,FALSE)</f>
        <v>5.96</v>
      </c>
      <c r="D25" s="12" t="s">
        <v>10</v>
      </c>
      <c r="E25" s="12" t="s">
        <v>18</v>
      </c>
      <c r="F25" s="12"/>
    </row>
    <row r="26" ht="14.25" customHeight="1" spans="1:6">
      <c r="A26" s="5" t="s">
        <v>40</v>
      </c>
      <c r="B26" s="11">
        <v>19</v>
      </c>
      <c r="C26" s="12">
        <f>VLOOKUP(A26,Upgrade!A:C,2,FALSE)</f>
        <v>5.71</v>
      </c>
      <c r="D26" s="12" t="s">
        <v>24</v>
      </c>
      <c r="E26" s="12" t="s">
        <v>18</v>
      </c>
      <c r="F26" s="12"/>
    </row>
    <row r="27" ht="14.25" customHeight="1" spans="1:6">
      <c r="A27" s="5" t="s">
        <v>41</v>
      </c>
      <c r="B27" s="11">
        <v>55</v>
      </c>
      <c r="C27" s="12">
        <f>VLOOKUP(A27,Upgrade!A:C,2,FALSE)</f>
        <v>7.82</v>
      </c>
      <c r="D27" s="12" t="s">
        <v>10</v>
      </c>
      <c r="E27" s="12" t="s">
        <v>18</v>
      </c>
      <c r="F27" s="12" t="s">
        <v>13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autoFilter ref="A1:F27">
    <sortState ref="A1:F27">
      <sortCondition ref="A1"/>
    </sortState>
    <extLst/>
  </autoFilter>
  <pageMargins left="0.511811024" right="0.511811024" top="0.787401575" bottom="0.7874015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994"/>
  <sheetViews>
    <sheetView workbookViewId="0">
      <selection activeCell="D9" sqref="D9"/>
    </sheetView>
  </sheetViews>
  <sheetFormatPr defaultColWidth="12.5740740740741" defaultRowHeight="15.75" customHeight="1" outlineLevelCol="4"/>
  <cols>
    <col min="1" max="1" width="17.1388888888889" customWidth="1"/>
    <col min="2" max="2" width="8.44444444444444" customWidth="1"/>
    <col min="3" max="4" width="7.57407407407407" customWidth="1"/>
    <col min="5" max="5" width="10.287037037037" customWidth="1"/>
    <col min="6" max="17" width="7.57407407407407" customWidth="1"/>
  </cols>
  <sheetData>
    <row r="1" ht="14.25" customHeight="1" spans="1:5">
      <c r="A1" s="1" t="s">
        <v>0</v>
      </c>
      <c r="B1" s="2">
        <f>C1+7</f>
        <v>44975</v>
      </c>
      <c r="C1" s="2">
        <v>44968</v>
      </c>
      <c r="D1" s="3" t="s">
        <v>42</v>
      </c>
      <c r="E1" s="4" t="s">
        <v>5</v>
      </c>
    </row>
    <row r="2" ht="14.25" customHeight="1" spans="1:5">
      <c r="A2" s="5" t="s">
        <v>34</v>
      </c>
      <c r="B2" s="6">
        <f t="shared" ref="B2:B9" si="0">C2</f>
        <v>8.33</v>
      </c>
      <c r="C2" s="7">
        <f>D2-0.2</f>
        <v>8.33</v>
      </c>
      <c r="D2" s="8">
        <v>8.53</v>
      </c>
      <c r="E2" s="9" t="str">
        <f>VLOOKUP(A2,'Base de Craques'!A:F,6,1)</f>
        <v>X</v>
      </c>
    </row>
    <row r="3" ht="14.25" hidden="1" customHeight="1" spans="1:5">
      <c r="A3" s="5" t="s">
        <v>17</v>
      </c>
      <c r="B3" s="6">
        <f>C3-0.2</f>
        <v>7.92</v>
      </c>
      <c r="C3" s="10">
        <f t="shared" ref="C3:C9" si="1">D3</f>
        <v>8.12</v>
      </c>
      <c r="D3" s="8">
        <v>8.12</v>
      </c>
      <c r="E3" s="9">
        <f>VLOOKUP(A3,'Base de Craques'!A:F,6,1)</f>
        <v>0</v>
      </c>
    </row>
    <row r="4" ht="14.25" hidden="1" customHeight="1" spans="1:5">
      <c r="A4" s="5" t="s">
        <v>22</v>
      </c>
      <c r="B4" s="6">
        <f>C4+0.1</f>
        <v>8.36</v>
      </c>
      <c r="C4" s="7">
        <f>D4+0.2</f>
        <v>8.26</v>
      </c>
      <c r="D4" s="8">
        <v>8.06</v>
      </c>
      <c r="E4" s="9" t="str">
        <f>VLOOKUP(A4,'Base de Craques'!A:F,6,1)</f>
        <v>X</v>
      </c>
    </row>
    <row r="5" ht="14.25" hidden="1" customHeight="1" spans="1:5">
      <c r="A5" s="5" t="s">
        <v>31</v>
      </c>
      <c r="B5" s="6">
        <f>C5+0.1</f>
        <v>8.3</v>
      </c>
      <c r="C5" s="7">
        <f>D5+0.2</f>
        <v>8.2</v>
      </c>
      <c r="D5" s="8">
        <v>8</v>
      </c>
      <c r="E5" s="9" t="str">
        <f>VLOOKUP(A5,'Base de Craques'!A:F,6,1)</f>
        <v>X</v>
      </c>
    </row>
    <row r="6" ht="14.25" customHeight="1" spans="1:5">
      <c r="A6" s="5" t="s">
        <v>6</v>
      </c>
      <c r="B6" s="6">
        <f t="shared" si="0"/>
        <v>7.94</v>
      </c>
      <c r="C6" s="10">
        <f t="shared" si="1"/>
        <v>7.94</v>
      </c>
      <c r="D6" s="8">
        <v>7.94</v>
      </c>
      <c r="E6" s="9">
        <f>VLOOKUP(A6,'Base de Craques'!A:F,6,1)</f>
        <v>0</v>
      </c>
    </row>
    <row r="7" ht="14.25" customHeight="1" spans="1:5">
      <c r="A7" s="5" t="s">
        <v>16</v>
      </c>
      <c r="B7" s="6">
        <f t="shared" si="0"/>
        <v>7.88</v>
      </c>
      <c r="C7" s="7">
        <f t="shared" si="1"/>
        <v>7.88</v>
      </c>
      <c r="D7" s="8">
        <v>7.88</v>
      </c>
      <c r="E7" s="9" t="str">
        <f>VLOOKUP(A7,'Base de Craques'!A:F,6,1)</f>
        <v>X</v>
      </c>
    </row>
    <row r="8" ht="14.25" customHeight="1" spans="1:5">
      <c r="A8" s="5" t="s">
        <v>14</v>
      </c>
      <c r="B8" s="6">
        <f t="shared" si="0"/>
        <v>7.82</v>
      </c>
      <c r="C8" s="10">
        <f t="shared" si="1"/>
        <v>7.82</v>
      </c>
      <c r="D8" s="8">
        <v>7.82</v>
      </c>
      <c r="E8" s="9">
        <f>VLOOKUP(A8,'Base de Craques'!A:F,6,1)</f>
        <v>0</v>
      </c>
    </row>
    <row r="9" ht="14.25" customHeight="1" spans="1:5">
      <c r="A9" s="5" t="s">
        <v>41</v>
      </c>
      <c r="B9" s="6">
        <f t="shared" si="0"/>
        <v>7.82</v>
      </c>
      <c r="C9" s="10">
        <f t="shared" si="1"/>
        <v>7.82</v>
      </c>
      <c r="D9" s="8">
        <v>7.82</v>
      </c>
      <c r="E9" s="9" t="str">
        <f>VLOOKUP(A9,'Base de Craques'!A:F,6,1)</f>
        <v>X</v>
      </c>
    </row>
    <row r="10" ht="14.25" hidden="1" customHeight="1" spans="1:5">
      <c r="A10" s="5" t="s">
        <v>20</v>
      </c>
      <c r="B10" s="6">
        <f t="shared" ref="B10:B13" si="2">C10+0.1</f>
        <v>7.81</v>
      </c>
      <c r="C10" s="7">
        <f t="shared" ref="C10:C14" si="3">D10</f>
        <v>7.71</v>
      </c>
      <c r="D10" s="8">
        <v>7.71</v>
      </c>
      <c r="E10" s="9" t="str">
        <f>VLOOKUP(A10,'Base de Craques'!A:F,6,1)</f>
        <v>X</v>
      </c>
    </row>
    <row r="11" ht="14.25" hidden="1" customHeight="1" spans="1:5">
      <c r="A11" s="5" t="s">
        <v>19</v>
      </c>
      <c r="B11" s="6">
        <f t="shared" si="2"/>
        <v>7.37</v>
      </c>
      <c r="C11" s="7">
        <f t="shared" ref="C11:C16" si="4">D11-0.2</f>
        <v>7.27</v>
      </c>
      <c r="D11" s="8">
        <v>7.47</v>
      </c>
      <c r="E11" s="9" t="str">
        <f>VLOOKUP(A11,'Base de Craques'!A:F,6,1)</f>
        <v>X</v>
      </c>
    </row>
    <row r="12" ht="14.25" hidden="1" customHeight="1" spans="1:5">
      <c r="A12" s="5" t="s">
        <v>36</v>
      </c>
      <c r="B12" s="6">
        <f t="shared" si="2"/>
        <v>7.75</v>
      </c>
      <c r="C12" s="7">
        <f>D12+0.2+0.1</f>
        <v>7.65</v>
      </c>
      <c r="D12" s="8">
        <v>7.35</v>
      </c>
      <c r="E12" s="9" t="str">
        <f>VLOOKUP(A12,'Base de Craques'!A:F,6,1)</f>
        <v>X</v>
      </c>
    </row>
    <row r="13" ht="14.25" hidden="1" customHeight="1" spans="1:5">
      <c r="A13" s="5" t="s">
        <v>37</v>
      </c>
      <c r="B13" s="6">
        <f t="shared" si="2"/>
        <v>7.28</v>
      </c>
      <c r="C13" s="7">
        <f t="shared" si="3"/>
        <v>7.18</v>
      </c>
      <c r="D13" s="8">
        <v>7.18</v>
      </c>
      <c r="E13" s="9" t="str">
        <f>VLOOKUP(A13,'Base de Craques'!A:F,6,1)</f>
        <v>X</v>
      </c>
    </row>
    <row r="14" ht="14.25" hidden="1" customHeight="1" spans="1:5">
      <c r="A14" s="5" t="s">
        <v>30</v>
      </c>
      <c r="B14" s="6">
        <f t="shared" ref="B14:B18" si="5">C14-0.2</f>
        <v>6.68</v>
      </c>
      <c r="C14" s="7">
        <f t="shared" si="3"/>
        <v>6.88</v>
      </c>
      <c r="D14" s="8">
        <v>6.88</v>
      </c>
      <c r="E14" s="9" t="str">
        <f>VLOOKUP(A14,'Base de Craques'!A:F,6,1)</f>
        <v>X</v>
      </c>
    </row>
    <row r="15" ht="14.25" hidden="1" customHeight="1" spans="1:5">
      <c r="A15" s="5" t="s">
        <v>38</v>
      </c>
      <c r="B15" s="6">
        <f t="shared" si="5"/>
        <v>6.48</v>
      </c>
      <c r="C15" s="7">
        <f t="shared" si="4"/>
        <v>6.68</v>
      </c>
      <c r="D15" s="8">
        <v>6.88</v>
      </c>
      <c r="E15" s="9" t="str">
        <f>VLOOKUP(A15,'Base de Craques'!A:F,6,1)</f>
        <v>X</v>
      </c>
    </row>
    <row r="16" ht="14.25" customHeight="1" spans="1:5">
      <c r="A16" s="5" t="s">
        <v>35</v>
      </c>
      <c r="B16" s="6">
        <f>C16</f>
        <v>6.56</v>
      </c>
      <c r="C16" s="7">
        <f t="shared" si="4"/>
        <v>6.56</v>
      </c>
      <c r="D16" s="8">
        <v>6.76</v>
      </c>
      <c r="E16" s="9" t="str">
        <f>VLOOKUP(A16,'Base de Craques'!A:F,6,1)</f>
        <v>X</v>
      </c>
    </row>
    <row r="17" ht="14.25" hidden="1" customHeight="1" spans="1:5">
      <c r="A17" s="5" t="s">
        <v>33</v>
      </c>
      <c r="B17" s="6">
        <f t="shared" ref="B17:B20" si="6">C17+0.1</f>
        <v>6.69</v>
      </c>
      <c r="C17" s="10">
        <f t="shared" ref="C17:C22" si="7">D17</f>
        <v>6.59</v>
      </c>
      <c r="D17" s="8">
        <v>6.59</v>
      </c>
      <c r="E17" s="9">
        <f>VLOOKUP(A17,'Base de Craques'!A:F,6,1)</f>
        <v>0</v>
      </c>
    </row>
    <row r="18" ht="14.25" hidden="1" customHeight="1" spans="1:5">
      <c r="A18" s="5" t="s">
        <v>9</v>
      </c>
      <c r="B18" s="6">
        <f t="shared" si="5"/>
        <v>6.53</v>
      </c>
      <c r="C18" s="7">
        <f>D18+0.2</f>
        <v>6.73</v>
      </c>
      <c r="D18" s="8">
        <v>6.53</v>
      </c>
      <c r="E18" s="9">
        <f>VLOOKUP(A18,'Base de Craques'!A:F,6,1)</f>
        <v>0</v>
      </c>
    </row>
    <row r="19" ht="14.25" hidden="1" customHeight="1" spans="1:5">
      <c r="A19" s="5" t="s">
        <v>27</v>
      </c>
      <c r="B19" s="6">
        <f t="shared" si="6"/>
        <v>6.63</v>
      </c>
      <c r="C19" s="10">
        <f t="shared" si="7"/>
        <v>6.53</v>
      </c>
      <c r="D19" s="8">
        <v>6.53</v>
      </c>
      <c r="E19" s="9">
        <f>VLOOKUP(A19,'Base de Craques'!A:F,6,1)</f>
        <v>0</v>
      </c>
    </row>
    <row r="20" ht="14.25" hidden="1" customHeight="1" spans="1:5">
      <c r="A20" s="5" t="s">
        <v>21</v>
      </c>
      <c r="B20" s="6">
        <f t="shared" si="6"/>
        <v>6.19</v>
      </c>
      <c r="C20" s="7">
        <f>D20-0.2</f>
        <v>6.09</v>
      </c>
      <c r="D20" s="8">
        <v>6.29</v>
      </c>
      <c r="E20" s="9" t="str">
        <f>VLOOKUP(A20,'Base de Craques'!A:F,6,1)</f>
        <v>X</v>
      </c>
    </row>
    <row r="21" ht="14.25" hidden="1" customHeight="1" spans="1:5">
      <c r="A21" s="5" t="s">
        <v>32</v>
      </c>
      <c r="B21" s="6">
        <f>C21-0.2</f>
        <v>5.98</v>
      </c>
      <c r="C21" s="7">
        <f t="shared" si="7"/>
        <v>6.18</v>
      </c>
      <c r="D21" s="8">
        <v>6.18</v>
      </c>
      <c r="E21" s="9" t="str">
        <f>VLOOKUP(A21,'Base de Craques'!A:F,6,1)</f>
        <v>X</v>
      </c>
    </row>
    <row r="22" ht="14.25" customHeight="1" spans="1:5">
      <c r="A22" s="5" t="s">
        <v>26</v>
      </c>
      <c r="B22" s="6">
        <f t="shared" ref="B22:B26" si="8">C22</f>
        <v>6</v>
      </c>
      <c r="C22" s="10">
        <f t="shared" si="7"/>
        <v>6</v>
      </c>
      <c r="D22" s="8">
        <v>6</v>
      </c>
      <c r="E22" s="9">
        <f>VLOOKUP(A22,'Base de Craques'!A:F,6,1)</f>
        <v>0</v>
      </c>
    </row>
    <row r="23" ht="14.25" customHeight="1" spans="1:5">
      <c r="A23" s="5" t="s">
        <v>39</v>
      </c>
      <c r="B23" s="6">
        <f t="shared" si="8"/>
        <v>5.96</v>
      </c>
      <c r="C23" s="7">
        <f>D23+0.2</f>
        <v>5.96</v>
      </c>
      <c r="D23" s="8">
        <v>5.76</v>
      </c>
      <c r="E23" s="9">
        <f>VLOOKUP(A23,'Base de Craques'!A:F,6,1)</f>
        <v>0</v>
      </c>
    </row>
    <row r="24" ht="14.25" customHeight="1" spans="1:5">
      <c r="A24" s="5" t="s">
        <v>40</v>
      </c>
      <c r="B24" s="6">
        <f t="shared" si="8"/>
        <v>5.71</v>
      </c>
      <c r="C24" s="10">
        <f t="shared" ref="C24:C27" si="9">D24</f>
        <v>5.71</v>
      </c>
      <c r="D24" s="8">
        <v>5.71</v>
      </c>
      <c r="E24" s="9">
        <f>VLOOKUP(A24,'Base de Craques'!A:F,6,1)</f>
        <v>0</v>
      </c>
    </row>
    <row r="25" ht="14.25" customHeight="1" spans="1:5">
      <c r="A25" s="5" t="s">
        <v>29</v>
      </c>
      <c r="B25" s="6">
        <f t="shared" si="8"/>
        <v>5.35</v>
      </c>
      <c r="C25" s="10">
        <f t="shared" si="9"/>
        <v>5.35</v>
      </c>
      <c r="D25" s="8">
        <v>5.35</v>
      </c>
      <c r="E25" s="9">
        <f>VLOOKUP(A25,'Base de Craques'!A:F,6,1)</f>
        <v>0</v>
      </c>
    </row>
    <row r="26" ht="14.25" customHeight="1" spans="1:5">
      <c r="A26" s="5" t="s">
        <v>25</v>
      </c>
      <c r="B26" s="6">
        <f t="shared" si="8"/>
        <v>5.29</v>
      </c>
      <c r="C26" s="10">
        <f t="shared" si="9"/>
        <v>5.29</v>
      </c>
      <c r="D26" s="8">
        <v>5.29</v>
      </c>
      <c r="E26" s="9">
        <f>VLOOKUP(A26,'Base de Craques'!A:F,6,1)</f>
        <v>0</v>
      </c>
    </row>
    <row r="27" ht="14.25" hidden="1" customHeight="1" spans="1:5">
      <c r="A27" s="5" t="s">
        <v>12</v>
      </c>
      <c r="B27" s="6">
        <f>C27+0.1+0.1</f>
        <v>3.96</v>
      </c>
      <c r="C27" s="10">
        <f t="shared" si="9"/>
        <v>3.76</v>
      </c>
      <c r="D27" s="8">
        <v>3.76</v>
      </c>
      <c r="E27" s="9" t="str">
        <f>VLOOKUP(A27,'Base de Craques'!A:F,6,1)</f>
        <v>X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autoFilter ref="A1:E27">
    <filterColumn colId="4">
      <customFilters>
        <customFilter operator="equal" val="0"/>
      </customFilters>
    </filterColumn>
    <sortState ref="A1:E27">
      <sortCondition ref="D1:D27" descending="1"/>
    </sortState>
    <extLst/>
  </autoFilter>
  <pageMargins left="0.511811024" right="0.511811024" top="0.787401575" bottom="0.7874015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 de Craques</vt:lpstr>
      <vt:lpstr>Upgrade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renat</cp:lastModifiedBy>
  <dcterms:created xsi:type="dcterms:W3CDTF">2023-02-11T19:03:00Z</dcterms:created>
  <dcterms:modified xsi:type="dcterms:W3CDTF">2023-02-24T13:49:41Z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1AD15FD7CDDF4E3186CD14953DC91959</vt:lpwstr>
  </property>
  <property fmtid="{D5CDD505-2E9C-101B-9397-08002B2CF9AE}" pid="3" name="KSOProductBuildVer">
    <vt:lpwstr>1046-11.2.0.11486</vt:lpwstr>
  </property>
</Properties>
</file>