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Base de Craques" sheetId="1" r:id="rId1"/>
    <sheet name="Upgrade" sheetId="2" r:id="rId2"/>
    <sheet name="Escalado" sheetId="3" r:id="rId3"/>
  </sheets>
  <definedNames>
    <definedName name="_xlnm._FilterDatabase" localSheetId="0" hidden="1">'Base de Craques'!$A$1:$F$27</definedName>
    <definedName name="_xlnm._FilterDatabase" localSheetId="1" hidden="1">Upgrade!$A$1:$J$27</definedName>
  </definedNames>
  <calcPr calcId="144525"/>
</workbook>
</file>

<file path=xl/sharedStrings.xml><?xml version="1.0" encoding="utf-8"?>
<sst xmlns="http://schemas.openxmlformats.org/spreadsheetml/2006/main" count="145" uniqueCount="58">
  <si>
    <t>Nome</t>
  </si>
  <si>
    <t>Numero</t>
  </si>
  <si>
    <t>SR</t>
  </si>
  <si>
    <t>Posição</t>
  </si>
  <si>
    <t>Status</t>
  </si>
  <si>
    <t>Escalado</t>
  </si>
  <si>
    <t>PHILLIPE</t>
  </si>
  <si>
    <t>MEI</t>
  </si>
  <si>
    <t>Mensal</t>
  </si>
  <si>
    <t>BUGALSKI</t>
  </si>
  <si>
    <t>RAFAEL</t>
  </si>
  <si>
    <t>ZAG</t>
  </si>
  <si>
    <t>GUSTAVO</t>
  </si>
  <si>
    <t>01</t>
  </si>
  <si>
    <t>VOL</t>
  </si>
  <si>
    <t>ACYR</t>
  </si>
  <si>
    <t>Sumido</t>
  </si>
  <si>
    <t>CHRYSTIAN W.</t>
  </si>
  <si>
    <t>As Vezes</t>
  </si>
  <si>
    <t>MANTOVA</t>
  </si>
  <si>
    <t>BRIAN ROCHA</t>
  </si>
  <si>
    <t>DM</t>
  </si>
  <si>
    <t>VITOR</t>
  </si>
  <si>
    <t>CLEVISSON</t>
  </si>
  <si>
    <t>GIL</t>
  </si>
  <si>
    <t>RENATINHO</t>
  </si>
  <si>
    <t>JIMMY</t>
  </si>
  <si>
    <t>PATRESI</t>
  </si>
  <si>
    <t>TITI</t>
  </si>
  <si>
    <t>LUIS</t>
  </si>
  <si>
    <t>ANDRE</t>
  </si>
  <si>
    <t>PIRAMBA</t>
  </si>
  <si>
    <t>NAYAN</t>
  </si>
  <si>
    <t>JEAN</t>
  </si>
  <si>
    <t>GUI</t>
  </si>
  <si>
    <t>ATA</t>
  </si>
  <si>
    <t>TURECK</t>
  </si>
  <si>
    <t>TURRA</t>
  </si>
  <si>
    <t>KESSLER</t>
  </si>
  <si>
    <t>HERCULANO</t>
  </si>
  <si>
    <t>ARI</t>
  </si>
  <si>
    <t>Início</t>
  </si>
  <si>
    <t>Variação SR</t>
  </si>
  <si>
    <t>Gui</t>
  </si>
  <si>
    <t>X</t>
  </si>
  <si>
    <t>Ari</t>
  </si>
  <si>
    <t>Jimmy</t>
  </si>
  <si>
    <t>Patresi</t>
  </si>
  <si>
    <t>Kessler</t>
  </si>
  <si>
    <t>Clevisson</t>
  </si>
  <si>
    <t>Bugalski</t>
  </si>
  <si>
    <t>Nayan</t>
  </si>
  <si>
    <t>Phillipe</t>
  </si>
  <si>
    <t>Gil</t>
  </si>
  <si>
    <t>piramba</t>
  </si>
  <si>
    <t>Gustavo</t>
  </si>
  <si>
    <t>Rafael</t>
  </si>
  <si>
    <t>Luis</t>
  </si>
</sst>
</file>

<file path=xl/styles.xml><?xml version="1.0" encoding="utf-8"?>
<styleSheet xmlns="http://schemas.openxmlformats.org/spreadsheetml/2006/main">
  <numFmts count="5">
    <numFmt numFmtId="176" formatCode="_-* #,##0_-;\-* #,##0_-;_-* &quot;-&quot;_-;_-@_-"/>
    <numFmt numFmtId="177" formatCode="_-* #,##0.00_-;\-* #,##0.00_-;_-* &quot;-&quot;??_-;_-@_-"/>
    <numFmt numFmtId="178" formatCode="_-&quot;R$&quot;\ * #,##0_-;\-&quot;R$&quot;\ * #,##0_-;_-&quot;R$&quot;\ * &quot;-&quot;_-;_-@_-"/>
    <numFmt numFmtId="179" formatCode="_-&quot;R$&quot;\ * #,##0.00_-;\-&quot;R$&quot;\ * #,##0.00_-;_-&quot;R$&quot;\ * &quot;-&quot;??_-;_-@_-"/>
    <numFmt numFmtId="180" formatCode="0.00_ "/>
  </numFmts>
  <fonts count="24">
    <font>
      <sz val="10"/>
      <color rgb="FF000000"/>
      <name val="Arial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0"/>
      <color rgb="FF000000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sz val="10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5" borderId="5" applyNumberFormat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8" borderId="7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25" borderId="10" applyNumberFormat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22" fillId="15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2" xfId="0" applyNumberFormat="1" applyFont="1" applyBorder="1"/>
    <xf numFmtId="0" fontId="2" fillId="0" borderId="1" xfId="0" applyFont="1" applyBorder="1" applyAlignment="1">
      <alignment horizontal="center"/>
    </xf>
    <xf numFmtId="180" fontId="1" fillId="0" borderId="2" xfId="0" applyNumberFormat="1" applyFont="1" applyBorder="1"/>
    <xf numFmtId="180" fontId="1" fillId="0" borderId="2" xfId="0" applyNumberFormat="1" applyFont="1" applyBorder="1"/>
    <xf numFmtId="180" fontId="0" fillId="0" borderId="2" xfId="0" applyNumberFormat="1" applyBorder="1"/>
    <xf numFmtId="180" fontId="1" fillId="0" borderId="1" xfId="0" applyNumberFormat="1" applyFont="1" applyBorder="1" applyAlignment="1">
      <alignment horizontal="center"/>
    </xf>
    <xf numFmtId="180" fontId="0" fillId="0" borderId="2" xfId="0" applyNumberFormat="1" applyFont="1" applyFill="1" applyBorder="1" applyAlignment="1"/>
    <xf numFmtId="0" fontId="2" fillId="0" borderId="3" xfId="0" applyFont="1" applyBorder="1" applyAlignment="1">
      <alignment horizontal="center"/>
    </xf>
    <xf numFmtId="180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left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4"/>
  <sheetViews>
    <sheetView tabSelected="1" workbookViewId="0">
      <selection activeCell="A7" sqref="A7"/>
    </sheetView>
  </sheetViews>
  <sheetFormatPr defaultColWidth="12.5740740740741" defaultRowHeight="15.75" customHeight="1" outlineLevelCol="5"/>
  <cols>
    <col min="1" max="1" width="17.1388888888889" customWidth="1"/>
    <col min="2" max="2" width="6.71296296296296" customWidth="1"/>
    <col min="3" max="4" width="7.57407407407407" customWidth="1"/>
    <col min="5" max="5" width="10.287037037037" hidden="1" customWidth="1"/>
    <col min="6" max="6" width="10.287037037037" customWidth="1"/>
    <col min="7" max="19" width="7.57407407407407" customWidth="1"/>
  </cols>
  <sheetData>
    <row r="1" ht="14.25" customHeight="1" spans="1:6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ht="14.25" customHeight="1" spans="1:6">
      <c r="A2" s="1" t="s">
        <v>6</v>
      </c>
      <c r="B2" s="13">
        <v>87</v>
      </c>
      <c r="C2" s="14">
        <f>VLOOKUP(A2,Upgrade!A:G,2,FALSE)</f>
        <v>8.43</v>
      </c>
      <c r="D2" s="14" t="s">
        <v>7</v>
      </c>
      <c r="E2" s="14" t="s">
        <v>8</v>
      </c>
      <c r="F2" s="15" t="str">
        <f>VLOOKUP(A2,Escalado!C:D,2,FALSE)</f>
        <v>X</v>
      </c>
    </row>
    <row r="3" ht="14.25" customHeight="1" spans="1:6">
      <c r="A3" s="1" t="s">
        <v>9</v>
      </c>
      <c r="B3" s="13">
        <v>9</v>
      </c>
      <c r="C3" s="14">
        <f>VLOOKUP(A3,Upgrade!A:G,2,FALSE)</f>
        <v>8.28</v>
      </c>
      <c r="D3" s="14" t="s">
        <v>7</v>
      </c>
      <c r="E3" s="14" t="s">
        <v>8</v>
      </c>
      <c r="F3" s="15" t="str">
        <f>VLOOKUP(A3,Escalado!C:D,2,FALSE)</f>
        <v>X</v>
      </c>
    </row>
    <row r="4" ht="14.25" customHeight="1" spans="1:6">
      <c r="A4" s="1" t="s">
        <v>10</v>
      </c>
      <c r="B4" s="13">
        <v>15</v>
      </c>
      <c r="C4" s="14">
        <f>VLOOKUP(A4,Upgrade!A:G,2,FALSE)</f>
        <v>8.25</v>
      </c>
      <c r="D4" s="14" t="s">
        <v>11</v>
      </c>
      <c r="E4" s="14" t="s">
        <v>8</v>
      </c>
      <c r="F4" s="15" t="str">
        <f>VLOOKUP(A4,Escalado!C:D,2,FALSE)</f>
        <v>X</v>
      </c>
    </row>
    <row r="5" ht="14.25" customHeight="1" spans="1:6">
      <c r="A5" s="1" t="s">
        <v>12</v>
      </c>
      <c r="B5" s="16" t="s">
        <v>13</v>
      </c>
      <c r="C5" s="14">
        <f>VLOOKUP(A5,Upgrade!A:G,2,FALSE)</f>
        <v>7.96</v>
      </c>
      <c r="D5" s="14" t="s">
        <v>14</v>
      </c>
      <c r="E5" s="14" t="s">
        <v>8</v>
      </c>
      <c r="F5" s="15" t="str">
        <f>VLOOKUP(A5,Escalado!C:D,2,FALSE)</f>
        <v>X</v>
      </c>
    </row>
    <row r="6" ht="14.25" customHeight="1" spans="1:6">
      <c r="A6" s="1" t="s">
        <v>15</v>
      </c>
      <c r="B6" s="13">
        <v>18</v>
      </c>
      <c r="C6" s="14">
        <f>VLOOKUP(A6,Upgrade!A:G,2,FALSE)</f>
        <v>7.94</v>
      </c>
      <c r="D6" s="14" t="s">
        <v>7</v>
      </c>
      <c r="E6" s="14" t="s">
        <v>16</v>
      </c>
      <c r="F6" s="15" t="e">
        <f>VLOOKUP(A6,Escalado!C:D,2,FALSE)</f>
        <v>#N/A</v>
      </c>
    </row>
    <row r="7" ht="14.25" customHeight="1" spans="1:6">
      <c r="A7" s="1" t="s">
        <v>17</v>
      </c>
      <c r="B7" s="13">
        <v>88</v>
      </c>
      <c r="C7" s="14">
        <f>VLOOKUP(A7,Upgrade!A:G,2,FALSE)</f>
        <v>7.92</v>
      </c>
      <c r="D7" s="14" t="s">
        <v>7</v>
      </c>
      <c r="E7" s="14" t="s">
        <v>18</v>
      </c>
      <c r="F7" s="15" t="e">
        <f>VLOOKUP(A7,Escalado!C:D,2,FALSE)</f>
        <v>#N/A</v>
      </c>
    </row>
    <row r="8" ht="14.25" customHeight="1" spans="1:6">
      <c r="A8" s="1" t="s">
        <v>19</v>
      </c>
      <c r="B8" s="13">
        <v>13</v>
      </c>
      <c r="C8" s="14">
        <f>VLOOKUP(A8,Upgrade!A:G,2,FALSE)</f>
        <v>7.9</v>
      </c>
      <c r="D8" s="14" t="s">
        <v>7</v>
      </c>
      <c r="E8" s="14" t="s">
        <v>8</v>
      </c>
      <c r="F8" s="15" t="e">
        <f>VLOOKUP(A8,Escalado!C:D,2,FALSE)</f>
        <v>#N/A</v>
      </c>
    </row>
    <row r="9" ht="14.25" customHeight="1" spans="1:6">
      <c r="A9" s="1" t="s">
        <v>20</v>
      </c>
      <c r="B9" s="13">
        <v>12</v>
      </c>
      <c r="C9" s="14">
        <f>VLOOKUP(A9,Upgrade!A:G,2,FALSE)</f>
        <v>7.82</v>
      </c>
      <c r="D9" s="14" t="s">
        <v>14</v>
      </c>
      <c r="E9" s="14" t="s">
        <v>21</v>
      </c>
      <c r="F9" s="15" t="e">
        <f>VLOOKUP(A9,Escalado!C:D,2,FALSE)</f>
        <v>#N/A</v>
      </c>
    </row>
    <row r="10" ht="14.25" customHeight="1" spans="1:6">
      <c r="A10" s="1" t="s">
        <v>22</v>
      </c>
      <c r="B10" s="13">
        <v>55</v>
      </c>
      <c r="C10" s="14">
        <f>VLOOKUP(A10,Upgrade!A:G,2,FALSE)</f>
        <v>7.82</v>
      </c>
      <c r="D10" s="14" t="s">
        <v>14</v>
      </c>
      <c r="E10" s="14" t="s">
        <v>18</v>
      </c>
      <c r="F10" s="15" t="e">
        <f>VLOOKUP(A10,Escalado!C:D,2,FALSE)</f>
        <v>#N/A</v>
      </c>
    </row>
    <row r="11" ht="14.25" customHeight="1" spans="1:6">
      <c r="A11" s="1" t="s">
        <v>23</v>
      </c>
      <c r="B11" s="13">
        <v>17</v>
      </c>
      <c r="C11" s="14">
        <f>VLOOKUP(A11,Upgrade!A:G,2,FALSE)</f>
        <v>7.77</v>
      </c>
      <c r="D11" s="14" t="s">
        <v>14</v>
      </c>
      <c r="E11" s="14" t="s">
        <v>8</v>
      </c>
      <c r="F11" s="15" t="str">
        <f>VLOOKUP(A11,Escalado!C:D,2,FALSE)</f>
        <v>X</v>
      </c>
    </row>
    <row r="12" ht="14.25" customHeight="1" spans="1:6">
      <c r="A12" s="1" t="s">
        <v>24</v>
      </c>
      <c r="B12" s="13">
        <v>10</v>
      </c>
      <c r="C12" s="14">
        <f>VLOOKUP(A12,Upgrade!A:G,2,FALSE)</f>
        <v>7.61</v>
      </c>
      <c r="D12" s="14" t="s">
        <v>14</v>
      </c>
      <c r="E12" s="14" t="s">
        <v>8</v>
      </c>
      <c r="F12" s="15" t="str">
        <f>VLOOKUP(A12,Escalado!C:D,2,FALSE)</f>
        <v>X</v>
      </c>
    </row>
    <row r="13" ht="14.25" customHeight="1" spans="1:6">
      <c r="A13" s="1" t="s">
        <v>25</v>
      </c>
      <c r="B13" s="13">
        <v>11</v>
      </c>
      <c r="C13" s="14">
        <f>VLOOKUP(A13,Upgrade!A:G,2,FALSE)</f>
        <v>7.48</v>
      </c>
      <c r="D13" s="14" t="s">
        <v>7</v>
      </c>
      <c r="E13" s="14" t="s">
        <v>8</v>
      </c>
      <c r="F13" s="15" t="e">
        <f>VLOOKUP(A13,Escalado!C:D,2,FALSE)</f>
        <v>#N/A</v>
      </c>
    </row>
    <row r="14" ht="14.25" customHeight="1" spans="1:6">
      <c r="A14" s="1" t="s">
        <v>26</v>
      </c>
      <c r="B14" s="13">
        <v>89</v>
      </c>
      <c r="C14" s="14">
        <f>VLOOKUP(A14,Upgrade!A:G,2,FALSE)</f>
        <v>6.73</v>
      </c>
      <c r="D14" s="14" t="s">
        <v>7</v>
      </c>
      <c r="E14" s="14" t="s">
        <v>8</v>
      </c>
      <c r="F14" s="15" t="str">
        <f>VLOOKUP(A14,Escalado!C:D,2,FALSE)</f>
        <v>X</v>
      </c>
    </row>
    <row r="15" ht="14.25" customHeight="1" spans="1:6">
      <c r="A15" s="1" t="s">
        <v>27</v>
      </c>
      <c r="B15" s="13">
        <v>38</v>
      </c>
      <c r="C15" s="14">
        <f>VLOOKUP(A15,Upgrade!A:G,2,FALSE)</f>
        <v>6.69</v>
      </c>
      <c r="D15" s="14" t="s">
        <v>11</v>
      </c>
      <c r="E15" s="14" t="s">
        <v>18</v>
      </c>
      <c r="F15" s="15" t="str">
        <f>VLOOKUP(A15,Escalado!C:D,2,FALSE)</f>
        <v>X</v>
      </c>
    </row>
    <row r="16" ht="14.25" customHeight="1" spans="1:6">
      <c r="A16" s="1" t="s">
        <v>28</v>
      </c>
      <c r="B16" s="13">
        <v>4</v>
      </c>
      <c r="C16" s="14">
        <f>VLOOKUP(A16,Upgrade!A:G,2,FALSE)</f>
        <v>6.68</v>
      </c>
      <c r="D16" s="14" t="s">
        <v>11</v>
      </c>
      <c r="E16" s="14" t="s">
        <v>8</v>
      </c>
      <c r="F16" s="15" t="e">
        <f>VLOOKUP(A16,Escalado!C:D,2,FALSE)</f>
        <v>#N/A</v>
      </c>
    </row>
    <row r="17" ht="14.25" customHeight="1" spans="1:6">
      <c r="A17" s="1" t="s">
        <v>29</v>
      </c>
      <c r="B17" s="13">
        <v>8</v>
      </c>
      <c r="C17" s="14">
        <f>VLOOKUP(A17,Upgrade!A:G,2,FALSE)</f>
        <v>6.58</v>
      </c>
      <c r="D17" s="14" t="s">
        <v>11</v>
      </c>
      <c r="E17" s="14" t="s">
        <v>8</v>
      </c>
      <c r="F17" s="15" t="str">
        <f>VLOOKUP(A17,Escalado!C:D,2,FALSE)</f>
        <v>X</v>
      </c>
    </row>
    <row r="18" ht="14.25" customHeight="1" spans="1:6">
      <c r="A18" s="1" t="s">
        <v>30</v>
      </c>
      <c r="B18" s="13">
        <v>47</v>
      </c>
      <c r="C18" s="14">
        <f>VLOOKUP(A18,Upgrade!A:G,2,FALSE)</f>
        <v>6.53</v>
      </c>
      <c r="D18" s="14" t="s">
        <v>14</v>
      </c>
      <c r="E18" s="14" t="s">
        <v>8</v>
      </c>
      <c r="F18" s="15" t="e">
        <f>VLOOKUP(A18,Escalado!C:D,2,FALSE)</f>
        <v>#N/A</v>
      </c>
    </row>
    <row r="19" ht="14.25" customHeight="1" spans="1:6">
      <c r="A19" s="1" t="s">
        <v>31</v>
      </c>
      <c r="B19" s="13">
        <v>14</v>
      </c>
      <c r="C19" s="14">
        <f>VLOOKUP(A19,Upgrade!A:G,2,FALSE)</f>
        <v>6.36</v>
      </c>
      <c r="D19" s="14" t="s">
        <v>7</v>
      </c>
      <c r="E19" s="14" t="s">
        <v>18</v>
      </c>
      <c r="F19" s="15" t="str">
        <f>VLOOKUP(A19,Escalado!C:D,2,FALSE)</f>
        <v>X</v>
      </c>
    </row>
    <row r="20" ht="14.25" customHeight="1" spans="1:6">
      <c r="A20" s="1" t="s">
        <v>32</v>
      </c>
      <c r="B20" s="13">
        <v>5</v>
      </c>
      <c r="C20" s="14">
        <f>VLOOKUP(A20,Upgrade!A:G,2,FALSE)</f>
        <v>6.18</v>
      </c>
      <c r="D20" s="14" t="s">
        <v>7</v>
      </c>
      <c r="E20" s="14" t="s">
        <v>8</v>
      </c>
      <c r="F20" s="15" t="str">
        <f>VLOOKUP(A20,Escalado!C:D,2,FALSE)</f>
        <v>X</v>
      </c>
    </row>
    <row r="21" ht="14.25" customHeight="1" spans="1:6">
      <c r="A21" s="1" t="s">
        <v>33</v>
      </c>
      <c r="B21" s="13">
        <v>20</v>
      </c>
      <c r="C21" s="14">
        <f>VLOOKUP(A21,Upgrade!A:G,2,FALSE)</f>
        <v>6</v>
      </c>
      <c r="D21" s="14" t="s">
        <v>7</v>
      </c>
      <c r="E21" s="14" t="s">
        <v>18</v>
      </c>
      <c r="F21" s="15" t="str">
        <f>VLOOKUP(A21,Escalado!C:D,2,FALSE)</f>
        <v>X</v>
      </c>
    </row>
    <row r="22" ht="14.25" customHeight="1" spans="1:6">
      <c r="A22" s="1" t="s">
        <v>34</v>
      </c>
      <c r="B22" s="13">
        <v>7</v>
      </c>
      <c r="C22" s="14">
        <f>VLOOKUP(A22,Upgrade!A:G,2,FALSE)</f>
        <v>5.99</v>
      </c>
      <c r="D22" s="14" t="s">
        <v>35</v>
      </c>
      <c r="E22" s="14" t="s">
        <v>8</v>
      </c>
      <c r="F22" s="15" t="str">
        <f>VLOOKUP(A22,Escalado!C:D,2,FALSE)</f>
        <v>X</v>
      </c>
    </row>
    <row r="23" ht="14.25" customHeight="1" spans="1:6">
      <c r="A23" s="1" t="s">
        <v>36</v>
      </c>
      <c r="B23" s="13">
        <v>16</v>
      </c>
      <c r="C23" s="14">
        <f>VLOOKUP(A23,Upgrade!A:G,2,FALSE)</f>
        <v>5.96</v>
      </c>
      <c r="D23" s="14" t="s">
        <v>14</v>
      </c>
      <c r="E23" s="14" t="s">
        <v>18</v>
      </c>
      <c r="F23" s="15" t="e">
        <f>VLOOKUP(A23,Escalado!C:D,2,FALSE)</f>
        <v>#N/A</v>
      </c>
    </row>
    <row r="24" ht="14.25" customHeight="1" spans="1:6">
      <c r="A24" s="1" t="s">
        <v>37</v>
      </c>
      <c r="B24" s="13">
        <v>19</v>
      </c>
      <c r="C24" s="14">
        <f>VLOOKUP(A24,Upgrade!A:G,2,FALSE)</f>
        <v>5.71</v>
      </c>
      <c r="D24" s="14" t="s">
        <v>11</v>
      </c>
      <c r="E24" s="14" t="s">
        <v>18</v>
      </c>
      <c r="F24" s="15" t="e">
        <f>VLOOKUP(A24,Escalado!C:D,2,FALSE)</f>
        <v>#N/A</v>
      </c>
    </row>
    <row r="25" ht="14.25" customHeight="1" spans="1:6">
      <c r="A25" s="1" t="s">
        <v>38</v>
      </c>
      <c r="B25" s="13">
        <v>2</v>
      </c>
      <c r="C25" s="14">
        <f>VLOOKUP(A25,Upgrade!A:G,2,FALSE)</f>
        <v>5.35</v>
      </c>
      <c r="D25" s="14" t="s">
        <v>11</v>
      </c>
      <c r="E25" s="14" t="s">
        <v>18</v>
      </c>
      <c r="F25" s="15" t="str">
        <f>VLOOKUP(A25,Escalado!C:D,2,FALSE)</f>
        <v>X</v>
      </c>
    </row>
    <row r="26" ht="14.25" customHeight="1" spans="1:6">
      <c r="A26" s="1" t="s">
        <v>39</v>
      </c>
      <c r="B26" s="13">
        <v>94</v>
      </c>
      <c r="C26" s="14">
        <f>VLOOKUP(A26,Upgrade!A:G,2,FALSE)</f>
        <v>5.29</v>
      </c>
      <c r="D26" s="14" t="s">
        <v>14</v>
      </c>
      <c r="E26" s="14" t="s">
        <v>21</v>
      </c>
      <c r="F26" s="15" t="e">
        <f>VLOOKUP(A26,Escalado!C:D,2,FALSE)</f>
        <v>#N/A</v>
      </c>
    </row>
    <row r="27" ht="14.25" customHeight="1" spans="1:6">
      <c r="A27" s="1" t="s">
        <v>40</v>
      </c>
      <c r="B27" s="13">
        <v>52</v>
      </c>
      <c r="C27" s="14">
        <f>VLOOKUP(A27,Upgrade!A:G,2,FALSE)</f>
        <v>3.76</v>
      </c>
      <c r="D27" s="14" t="s">
        <v>35</v>
      </c>
      <c r="E27" s="14" t="s">
        <v>8</v>
      </c>
      <c r="F27" s="15" t="str">
        <f>VLOOKUP(A27,Escalado!C:D,2,FALSE)</f>
        <v>X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autoFilter ref="A1:F27">
    <sortState ref="A2:F27">
      <sortCondition ref="C1" descending="1"/>
    </sortState>
    <extLst/>
  </autoFilter>
  <conditionalFormatting sqref="C$1:C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5" bottom="0.7874015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94"/>
  <sheetViews>
    <sheetView workbookViewId="0">
      <selection activeCell="A1" sqref="A1"/>
    </sheetView>
  </sheetViews>
  <sheetFormatPr defaultColWidth="12.5740740740741" defaultRowHeight="15.75" customHeight="1"/>
  <cols>
    <col min="1" max="1" width="17.1388888888889" customWidth="1"/>
    <col min="2" max="2" width="7.55555555555556" customWidth="1"/>
    <col min="3" max="3" width="9.71296296296296" customWidth="1"/>
    <col min="4" max="4" width="8.33333333333333" customWidth="1"/>
    <col min="5" max="5" width="7.66666666666667" customWidth="1"/>
    <col min="6" max="6" width="8.44444444444444" customWidth="1"/>
    <col min="7" max="8" width="7.57407407407407" customWidth="1"/>
    <col min="9" max="9" width="11.4259259259259" customWidth="1"/>
    <col min="10" max="10" width="10.287037037037" customWidth="1"/>
    <col min="11" max="21" width="7.57407407407407" customWidth="1"/>
  </cols>
  <sheetData>
    <row r="1" ht="14.25" customHeight="1" spans="1:10">
      <c r="A1" s="2" t="s">
        <v>0</v>
      </c>
      <c r="B1" s="3">
        <f>C1+7</f>
        <v>45003</v>
      </c>
      <c r="C1" s="3">
        <f>D1+7</f>
        <v>44996</v>
      </c>
      <c r="D1" s="3">
        <f>E1+7</f>
        <v>44989</v>
      </c>
      <c r="E1" s="3">
        <f>F1+7</f>
        <v>44982</v>
      </c>
      <c r="F1" s="3">
        <f>G1+7</f>
        <v>44975</v>
      </c>
      <c r="G1" s="3">
        <v>44968</v>
      </c>
      <c r="H1" s="4" t="s">
        <v>41</v>
      </c>
      <c r="I1" s="10" t="s">
        <v>42</v>
      </c>
      <c r="J1" s="10" t="s">
        <v>5</v>
      </c>
    </row>
    <row r="2" ht="14.25" customHeight="1" spans="1:10">
      <c r="A2" s="1" t="s">
        <v>10</v>
      </c>
      <c r="B2" s="5">
        <f>C2</f>
        <v>8.25</v>
      </c>
      <c r="C2" s="6">
        <f>D2+0.2</f>
        <v>8.25</v>
      </c>
      <c r="D2" s="6">
        <f>E2</f>
        <v>8.05</v>
      </c>
      <c r="E2" s="6">
        <f>F2+0.2+0.1</f>
        <v>8.05</v>
      </c>
      <c r="F2" s="6">
        <f>G2+0.1</f>
        <v>7.75</v>
      </c>
      <c r="G2" s="7">
        <f>H2+0.2+0.1</f>
        <v>7.65</v>
      </c>
      <c r="H2" s="8">
        <v>7.35</v>
      </c>
      <c r="I2" s="11">
        <f>-H2+$B2</f>
        <v>0.899999999999999</v>
      </c>
      <c r="J2" s="12" t="str">
        <f>VLOOKUP(A2,'Base de Craques'!A:F,6,FALSE)</f>
        <v>X</v>
      </c>
    </row>
    <row r="3" ht="14.25" customHeight="1" spans="1:10">
      <c r="A3" s="1" t="s">
        <v>9</v>
      </c>
      <c r="B3" s="5">
        <f>C3+0.2</f>
        <v>8.28</v>
      </c>
      <c r="C3" s="6">
        <f>D3-0.2</f>
        <v>8.08</v>
      </c>
      <c r="D3" s="6">
        <f>E3+0.2</f>
        <v>8.28</v>
      </c>
      <c r="E3" s="6">
        <f>F3+0.2</f>
        <v>8.08</v>
      </c>
      <c r="F3" s="6">
        <f>G3</f>
        <v>7.88</v>
      </c>
      <c r="G3" s="7">
        <f>H3</f>
        <v>7.88</v>
      </c>
      <c r="H3" s="8">
        <v>7.88</v>
      </c>
      <c r="I3" s="11">
        <f>-H3+$B3</f>
        <v>0.399999999999999</v>
      </c>
      <c r="J3" s="12" t="str">
        <f>VLOOKUP(A3,'Base de Craques'!A:F,6,FALSE)</f>
        <v>X</v>
      </c>
    </row>
    <row r="4" ht="14.25" customHeight="1" spans="1:10">
      <c r="A4" s="1" t="s">
        <v>23</v>
      </c>
      <c r="B4" s="5">
        <f>C4-0.2</f>
        <v>7.77</v>
      </c>
      <c r="C4" s="6">
        <f>D4+0.2</f>
        <v>7.97</v>
      </c>
      <c r="D4" s="6">
        <f>E4+0.2</f>
        <v>7.77</v>
      </c>
      <c r="E4" s="6">
        <f>F4+0.2</f>
        <v>7.57</v>
      </c>
      <c r="F4" s="6">
        <f>G4+0.1</f>
        <v>7.37</v>
      </c>
      <c r="G4" s="7">
        <f>H4-0.2</f>
        <v>7.27</v>
      </c>
      <c r="H4" s="8">
        <v>7.47</v>
      </c>
      <c r="I4" s="11">
        <f>-H4+$B4</f>
        <v>0.3</v>
      </c>
      <c r="J4" s="12" t="str">
        <f>VLOOKUP(A4,'Base de Craques'!A:F,6,FALSE)</f>
        <v>X</v>
      </c>
    </row>
    <row r="5" ht="14.25" customHeight="1" spans="1:10">
      <c r="A5" s="1" t="s">
        <v>25</v>
      </c>
      <c r="B5" s="5">
        <f>C5</f>
        <v>7.48</v>
      </c>
      <c r="C5" s="6">
        <f>D5+0.2</f>
        <v>7.48</v>
      </c>
      <c r="D5" s="6">
        <f>E5</f>
        <v>7.28</v>
      </c>
      <c r="E5" s="6">
        <f>F5</f>
        <v>7.28</v>
      </c>
      <c r="F5" s="6">
        <f>G5+0.1</f>
        <v>7.28</v>
      </c>
      <c r="G5" s="7">
        <f>H5</f>
        <v>7.18</v>
      </c>
      <c r="H5" s="8">
        <v>7.18</v>
      </c>
      <c r="I5" s="11">
        <f>-H5+$C5</f>
        <v>0.3</v>
      </c>
      <c r="J5" s="12" t="e">
        <f>VLOOKUP(A5,'Base de Craques'!A:F,6,FALSE)</f>
        <v>#N/A</v>
      </c>
    </row>
    <row r="6" ht="14.25" customHeight="1" spans="1:10">
      <c r="A6" s="1" t="s">
        <v>36</v>
      </c>
      <c r="B6" s="5">
        <f>C6</f>
        <v>5.96</v>
      </c>
      <c r="C6" s="6">
        <f>D6</f>
        <v>5.96</v>
      </c>
      <c r="D6" s="6">
        <f>E6</f>
        <v>5.96</v>
      </c>
      <c r="E6" s="6">
        <f>F6</f>
        <v>5.96</v>
      </c>
      <c r="F6" s="6">
        <f>G6</f>
        <v>5.96</v>
      </c>
      <c r="G6" s="7">
        <f>H6+0.2</f>
        <v>5.96</v>
      </c>
      <c r="H6" s="8">
        <v>5.76</v>
      </c>
      <c r="I6" s="11">
        <f>-H6+$C6</f>
        <v>0.2</v>
      </c>
      <c r="J6" s="12" t="e">
        <f>VLOOKUP(A6,'Base de Craques'!A:F,6,FALSE)</f>
        <v>#N/A</v>
      </c>
    </row>
    <row r="7" ht="14.25" customHeight="1" spans="1:10">
      <c r="A7" s="1" t="s">
        <v>26</v>
      </c>
      <c r="B7" s="5">
        <f>C7+0.2+0.1</f>
        <v>6.73</v>
      </c>
      <c r="C7" s="6">
        <f>D7-0.2</f>
        <v>6.43</v>
      </c>
      <c r="D7" s="6">
        <f>E7</f>
        <v>6.63</v>
      </c>
      <c r="E7" s="6">
        <f>F7</f>
        <v>6.63</v>
      </c>
      <c r="F7" s="6">
        <f>G7+0.1</f>
        <v>6.63</v>
      </c>
      <c r="G7" s="9">
        <f>H7</f>
        <v>6.53</v>
      </c>
      <c r="H7" s="8">
        <v>6.53</v>
      </c>
      <c r="I7" s="11">
        <f>-H7+$B7</f>
        <v>0.199999999999999</v>
      </c>
      <c r="J7" s="12" t="str">
        <f>VLOOKUP(A7,'Base de Craques'!A:F,6,FALSE)</f>
        <v>X</v>
      </c>
    </row>
    <row r="8" ht="14.25" customHeight="1" spans="1:10">
      <c r="A8" s="1" t="s">
        <v>27</v>
      </c>
      <c r="B8" s="5">
        <f>C8+0.2</f>
        <v>6.69</v>
      </c>
      <c r="C8" s="6">
        <f>D8-0.2</f>
        <v>6.49</v>
      </c>
      <c r="D8" s="6">
        <f>E8</f>
        <v>6.69</v>
      </c>
      <c r="E8" s="6">
        <f>F8</f>
        <v>6.69</v>
      </c>
      <c r="F8" s="6">
        <f>G8+0.1</f>
        <v>6.69</v>
      </c>
      <c r="G8" s="9">
        <f>H8</f>
        <v>6.59</v>
      </c>
      <c r="H8" s="8">
        <v>6.59</v>
      </c>
      <c r="I8" s="11">
        <f>-H8+$B8</f>
        <v>0.0999999999999996</v>
      </c>
      <c r="J8" s="12" t="str">
        <f>VLOOKUP(A8,'Base de Craques'!A:F,6,FALSE)</f>
        <v>X</v>
      </c>
    </row>
    <row r="9" ht="14.25" customHeight="1" spans="1:10">
      <c r="A9" s="1" t="s">
        <v>32</v>
      </c>
      <c r="B9" s="5">
        <f>C9-0.2</f>
        <v>6.18</v>
      </c>
      <c r="C9" s="6">
        <f>D9</f>
        <v>6.38</v>
      </c>
      <c r="D9" s="6">
        <f>E9+0.2</f>
        <v>6.38</v>
      </c>
      <c r="E9" s="6">
        <f>F9+0.2</f>
        <v>6.18</v>
      </c>
      <c r="F9" s="6">
        <f>G9-0.2</f>
        <v>5.98</v>
      </c>
      <c r="G9" s="7">
        <f>H9</f>
        <v>6.18</v>
      </c>
      <c r="H9" s="8">
        <v>6.18</v>
      </c>
      <c r="I9" s="11">
        <f>-H9+$B9</f>
        <v>0</v>
      </c>
      <c r="J9" s="12" t="str">
        <f>VLOOKUP(A9,'Base de Craques'!A:F,6,FALSE)</f>
        <v>X</v>
      </c>
    </row>
    <row r="10" ht="14.25" customHeight="1" spans="1:10">
      <c r="A10" s="1" t="s">
        <v>15</v>
      </c>
      <c r="B10" s="5">
        <f>C10</f>
        <v>7.94</v>
      </c>
      <c r="C10" s="6">
        <f>D10</f>
        <v>7.94</v>
      </c>
      <c r="D10" s="6">
        <f>E10</f>
        <v>7.94</v>
      </c>
      <c r="E10" s="6">
        <f>F10</f>
        <v>7.94</v>
      </c>
      <c r="F10" s="6">
        <f>G10</f>
        <v>7.94</v>
      </c>
      <c r="G10" s="9">
        <f>H10</f>
        <v>7.94</v>
      </c>
      <c r="H10" s="8">
        <v>7.94</v>
      </c>
      <c r="I10" s="11">
        <f>-H10+$C10</f>
        <v>0</v>
      </c>
      <c r="J10" s="12" t="e">
        <f>VLOOKUP(A10,'Base de Craques'!A:F,6,FALSE)</f>
        <v>#N/A</v>
      </c>
    </row>
    <row r="11" ht="14.25" customHeight="1" spans="1:10">
      <c r="A11" s="1" t="s">
        <v>20</v>
      </c>
      <c r="B11" s="5">
        <f>C11</f>
        <v>7.82</v>
      </c>
      <c r="C11" s="6">
        <f>D11</f>
        <v>7.82</v>
      </c>
      <c r="D11" s="6">
        <f>E11</f>
        <v>7.82</v>
      </c>
      <c r="E11" s="6">
        <f>F11</f>
        <v>7.82</v>
      </c>
      <c r="F11" s="6">
        <f>G11</f>
        <v>7.82</v>
      </c>
      <c r="G11" s="9">
        <f>H11</f>
        <v>7.82</v>
      </c>
      <c r="H11" s="8">
        <v>7.82</v>
      </c>
      <c r="I11" s="11">
        <f>-H11+$C11</f>
        <v>0</v>
      </c>
      <c r="J11" s="12" t="e">
        <f>VLOOKUP(A11,'Base de Craques'!A:F,6,FALSE)</f>
        <v>#N/A</v>
      </c>
    </row>
    <row r="12" ht="14.25" customHeight="1" spans="1:10">
      <c r="A12" s="1" t="s">
        <v>22</v>
      </c>
      <c r="B12" s="5">
        <f>C12</f>
        <v>7.82</v>
      </c>
      <c r="C12" s="6">
        <f>D12</f>
        <v>7.82</v>
      </c>
      <c r="D12" s="6">
        <f>E12</f>
        <v>7.82</v>
      </c>
      <c r="E12" s="6">
        <f>F12</f>
        <v>7.82</v>
      </c>
      <c r="F12" s="6">
        <f>G12</f>
        <v>7.82</v>
      </c>
      <c r="G12" s="9">
        <f>H12</f>
        <v>7.82</v>
      </c>
      <c r="H12" s="8">
        <v>7.82</v>
      </c>
      <c r="I12" s="11">
        <f>-H12+$C12</f>
        <v>0</v>
      </c>
      <c r="J12" s="12" t="e">
        <f>VLOOKUP(A12,'Base de Craques'!A:F,6,FALSE)</f>
        <v>#N/A</v>
      </c>
    </row>
    <row r="13" ht="14.25" customHeight="1" spans="1:10">
      <c r="A13" s="1" t="s">
        <v>30</v>
      </c>
      <c r="B13" s="5">
        <f>C13</f>
        <v>6.53</v>
      </c>
      <c r="C13" s="6">
        <f>D13</f>
        <v>6.53</v>
      </c>
      <c r="D13" s="6">
        <f>E13</f>
        <v>6.53</v>
      </c>
      <c r="E13" s="6">
        <f>F13</f>
        <v>6.53</v>
      </c>
      <c r="F13" s="6">
        <f>G13-0.2</f>
        <v>6.53</v>
      </c>
      <c r="G13" s="7">
        <f>H13+0.2</f>
        <v>6.73</v>
      </c>
      <c r="H13" s="8">
        <v>6.53</v>
      </c>
      <c r="I13" s="11">
        <f>-H13+$C13</f>
        <v>0</v>
      </c>
      <c r="J13" s="12" t="e">
        <f>VLOOKUP(A13,'Base de Craques'!A:F,6,FALSE)</f>
        <v>#N/A</v>
      </c>
    </row>
    <row r="14" ht="14.25" customHeight="1" spans="1:10">
      <c r="A14" s="1" t="s">
        <v>33</v>
      </c>
      <c r="B14" s="5">
        <f>C14</f>
        <v>6</v>
      </c>
      <c r="C14" s="6">
        <f>D14</f>
        <v>6</v>
      </c>
      <c r="D14" s="6">
        <f>E14</f>
        <v>6</v>
      </c>
      <c r="E14" s="6">
        <f>F14</f>
        <v>6</v>
      </c>
      <c r="F14" s="6">
        <f>G14</f>
        <v>6</v>
      </c>
      <c r="G14" s="9">
        <f>H14</f>
        <v>6</v>
      </c>
      <c r="H14" s="8">
        <v>6</v>
      </c>
      <c r="I14" s="11">
        <f>-H14+$B14</f>
        <v>0</v>
      </c>
      <c r="J14" s="12" t="str">
        <f>VLOOKUP(A14,'Base de Craques'!A:F,6,FALSE)</f>
        <v>X</v>
      </c>
    </row>
    <row r="15" ht="14.25" customHeight="1" spans="1:10">
      <c r="A15" s="1" t="s">
        <v>37</v>
      </c>
      <c r="B15" s="5">
        <f>C15</f>
        <v>5.71</v>
      </c>
      <c r="C15" s="6">
        <f>D15</f>
        <v>5.71</v>
      </c>
      <c r="D15" s="6">
        <f>E15</f>
        <v>5.71</v>
      </c>
      <c r="E15" s="6">
        <f>F15</f>
        <v>5.71</v>
      </c>
      <c r="F15" s="6">
        <f>G15</f>
        <v>5.71</v>
      </c>
      <c r="G15" s="9">
        <f>H15</f>
        <v>5.71</v>
      </c>
      <c r="H15" s="8">
        <v>5.71</v>
      </c>
      <c r="I15" s="11">
        <f>-H15+$C15</f>
        <v>0</v>
      </c>
      <c r="J15" s="12" t="e">
        <f>VLOOKUP(A15,'Base de Craques'!A:F,6,FALSE)</f>
        <v>#N/A</v>
      </c>
    </row>
    <row r="16" ht="14.25" customHeight="1" spans="1:10">
      <c r="A16" s="1" t="s">
        <v>39</v>
      </c>
      <c r="B16" s="5">
        <f>C16</f>
        <v>5.29</v>
      </c>
      <c r="C16" s="6">
        <f>D16</f>
        <v>5.29</v>
      </c>
      <c r="D16" s="6">
        <f>E16</f>
        <v>5.29</v>
      </c>
      <c r="E16" s="6">
        <f>F16</f>
        <v>5.29</v>
      </c>
      <c r="F16" s="6">
        <f>G16</f>
        <v>5.29</v>
      </c>
      <c r="G16" s="9">
        <f>H16</f>
        <v>5.29</v>
      </c>
      <c r="H16" s="8">
        <v>5.29</v>
      </c>
      <c r="I16" s="11">
        <f>-H16+$C16</f>
        <v>0</v>
      </c>
      <c r="J16" s="12" t="e">
        <f>VLOOKUP(A16,'Base de Craques'!A:F,6,FALSE)</f>
        <v>#N/A</v>
      </c>
    </row>
    <row r="17" ht="14.25" customHeight="1" spans="1:10">
      <c r="A17" s="1" t="s">
        <v>40</v>
      </c>
      <c r="B17" s="5">
        <f>C17</f>
        <v>3.76</v>
      </c>
      <c r="C17" s="6">
        <f>D17+0.2</f>
        <v>3.76</v>
      </c>
      <c r="D17" s="6">
        <f>E17-0.2</f>
        <v>3.56</v>
      </c>
      <c r="E17" s="6">
        <f>F17-0.2</f>
        <v>3.76</v>
      </c>
      <c r="F17" s="6">
        <f>G17+0.1+0.1</f>
        <v>3.96</v>
      </c>
      <c r="G17" s="9">
        <f>H17</f>
        <v>3.76</v>
      </c>
      <c r="H17" s="8">
        <v>3.76</v>
      </c>
      <c r="I17" s="11">
        <f>-H17+$B17</f>
        <v>0</v>
      </c>
      <c r="J17" s="12" t="str">
        <f>VLOOKUP(A17,'Base de Craques'!A:F,6,FALSE)</f>
        <v>X</v>
      </c>
    </row>
    <row r="18" ht="14.25" customHeight="1" spans="1:10">
      <c r="A18" s="1" t="s">
        <v>38</v>
      </c>
      <c r="B18" s="5">
        <f>C18+0.2</f>
        <v>5.35</v>
      </c>
      <c r="C18" s="6">
        <f>D18-0.2</f>
        <v>5.15</v>
      </c>
      <c r="D18" s="6">
        <f>E18</f>
        <v>5.35</v>
      </c>
      <c r="E18" s="6">
        <f>F18</f>
        <v>5.35</v>
      </c>
      <c r="F18" s="6">
        <f>G18</f>
        <v>5.35</v>
      </c>
      <c r="G18" s="9">
        <f>H18</f>
        <v>5.35</v>
      </c>
      <c r="H18" s="8">
        <v>5.35</v>
      </c>
      <c r="I18" s="11">
        <f>-H18+$B18</f>
        <v>0</v>
      </c>
      <c r="J18" s="12" t="str">
        <f>VLOOKUP(A18,'Base de Craques'!A:F,6,FALSE)</f>
        <v>X</v>
      </c>
    </row>
    <row r="19" ht="14.25" customHeight="1" spans="1:10">
      <c r="A19" s="1" t="s">
        <v>6</v>
      </c>
      <c r="B19" s="5">
        <f>C19</f>
        <v>8.43</v>
      </c>
      <c r="C19" s="6">
        <f>D19+0.2+0.1</f>
        <v>8.43</v>
      </c>
      <c r="D19" s="6">
        <f>E19</f>
        <v>8.13</v>
      </c>
      <c r="E19" s="6">
        <f>F19-0.2</f>
        <v>8.13</v>
      </c>
      <c r="F19" s="6">
        <f>G19</f>
        <v>8.33</v>
      </c>
      <c r="G19" s="7">
        <f>H19-0.2</f>
        <v>8.33</v>
      </c>
      <c r="H19" s="8">
        <v>8.53</v>
      </c>
      <c r="I19" s="11">
        <f>-H19+$B19</f>
        <v>-0.0999999999999996</v>
      </c>
      <c r="J19" s="12" t="str">
        <f>VLOOKUP(A19,'Base de Craques'!A:F,6,FALSE)</f>
        <v>X</v>
      </c>
    </row>
    <row r="20" ht="14.25" customHeight="1" spans="1:10">
      <c r="A20" s="1" t="s">
        <v>19</v>
      </c>
      <c r="B20" s="5">
        <f>C20</f>
        <v>7.9</v>
      </c>
      <c r="C20" s="6">
        <f>D20</f>
        <v>7.9</v>
      </c>
      <c r="D20" s="6">
        <f>E20-0.2</f>
        <v>7.9</v>
      </c>
      <c r="E20" s="6">
        <f>F20-0.2</f>
        <v>8.1</v>
      </c>
      <c r="F20" s="6">
        <f>G20+0.1</f>
        <v>8.3</v>
      </c>
      <c r="G20" s="7">
        <f>H20+0.2</f>
        <v>8.2</v>
      </c>
      <c r="H20" s="8">
        <v>8</v>
      </c>
      <c r="I20" s="11">
        <f>-H20+$C20</f>
        <v>-0.100000000000001</v>
      </c>
      <c r="J20" s="12" t="e">
        <f>VLOOKUP(A20,'Base de Craques'!A:F,6,FALSE)</f>
        <v>#N/A</v>
      </c>
    </row>
    <row r="21" ht="14.25" customHeight="1" spans="1:10">
      <c r="A21" s="1" t="s">
        <v>24</v>
      </c>
      <c r="B21" s="5">
        <f>C21</f>
        <v>7.61</v>
      </c>
      <c r="C21" s="6">
        <f>D21</f>
        <v>7.61</v>
      </c>
      <c r="D21" s="6">
        <f>E21-0.2</f>
        <v>7.61</v>
      </c>
      <c r="E21" s="6">
        <f>F21</f>
        <v>7.81</v>
      </c>
      <c r="F21" s="6">
        <f>G21+0.1</f>
        <v>7.81</v>
      </c>
      <c r="G21" s="7">
        <f>H21</f>
        <v>7.71</v>
      </c>
      <c r="H21" s="8">
        <v>7.71</v>
      </c>
      <c r="I21" s="11">
        <f>-H21+$B21</f>
        <v>-0.100000000000001</v>
      </c>
      <c r="J21" s="12" t="str">
        <f>VLOOKUP(A21,'Base de Craques'!A:F,6,FALSE)</f>
        <v>X</v>
      </c>
    </row>
    <row r="22" ht="14.25" customHeight="1" spans="1:10">
      <c r="A22" s="1" t="s">
        <v>12</v>
      </c>
      <c r="B22" s="5">
        <f>C22+0.2</f>
        <v>7.96</v>
      </c>
      <c r="C22" s="6">
        <f>D22-0.2</f>
        <v>7.76</v>
      </c>
      <c r="D22" s="6">
        <f>E22-0.2</f>
        <v>7.96</v>
      </c>
      <c r="E22" s="6">
        <f>F22-0.2</f>
        <v>8.16</v>
      </c>
      <c r="F22" s="6">
        <f>G22+0.1</f>
        <v>8.36</v>
      </c>
      <c r="G22" s="7">
        <f>H22+0.2</f>
        <v>8.26</v>
      </c>
      <c r="H22" s="8">
        <v>8.06</v>
      </c>
      <c r="I22" s="11">
        <f>-H22+$B22</f>
        <v>-0.100000000000001</v>
      </c>
      <c r="J22" s="12" t="str">
        <f>VLOOKUP(A22,'Base de Craques'!A:F,6,FALSE)</f>
        <v>X</v>
      </c>
    </row>
    <row r="23" ht="14.25" customHeight="1" spans="1:10">
      <c r="A23" s="1" t="s">
        <v>17</v>
      </c>
      <c r="B23" s="5">
        <f>C23</f>
        <v>7.92</v>
      </c>
      <c r="C23" s="6">
        <f>D23</f>
        <v>7.92</v>
      </c>
      <c r="D23" s="6">
        <f>E23</f>
        <v>7.92</v>
      </c>
      <c r="E23" s="6">
        <f>F23</f>
        <v>7.92</v>
      </c>
      <c r="F23" s="6">
        <f>G23-0.2</f>
        <v>7.92</v>
      </c>
      <c r="G23" s="9">
        <f>H23</f>
        <v>8.12</v>
      </c>
      <c r="H23" s="8">
        <v>8.12</v>
      </c>
      <c r="I23" s="11">
        <f>-H23+$C23</f>
        <v>-0.2</v>
      </c>
      <c r="J23" s="12" t="e">
        <f>VLOOKUP(A23,'Base de Craques'!A:F,6,FALSE)</f>
        <v>#N/A</v>
      </c>
    </row>
    <row r="24" ht="14.25" customHeight="1" spans="1:10">
      <c r="A24" s="1" t="s">
        <v>28</v>
      </c>
      <c r="B24" s="5">
        <f>C24</f>
        <v>6.68</v>
      </c>
      <c r="C24" s="6">
        <f>D24</f>
        <v>6.68</v>
      </c>
      <c r="D24" s="6">
        <f>E24+0.2</f>
        <v>6.68</v>
      </c>
      <c r="E24" s="6">
        <f>F24</f>
        <v>6.48</v>
      </c>
      <c r="F24" s="6">
        <f>G24-0.2</f>
        <v>6.48</v>
      </c>
      <c r="G24" s="7">
        <f>H24-0.2</f>
        <v>6.68</v>
      </c>
      <c r="H24" s="8">
        <v>6.88</v>
      </c>
      <c r="I24" s="11">
        <f>-H24+$C24</f>
        <v>-0.2</v>
      </c>
      <c r="J24" s="12" t="e">
        <f>VLOOKUP(A24,'Base de Craques'!A:F,6,FALSE)</f>
        <v>#N/A</v>
      </c>
    </row>
    <row r="25" ht="14.25" customHeight="1" spans="1:10">
      <c r="A25" s="1" t="s">
        <v>29</v>
      </c>
      <c r="B25" s="5">
        <f>C25-0.2</f>
        <v>6.58</v>
      </c>
      <c r="C25" s="6">
        <f>D25</f>
        <v>6.78</v>
      </c>
      <c r="D25" s="6">
        <f>E25-0.2+0.1</f>
        <v>6.78</v>
      </c>
      <c r="E25" s="6">
        <f>F25+0.2</f>
        <v>6.88</v>
      </c>
      <c r="F25" s="6">
        <f>G25-0.2</f>
        <v>6.68</v>
      </c>
      <c r="G25" s="7">
        <f>H25</f>
        <v>6.88</v>
      </c>
      <c r="H25" s="8">
        <v>6.88</v>
      </c>
      <c r="I25" s="11">
        <f>-H25+$B25</f>
        <v>-0.300000000000001</v>
      </c>
      <c r="J25" s="12" t="str">
        <f>VLOOKUP(A25,'Base de Craques'!A:F,6,FALSE)</f>
        <v>X</v>
      </c>
    </row>
    <row r="26" ht="14.25" customHeight="1" spans="1:10">
      <c r="A26" s="1" t="s">
        <v>34</v>
      </c>
      <c r="B26" s="5">
        <f>C26-0.2</f>
        <v>5.99</v>
      </c>
      <c r="C26" s="6">
        <f>D26</f>
        <v>6.19</v>
      </c>
      <c r="D26" s="6">
        <f>E26</f>
        <v>6.19</v>
      </c>
      <c r="E26" s="6">
        <f>F26</f>
        <v>6.19</v>
      </c>
      <c r="F26" s="6">
        <f>G26+0.1</f>
        <v>6.19</v>
      </c>
      <c r="G26" s="7">
        <f>H26-0.2</f>
        <v>6.09</v>
      </c>
      <c r="H26" s="8">
        <v>6.29</v>
      </c>
      <c r="I26" s="11">
        <f>-H26+$B26</f>
        <v>-0.300000000000001</v>
      </c>
      <c r="J26" s="12" t="str">
        <f>VLOOKUP(A26,'Base de Craques'!A:F,6,FALSE)</f>
        <v>X</v>
      </c>
    </row>
    <row r="27" ht="14.25" customHeight="1" spans="1:10">
      <c r="A27" s="1" t="s">
        <v>31</v>
      </c>
      <c r="B27" s="5">
        <f>C27-0.2</f>
        <v>6.36</v>
      </c>
      <c r="C27" s="6">
        <f>D27</f>
        <v>6.56</v>
      </c>
      <c r="D27" s="6">
        <f>E27+0.2</f>
        <v>6.56</v>
      </c>
      <c r="E27" s="6">
        <f>F27-0.2</f>
        <v>6.36</v>
      </c>
      <c r="F27" s="6">
        <f>G27</f>
        <v>6.56</v>
      </c>
      <c r="G27" s="7">
        <f>H27-0.2</f>
        <v>6.56</v>
      </c>
      <c r="H27" s="8">
        <v>6.76</v>
      </c>
      <c r="I27" s="11">
        <f>-H27+$B27</f>
        <v>-0.4</v>
      </c>
      <c r="J27" s="12" t="str">
        <f>VLOOKUP(A27,'Base de Craques'!A:F,6,FALSE)</f>
        <v>X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autoFilter ref="A1:J27">
    <sortState ref="A2:J27">
      <sortCondition ref="I1" descending="1"/>
    </sortState>
    <extLst/>
  </autoFilter>
  <conditionalFormatting sqref="I$1:I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5" bottom="0.7874015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B15" sqref="B15"/>
    </sheetView>
  </sheetViews>
  <sheetFormatPr defaultColWidth="8.88888888888889" defaultRowHeight="13.2" outlineLevelCol="3"/>
  <sheetData>
    <row r="1" spans="1:4">
      <c r="A1">
        <v>1</v>
      </c>
      <c r="B1" t="s">
        <v>43</v>
      </c>
      <c r="C1" t="str">
        <f>UPPER(B1)</f>
        <v>GUI</v>
      </c>
      <c r="D1" t="s">
        <v>44</v>
      </c>
    </row>
    <row r="2" spans="1:4">
      <c r="A2">
        <v>2</v>
      </c>
      <c r="B2" t="s">
        <v>45</v>
      </c>
      <c r="C2" t="str">
        <f t="shared" ref="C2:C15" si="0">UPPER(B2)</f>
        <v>ARI</v>
      </c>
      <c r="D2" t="s">
        <v>44</v>
      </c>
    </row>
    <row r="3" spans="1:4">
      <c r="A3">
        <v>3</v>
      </c>
      <c r="B3" t="s">
        <v>46</v>
      </c>
      <c r="C3" t="str">
        <f t="shared" si="0"/>
        <v>JIMMY</v>
      </c>
      <c r="D3" t="s">
        <v>44</v>
      </c>
    </row>
    <row r="4" ht="14.4" spans="1:4">
      <c r="A4">
        <v>4</v>
      </c>
      <c r="B4" s="1" t="s">
        <v>47</v>
      </c>
      <c r="C4" t="str">
        <f t="shared" si="0"/>
        <v>PATRESI</v>
      </c>
      <c r="D4" t="s">
        <v>44</v>
      </c>
    </row>
    <row r="5" spans="1:4">
      <c r="A5">
        <v>5</v>
      </c>
      <c r="B5" t="s">
        <v>48</v>
      </c>
      <c r="C5" t="str">
        <f t="shared" si="0"/>
        <v>KESSLER</v>
      </c>
      <c r="D5" t="s">
        <v>44</v>
      </c>
    </row>
    <row r="6" spans="1:4">
      <c r="A6">
        <v>6</v>
      </c>
      <c r="B6" t="s">
        <v>49</v>
      </c>
      <c r="C6" t="str">
        <f t="shared" si="0"/>
        <v>CLEVISSON</v>
      </c>
      <c r="D6" t="s">
        <v>44</v>
      </c>
    </row>
    <row r="7" spans="1:4">
      <c r="A7">
        <v>7</v>
      </c>
      <c r="B7" t="s">
        <v>50</v>
      </c>
      <c r="C7" t="str">
        <f t="shared" si="0"/>
        <v>BUGALSKI</v>
      </c>
      <c r="D7" t="s">
        <v>44</v>
      </c>
    </row>
    <row r="8" spans="1:4">
      <c r="A8">
        <v>8</v>
      </c>
      <c r="B8" t="s">
        <v>51</v>
      </c>
      <c r="C8" t="str">
        <f t="shared" si="0"/>
        <v>NAYAN</v>
      </c>
      <c r="D8" t="s">
        <v>44</v>
      </c>
    </row>
    <row r="9" spans="1:4">
      <c r="A9">
        <v>9</v>
      </c>
      <c r="B9" t="s">
        <v>52</v>
      </c>
      <c r="C9" t="str">
        <f t="shared" si="0"/>
        <v>PHILLIPE</v>
      </c>
      <c r="D9" t="s">
        <v>44</v>
      </c>
    </row>
    <row r="10" spans="1:4">
      <c r="A10">
        <v>10</v>
      </c>
      <c r="B10" t="s">
        <v>53</v>
      </c>
      <c r="C10" t="str">
        <f t="shared" si="0"/>
        <v>GIL</v>
      </c>
      <c r="D10" t="s">
        <v>44</v>
      </c>
    </row>
    <row r="11" spans="1:4">
      <c r="A11">
        <v>11</v>
      </c>
      <c r="B11" t="s">
        <v>54</v>
      </c>
      <c r="C11" t="str">
        <f t="shared" si="0"/>
        <v>PIRAMBA</v>
      </c>
      <c r="D11" t="s">
        <v>44</v>
      </c>
    </row>
    <row r="12" spans="1:4">
      <c r="A12">
        <v>12</v>
      </c>
      <c r="B12" t="s">
        <v>55</v>
      </c>
      <c r="C12" t="str">
        <f t="shared" si="0"/>
        <v>GUSTAVO</v>
      </c>
      <c r="D12" t="s">
        <v>44</v>
      </c>
    </row>
    <row r="13" spans="1:4">
      <c r="A13">
        <v>13</v>
      </c>
      <c r="B13" t="s">
        <v>33</v>
      </c>
      <c r="C13" t="str">
        <f t="shared" si="0"/>
        <v>JEAN</v>
      </c>
      <c r="D13" t="s">
        <v>44</v>
      </c>
    </row>
    <row r="14" spans="1:4">
      <c r="A14">
        <v>14</v>
      </c>
      <c r="B14" t="s">
        <v>56</v>
      </c>
      <c r="C14" t="str">
        <f t="shared" si="0"/>
        <v>RAFAEL</v>
      </c>
      <c r="D14" t="s">
        <v>44</v>
      </c>
    </row>
    <row r="15" spans="1:4">
      <c r="A15">
        <v>15</v>
      </c>
      <c r="B15" t="s">
        <v>57</v>
      </c>
      <c r="C15" t="str">
        <f t="shared" si="0"/>
        <v>LUIS</v>
      </c>
      <c r="D15" t="s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 de Craques</vt:lpstr>
      <vt:lpstr>Upgrade</vt:lpstr>
      <vt:lpstr>Escalado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</cp:lastModifiedBy>
  <dcterms:created xsi:type="dcterms:W3CDTF">2023-02-11T19:03:00Z</dcterms:created>
  <dcterms:modified xsi:type="dcterms:W3CDTF">2023-03-18T23:55:26Z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1AD15FD7CDDF4E3186CD14953DC91959</vt:lpwstr>
  </property>
  <property fmtid="{D5CDD505-2E9C-101B-9397-08002B2CF9AE}" pid="3" name="KSOProductBuildVer">
    <vt:lpwstr>1046-11.2.0.11486</vt:lpwstr>
  </property>
</Properties>
</file>