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6" windowHeight="11160"/>
  </bookViews>
  <sheets>
    <sheet name="Sheet2" sheetId="2" r:id="rId1"/>
  </sheets>
  <definedNames>
    <definedName name="solver_adj" localSheetId="0" hidden="1">Sheet2!$B$4:$G$4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Sheet2!$M$2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3" i="2"/>
  <c r="I93" s="1"/>
  <c r="H92"/>
  <c r="I92" s="1"/>
  <c r="H91"/>
  <c r="I91" s="1"/>
  <c r="H90"/>
  <c r="I90" s="1"/>
  <c r="H89"/>
  <c r="I89" s="1"/>
  <c r="H88"/>
  <c r="I88" s="1"/>
  <c r="H87"/>
  <c r="I87" s="1"/>
  <c r="H86"/>
  <c r="I86" s="1"/>
  <c r="H85"/>
  <c r="I85" s="1"/>
  <c r="H84"/>
  <c r="I84" s="1"/>
  <c r="H83"/>
  <c r="I83" s="1"/>
  <c r="H82"/>
  <c r="I82" s="1"/>
  <c r="H81"/>
  <c r="I81" s="1"/>
  <c r="H80"/>
  <c r="I80" s="1"/>
  <c r="H79"/>
  <c r="I79" s="1"/>
  <c r="H78"/>
  <c r="I78" s="1"/>
  <c r="H77"/>
  <c r="I77" s="1"/>
  <c r="H76"/>
  <c r="I76" s="1"/>
  <c r="H75"/>
  <c r="I75" s="1"/>
  <c r="H74"/>
  <c r="I74" s="1"/>
  <c r="H73"/>
  <c r="I73" s="1"/>
  <c r="H72"/>
  <c r="I72" s="1"/>
  <c r="H71"/>
  <c r="I71" s="1"/>
  <c r="H70"/>
  <c r="I70" s="1"/>
  <c r="H69"/>
  <c r="I69" s="1"/>
  <c r="H68"/>
  <c r="I68" s="1"/>
  <c r="H67"/>
  <c r="I67" s="1"/>
  <c r="H66"/>
  <c r="I66" s="1"/>
  <c r="H65"/>
  <c r="I65" s="1"/>
  <c r="H64"/>
  <c r="I64" s="1"/>
  <c r="H63"/>
  <c r="I63" s="1"/>
  <c r="H62"/>
  <c r="I62" s="1"/>
  <c r="H61"/>
  <c r="I61" s="1"/>
  <c r="H60"/>
  <c r="I60" s="1"/>
  <c r="H59"/>
  <c r="I59" s="1"/>
  <c r="H58"/>
  <c r="I58" s="1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H47"/>
  <c r="I47" s="1"/>
  <c r="H46"/>
  <c r="I46" s="1"/>
  <c r="H45"/>
  <c r="I45" s="1"/>
  <c r="H44"/>
  <c r="I44" s="1"/>
  <c r="H43"/>
  <c r="I43" s="1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H29"/>
  <c r="I29" s="1"/>
  <c r="H28"/>
  <c r="I28" s="1"/>
  <c r="H27"/>
  <c r="I27" s="1"/>
  <c r="H26"/>
  <c r="I26" s="1"/>
  <c r="H25"/>
  <c r="I25" s="1"/>
  <c r="H24"/>
  <c r="I24" s="1"/>
  <c r="H23"/>
  <c r="I23" s="1"/>
  <c r="H22"/>
  <c r="I22" s="1"/>
  <c r="H21"/>
  <c r="I21" s="1"/>
  <c r="H20"/>
  <c r="I20" s="1"/>
  <c r="H19"/>
  <c r="I19" s="1"/>
  <c r="H18"/>
  <c r="I18" s="1"/>
  <c r="H17"/>
  <c r="I17" s="1"/>
  <c r="H16"/>
  <c r="I16" s="1"/>
  <c r="H15"/>
  <c r="I15" s="1"/>
  <c r="H14"/>
  <c r="I14" s="1"/>
  <c r="H13"/>
  <c r="I13" s="1"/>
  <c r="H12"/>
  <c r="I12" s="1"/>
  <c r="H11"/>
  <c r="I11" s="1"/>
  <c r="H10"/>
  <c r="I10" s="1"/>
  <c r="H9"/>
  <c r="I9" s="1"/>
  <c r="H8"/>
  <c r="I8" s="1"/>
  <c r="H7"/>
  <c r="I7" s="1"/>
  <c r="L7" s="1"/>
  <c r="M7" s="1"/>
  <c r="C3"/>
  <c r="D3"/>
  <c r="E3"/>
  <c r="F3"/>
  <c r="G3"/>
  <c r="B3"/>
  <c r="J9" l="1"/>
  <c r="K9" s="1"/>
  <c r="L9"/>
  <c r="M9" s="1"/>
  <c r="J21"/>
  <c r="K21" s="1"/>
  <c r="L21"/>
  <c r="M21" s="1"/>
  <c r="J33"/>
  <c r="K33" s="1"/>
  <c r="L33"/>
  <c r="M33" s="1"/>
  <c r="J45"/>
  <c r="K45" s="1"/>
  <c r="L45"/>
  <c r="M45" s="1"/>
  <c r="J53"/>
  <c r="K53" s="1"/>
  <c r="L53"/>
  <c r="M53" s="1"/>
  <c r="J61"/>
  <c r="K61" s="1"/>
  <c r="L61"/>
  <c r="M61" s="1"/>
  <c r="J65"/>
  <c r="K65" s="1"/>
  <c r="L65"/>
  <c r="M65" s="1"/>
  <c r="J73"/>
  <c r="K73" s="1"/>
  <c r="L73"/>
  <c r="M73" s="1"/>
  <c r="J77"/>
  <c r="K77" s="1"/>
  <c r="L77"/>
  <c r="M77" s="1"/>
  <c r="J81"/>
  <c r="K81" s="1"/>
  <c r="L81"/>
  <c r="M81" s="1"/>
  <c r="J85"/>
  <c r="K85" s="1"/>
  <c r="L85"/>
  <c r="M85" s="1"/>
  <c r="J89"/>
  <c r="K89" s="1"/>
  <c r="L89"/>
  <c r="M89" s="1"/>
  <c r="J93"/>
  <c r="K93" s="1"/>
  <c r="L93"/>
  <c r="M93" s="1"/>
  <c r="L8"/>
  <c r="M8" s="1"/>
  <c r="J8"/>
  <c r="K8" s="1"/>
  <c r="L12"/>
  <c r="M12" s="1"/>
  <c r="J12"/>
  <c r="K12" s="1"/>
  <c r="L16"/>
  <c r="M16" s="1"/>
  <c r="J16"/>
  <c r="K16" s="1"/>
  <c r="L20"/>
  <c r="M20" s="1"/>
  <c r="J20"/>
  <c r="K20" s="1"/>
  <c r="L24"/>
  <c r="M24" s="1"/>
  <c r="J24"/>
  <c r="K24" s="1"/>
  <c r="L28"/>
  <c r="M28" s="1"/>
  <c r="J28"/>
  <c r="K28" s="1"/>
  <c r="L32"/>
  <c r="M32" s="1"/>
  <c r="J32"/>
  <c r="K32" s="1"/>
  <c r="L36"/>
  <c r="M36" s="1"/>
  <c r="J36"/>
  <c r="K36" s="1"/>
  <c r="L40"/>
  <c r="M40" s="1"/>
  <c r="J40"/>
  <c r="K40" s="1"/>
  <c r="L44"/>
  <c r="M44" s="1"/>
  <c r="J44"/>
  <c r="K44" s="1"/>
  <c r="L48"/>
  <c r="M48" s="1"/>
  <c r="J48"/>
  <c r="K48" s="1"/>
  <c r="L52"/>
  <c r="M52" s="1"/>
  <c r="J52"/>
  <c r="K52" s="1"/>
  <c r="L56"/>
  <c r="M56" s="1"/>
  <c r="J56"/>
  <c r="K56" s="1"/>
  <c r="L60"/>
  <c r="M60" s="1"/>
  <c r="J60"/>
  <c r="K60" s="1"/>
  <c r="L64"/>
  <c r="M64" s="1"/>
  <c r="J64"/>
  <c r="K64" s="1"/>
  <c r="L68"/>
  <c r="M68" s="1"/>
  <c r="J68"/>
  <c r="K68" s="1"/>
  <c r="L72"/>
  <c r="M72" s="1"/>
  <c r="J72"/>
  <c r="K72" s="1"/>
  <c r="L76"/>
  <c r="M76" s="1"/>
  <c r="J76"/>
  <c r="K76" s="1"/>
  <c r="L80"/>
  <c r="M80" s="1"/>
  <c r="J80"/>
  <c r="K80" s="1"/>
  <c r="L84"/>
  <c r="M84" s="1"/>
  <c r="J84"/>
  <c r="K84" s="1"/>
  <c r="L88"/>
  <c r="M88" s="1"/>
  <c r="J88"/>
  <c r="K88" s="1"/>
  <c r="L92"/>
  <c r="M92" s="1"/>
  <c r="J92"/>
  <c r="K92" s="1"/>
  <c r="J17"/>
  <c r="K17" s="1"/>
  <c r="L17"/>
  <c r="M17" s="1"/>
  <c r="J29"/>
  <c r="K29" s="1"/>
  <c r="L29"/>
  <c r="M29" s="1"/>
  <c r="J41"/>
  <c r="K41" s="1"/>
  <c r="L41"/>
  <c r="M41" s="1"/>
  <c r="L15"/>
  <c r="M15" s="1"/>
  <c r="J15"/>
  <c r="K15" s="1"/>
  <c r="L23"/>
  <c r="M23" s="1"/>
  <c r="J23"/>
  <c r="K23" s="1"/>
  <c r="L27"/>
  <c r="M27" s="1"/>
  <c r="J27"/>
  <c r="K27" s="1"/>
  <c r="L31"/>
  <c r="M31" s="1"/>
  <c r="J31"/>
  <c r="K31" s="1"/>
  <c r="L35"/>
  <c r="M35" s="1"/>
  <c r="J35"/>
  <c r="K35" s="1"/>
  <c r="L39"/>
  <c r="M39" s="1"/>
  <c r="J39"/>
  <c r="K39" s="1"/>
  <c r="L43"/>
  <c r="M43" s="1"/>
  <c r="J43"/>
  <c r="K43" s="1"/>
  <c r="L47"/>
  <c r="M47" s="1"/>
  <c r="J47"/>
  <c r="K47" s="1"/>
  <c r="L51"/>
  <c r="M51" s="1"/>
  <c r="J51"/>
  <c r="K51" s="1"/>
  <c r="L55"/>
  <c r="M55" s="1"/>
  <c r="J55"/>
  <c r="K55" s="1"/>
  <c r="L59"/>
  <c r="M59" s="1"/>
  <c r="J59"/>
  <c r="K59" s="1"/>
  <c r="L63"/>
  <c r="M63" s="1"/>
  <c r="J63"/>
  <c r="K63" s="1"/>
  <c r="L67"/>
  <c r="M67" s="1"/>
  <c r="J67"/>
  <c r="K67" s="1"/>
  <c r="L71"/>
  <c r="M71" s="1"/>
  <c r="J71"/>
  <c r="K71" s="1"/>
  <c r="L75"/>
  <c r="M75" s="1"/>
  <c r="J75"/>
  <c r="K75" s="1"/>
  <c r="L79"/>
  <c r="M79" s="1"/>
  <c r="J79"/>
  <c r="K79" s="1"/>
  <c r="L83"/>
  <c r="M83" s="1"/>
  <c r="J83"/>
  <c r="K83" s="1"/>
  <c r="L87"/>
  <c r="M87" s="1"/>
  <c r="J87"/>
  <c r="K87" s="1"/>
  <c r="L91"/>
  <c r="M91" s="1"/>
  <c r="J91"/>
  <c r="K91" s="1"/>
  <c r="J13"/>
  <c r="K13" s="1"/>
  <c r="L13"/>
  <c r="M13" s="1"/>
  <c r="J25"/>
  <c r="K25" s="1"/>
  <c r="L25"/>
  <c r="M25" s="1"/>
  <c r="J37"/>
  <c r="K37" s="1"/>
  <c r="L37"/>
  <c r="M37" s="1"/>
  <c r="J49"/>
  <c r="K49" s="1"/>
  <c r="L49"/>
  <c r="M49" s="1"/>
  <c r="J57"/>
  <c r="K57" s="1"/>
  <c r="L57"/>
  <c r="M57" s="1"/>
  <c r="J69"/>
  <c r="K69" s="1"/>
  <c r="L69"/>
  <c r="M69" s="1"/>
  <c r="L11"/>
  <c r="M11" s="1"/>
  <c r="J11"/>
  <c r="K11" s="1"/>
  <c r="L19"/>
  <c r="M19" s="1"/>
  <c r="J19"/>
  <c r="K19" s="1"/>
  <c r="L10"/>
  <c r="M10" s="1"/>
  <c r="J10"/>
  <c r="K10" s="1"/>
  <c r="L14"/>
  <c r="M14" s="1"/>
  <c r="J14"/>
  <c r="K14" s="1"/>
  <c r="L18"/>
  <c r="M18" s="1"/>
  <c r="J18"/>
  <c r="K18" s="1"/>
  <c r="L22"/>
  <c r="M22" s="1"/>
  <c r="J22"/>
  <c r="K22" s="1"/>
  <c r="L26"/>
  <c r="M26" s="1"/>
  <c r="J26"/>
  <c r="K26" s="1"/>
  <c r="L30"/>
  <c r="M30" s="1"/>
  <c r="J30"/>
  <c r="K30" s="1"/>
  <c r="L34"/>
  <c r="M34" s="1"/>
  <c r="J34"/>
  <c r="K34" s="1"/>
  <c r="L38"/>
  <c r="M38" s="1"/>
  <c r="J38"/>
  <c r="K38" s="1"/>
  <c r="L42"/>
  <c r="M42" s="1"/>
  <c r="J42"/>
  <c r="K42" s="1"/>
  <c r="L46"/>
  <c r="M46" s="1"/>
  <c r="J46"/>
  <c r="K46" s="1"/>
  <c r="L50"/>
  <c r="M50" s="1"/>
  <c r="J50"/>
  <c r="K50" s="1"/>
  <c r="L54"/>
  <c r="M54" s="1"/>
  <c r="J54"/>
  <c r="K54" s="1"/>
  <c r="L58"/>
  <c r="M58" s="1"/>
  <c r="J58"/>
  <c r="K58" s="1"/>
  <c r="L62"/>
  <c r="M62" s="1"/>
  <c r="J62"/>
  <c r="K62" s="1"/>
  <c r="L66"/>
  <c r="M66" s="1"/>
  <c r="J66"/>
  <c r="K66" s="1"/>
  <c r="L70"/>
  <c r="M70" s="1"/>
  <c r="J70"/>
  <c r="K70" s="1"/>
  <c r="L74"/>
  <c r="M74" s="1"/>
  <c r="J74"/>
  <c r="K74" s="1"/>
  <c r="L78"/>
  <c r="M78" s="1"/>
  <c r="J78"/>
  <c r="K78" s="1"/>
  <c r="L82"/>
  <c r="M82" s="1"/>
  <c r="J82"/>
  <c r="K82" s="1"/>
  <c r="L86"/>
  <c r="M86" s="1"/>
  <c r="J86"/>
  <c r="K86" s="1"/>
  <c r="L90"/>
  <c r="M90" s="1"/>
  <c r="J90"/>
  <c r="K90" s="1"/>
  <c r="J7"/>
  <c r="K7" s="1"/>
  <c r="M2" l="1"/>
  <c r="K2"/>
</calcChain>
</file>

<file path=xl/connections.xml><?xml version="1.0" encoding="utf-8"?>
<connections xmlns="http://schemas.openxmlformats.org/spreadsheetml/2006/main">
  <connection id="1" keepAlive="1" name="Query - Chapter6" description="Connection to the 'Chapter6' query in the workbook." type="5" refreshedVersion="6" background="1" saveData="1">
    <dbPr connection="Provider=Microsoft.Mashup.OleDb.1;Data Source=$Workbook$;Location=Chapter6;Extended Properties=&quot;&quot;" command="SELECT * FROM [Chapter6]"/>
  </connection>
</connections>
</file>

<file path=xl/sharedStrings.xml><?xml version="1.0" encoding="utf-8"?>
<sst xmlns="http://schemas.openxmlformats.org/spreadsheetml/2006/main" count="23" uniqueCount="23">
  <si>
    <t>patientID</t>
  </si>
  <si>
    <t>5-year survival</t>
  </si>
  <si>
    <t>gene1</t>
  </si>
  <si>
    <t>gene2</t>
  </si>
  <si>
    <t>gene3</t>
  </si>
  <si>
    <t>gene4</t>
  </si>
  <si>
    <t>gene5</t>
  </si>
  <si>
    <t>m1</t>
  </si>
  <si>
    <t>m2</t>
  </si>
  <si>
    <t>m3</t>
  </si>
  <si>
    <t>m4</t>
  </si>
  <si>
    <t>m5</t>
  </si>
  <si>
    <t>b</t>
  </si>
  <si>
    <t>mx+b</t>
  </si>
  <si>
    <t>p(1)</t>
  </si>
  <si>
    <t>Outcome</t>
  </si>
  <si>
    <t>Diff</t>
  </si>
  <si>
    <t>Total Diff</t>
  </si>
  <si>
    <t>Propensity</t>
  </si>
  <si>
    <t>Ln(Prop)</t>
  </si>
  <si>
    <t>To maximise</t>
  </si>
  <si>
    <t>LINEST</t>
  </si>
  <si>
    <t>Solver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</si>
</sst>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>
      <selection activeCell="M2" sqref="M2"/>
    </sheetView>
  </sheetViews>
  <sheetFormatPr defaultRowHeight="14.4"/>
  <cols>
    <col min="7" max="7" width="14" bestFit="1" customWidth="1"/>
    <col min="12" max="12" width="11.6640625" customWidth="1"/>
    <col min="13" max="13" width="12" bestFit="1" customWidth="1"/>
  </cols>
  <sheetData>
    <row r="1" spans="1:13">
      <c r="B1">
        <v>5</v>
      </c>
      <c r="C1">
        <v>4</v>
      </c>
      <c r="D1">
        <v>3</v>
      </c>
      <c r="E1">
        <v>2</v>
      </c>
      <c r="F1">
        <v>1</v>
      </c>
      <c r="G1">
        <v>6</v>
      </c>
    </row>
    <row r="2" spans="1:1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J2" t="s">
        <v>17</v>
      </c>
      <c r="K2">
        <f>SUM(K7:K93)</f>
        <v>12</v>
      </c>
      <c r="L2" t="s">
        <v>20</v>
      </c>
      <c r="M2">
        <f>PRODUCT(L7:L93)</f>
        <v>3.3619356023298546E-13</v>
      </c>
    </row>
    <row r="3" spans="1:13">
      <c r="A3" t="s">
        <v>21</v>
      </c>
      <c r="B3">
        <f>INDEX(LINEST($G$7:$G$93,$B$7:$F$93),1,B1)</f>
        <v>-3.1646397523048833E-4</v>
      </c>
      <c r="C3">
        <f t="shared" ref="C3:G3" si="0">INDEX(LINEST($G$7:$G$93,$B$7:$F$93),1,C1)</f>
        <v>3.0100064130602002E-3</v>
      </c>
      <c r="D3">
        <f t="shared" si="0"/>
        <v>-5.1330433103881556E-3</v>
      </c>
      <c r="E3">
        <f t="shared" si="0"/>
        <v>-5.1011808354464684E-4</v>
      </c>
      <c r="F3">
        <f t="shared" si="0"/>
        <v>-7.4155185513976685E-4</v>
      </c>
      <c r="G3">
        <f t="shared" si="0"/>
        <v>0.53557402517470798</v>
      </c>
    </row>
    <row r="4" spans="1:13">
      <c r="A4" t="s">
        <v>22</v>
      </c>
      <c r="B4">
        <v>-2.0320174937738369E-2</v>
      </c>
      <c r="C4">
        <v>-7.9401096089980628E-3</v>
      </c>
      <c r="D4">
        <v>-9.7140795828600163E-2</v>
      </c>
      <c r="E4">
        <v>-1.0731793566219587E-2</v>
      </c>
      <c r="F4">
        <v>-3.7996782772397801E-3</v>
      </c>
      <c r="G4">
        <v>4.2231464577771813</v>
      </c>
    </row>
    <row r="6" spans="1:13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18</v>
      </c>
      <c r="M6" s="1" t="s">
        <v>19</v>
      </c>
    </row>
    <row r="7" spans="1:13">
      <c r="A7">
        <v>1</v>
      </c>
      <c r="B7">
        <v>92.082599999999999</v>
      </c>
      <c r="C7">
        <v>443.37349999999998</v>
      </c>
      <c r="D7">
        <v>350.94664</v>
      </c>
      <c r="E7">
        <v>11.1876</v>
      </c>
      <c r="F7">
        <v>77.926000000000002</v>
      </c>
      <c r="G7">
        <v>0</v>
      </c>
      <c r="H7">
        <f>SUMPRODUCT($B$4:$F$4,B7:F7)+$G$4</f>
        <v>-35.675814916776581</v>
      </c>
      <c r="I7">
        <f>1/(1+EXP(-H7))</f>
        <v>3.2076756270458036E-16</v>
      </c>
      <c r="J7">
        <f>IF(I7&gt;0.5,1,0)</f>
        <v>0</v>
      </c>
      <c r="K7">
        <f>IF(J7=G7,0,1)</f>
        <v>0</v>
      </c>
      <c r="L7">
        <f>IF(G7=1,I7,1-I7)</f>
        <v>0.99999999999999967</v>
      </c>
      <c r="M7">
        <f>LN(L7)</f>
        <v>-3.3306690738754701E-16</v>
      </c>
    </row>
    <row r="8" spans="1:13">
      <c r="A8">
        <v>2</v>
      </c>
      <c r="B8">
        <v>97.122799999999998</v>
      </c>
      <c r="C8">
        <v>29.215617999999999</v>
      </c>
      <c r="D8">
        <v>2.5790069999999998</v>
      </c>
      <c r="E8">
        <v>301.86840000000001</v>
      </c>
      <c r="F8">
        <v>171.99680000000001</v>
      </c>
      <c r="G8">
        <v>0</v>
      </c>
      <c r="H8">
        <f t="shared" ref="H8:H71" si="1">SUMPRODUCT($B$4:$F$4,B8:F8)+$G$4</f>
        <v>-2.126029687987697</v>
      </c>
      <c r="I8">
        <f t="shared" ref="I8:I71" si="2">1/(1+EXP(-H8))</f>
        <v>0.10659249647715309</v>
      </c>
      <c r="J8">
        <f t="shared" ref="J8:J71" si="3">IF(I8&gt;0.5,1,0)</f>
        <v>0</v>
      </c>
      <c r="K8">
        <f t="shared" ref="K8:K71" si="4">IF(J8=G8,0,1)</f>
        <v>0</v>
      </c>
      <c r="L8">
        <f t="shared" ref="L8:L71" si="5">IF(G8=1,I8,1-I8)</f>
        <v>0.89340750352284692</v>
      </c>
      <c r="M8">
        <f t="shared" ref="M8:M71" si="6">LN(L8)</f>
        <v>-0.11271247126029442</v>
      </c>
    </row>
    <row r="9" spans="1:13">
      <c r="A9">
        <v>3</v>
      </c>
      <c r="B9">
        <v>7.7399500000000003</v>
      </c>
      <c r="C9">
        <v>42.368420999999998</v>
      </c>
      <c r="D9">
        <v>39.907121000000004</v>
      </c>
      <c r="E9">
        <v>9.2879000000000005</v>
      </c>
      <c r="F9">
        <v>104.2632</v>
      </c>
      <c r="G9">
        <v>1</v>
      </c>
      <c r="H9">
        <f t="shared" si="1"/>
        <v>-0.64299252171978161</v>
      </c>
      <c r="I9">
        <f t="shared" si="2"/>
        <v>0.34457038940159102</v>
      </c>
      <c r="J9">
        <f t="shared" si="3"/>
        <v>0</v>
      </c>
      <c r="K9">
        <f t="shared" si="4"/>
        <v>1</v>
      </c>
      <c r="L9">
        <f t="shared" si="5"/>
        <v>0.34457038940159102</v>
      </c>
      <c r="M9">
        <f t="shared" si="6"/>
        <v>-1.0654568860277838</v>
      </c>
    </row>
    <row r="10" spans="1:13">
      <c r="A10">
        <v>4</v>
      </c>
      <c r="B10">
        <v>60.212499999999999</v>
      </c>
      <c r="C10">
        <v>25.631640999999998</v>
      </c>
      <c r="D10">
        <v>2.4203069999999998</v>
      </c>
      <c r="E10">
        <v>14.1677</v>
      </c>
      <c r="F10">
        <v>94.631600000000006</v>
      </c>
      <c r="G10">
        <v>1</v>
      </c>
      <c r="H10">
        <f t="shared" si="1"/>
        <v>2.0493748706420161</v>
      </c>
      <c r="I10">
        <f t="shared" si="2"/>
        <v>0.885884437635587</v>
      </c>
      <c r="J10">
        <f t="shared" si="3"/>
        <v>1</v>
      </c>
      <c r="K10">
        <f t="shared" si="4"/>
        <v>0</v>
      </c>
      <c r="L10">
        <f t="shared" si="5"/>
        <v>0.885884437635587</v>
      </c>
      <c r="M10">
        <f t="shared" si="6"/>
        <v>-0.12116876844653497</v>
      </c>
    </row>
    <row r="11" spans="1:13">
      <c r="A11">
        <v>5</v>
      </c>
      <c r="B11">
        <v>385.47660000000002</v>
      </c>
      <c r="C11">
        <v>20.329639</v>
      </c>
      <c r="D11">
        <v>5.8317510000000006</v>
      </c>
      <c r="E11">
        <v>35.4298</v>
      </c>
      <c r="F11">
        <v>71.058799999999991</v>
      </c>
      <c r="G11">
        <v>0</v>
      </c>
      <c r="H11">
        <f t="shared" si="1"/>
        <v>-4.9879518622721868</v>
      </c>
      <c r="I11">
        <f t="shared" si="2"/>
        <v>6.773425541809262E-3</v>
      </c>
      <c r="J11">
        <f t="shared" si="3"/>
        <v>0</v>
      </c>
      <c r="K11">
        <f t="shared" si="4"/>
        <v>0</v>
      </c>
      <c r="L11">
        <f t="shared" si="5"/>
        <v>0.99322657445819074</v>
      </c>
      <c r="M11">
        <f t="shared" si="6"/>
        <v>-6.7964693043491911E-3</v>
      </c>
    </row>
    <row r="12" spans="1:13">
      <c r="A12">
        <v>6</v>
      </c>
      <c r="B12">
        <v>476.64400000000001</v>
      </c>
      <c r="C12">
        <v>12.487453</v>
      </c>
      <c r="D12">
        <v>4.4061250000000003</v>
      </c>
      <c r="E12">
        <v>50.444000000000003</v>
      </c>
      <c r="F12">
        <v>104.7838</v>
      </c>
      <c r="G12">
        <v>0</v>
      </c>
      <c r="H12">
        <f t="shared" si="1"/>
        <v>-6.9290085631447074</v>
      </c>
      <c r="I12">
        <f t="shared" si="2"/>
        <v>9.7801352846340868E-4</v>
      </c>
      <c r="J12">
        <f t="shared" si="3"/>
        <v>0</v>
      </c>
      <c r="K12">
        <f t="shared" si="4"/>
        <v>0</v>
      </c>
      <c r="L12">
        <f t="shared" si="5"/>
        <v>0.99902198647153662</v>
      </c>
      <c r="M12">
        <f t="shared" si="6"/>
        <v>-9.7849209574994386E-4</v>
      </c>
    </row>
    <row r="13" spans="1:13">
      <c r="A13">
        <v>7</v>
      </c>
      <c r="B13">
        <v>25.89</v>
      </c>
      <c r="C13">
        <v>18.495145999999998</v>
      </c>
      <c r="D13">
        <v>28.721682999999999</v>
      </c>
      <c r="E13">
        <v>6.4724000000000004</v>
      </c>
      <c r="F13">
        <v>78.398099999999999</v>
      </c>
      <c r="G13">
        <v>0</v>
      </c>
      <c r="H13">
        <f t="shared" si="1"/>
        <v>0.39280847978306488</v>
      </c>
      <c r="I13">
        <f t="shared" si="2"/>
        <v>0.59695860041566595</v>
      </c>
      <c r="J13">
        <f t="shared" si="3"/>
        <v>1</v>
      </c>
      <c r="K13">
        <f t="shared" si="4"/>
        <v>1</v>
      </c>
      <c r="L13">
        <f t="shared" si="5"/>
        <v>0.40304139958433405</v>
      </c>
      <c r="M13">
        <f t="shared" si="6"/>
        <v>-0.90871599381455792</v>
      </c>
    </row>
    <row r="14" spans="1:13">
      <c r="A14">
        <v>8</v>
      </c>
      <c r="B14">
        <v>142.85714999999999</v>
      </c>
      <c r="C14">
        <v>15.411994</v>
      </c>
      <c r="D14">
        <v>1.019015</v>
      </c>
      <c r="E14">
        <v>24.378399999999999</v>
      </c>
      <c r="F14">
        <v>146.7328</v>
      </c>
      <c r="G14">
        <v>1</v>
      </c>
      <c r="H14">
        <f t="shared" si="1"/>
        <v>0.27974193996265306</v>
      </c>
      <c r="I14">
        <f t="shared" si="2"/>
        <v>0.56948295594788179</v>
      </c>
      <c r="J14">
        <f t="shared" si="3"/>
        <v>1</v>
      </c>
      <c r="K14">
        <f t="shared" si="4"/>
        <v>0</v>
      </c>
      <c r="L14">
        <f t="shared" si="5"/>
        <v>0.56948295594788179</v>
      </c>
      <c r="M14">
        <f t="shared" si="6"/>
        <v>-0.56302642464129415</v>
      </c>
    </row>
    <row r="15" spans="1:13">
      <c r="A15">
        <v>9</v>
      </c>
      <c r="B15">
        <v>188.6454</v>
      </c>
      <c r="C15">
        <v>26.958862</v>
      </c>
      <c r="D15">
        <v>12.508009999999999</v>
      </c>
      <c r="E15">
        <v>82.019800000000004</v>
      </c>
      <c r="F15">
        <v>137.77710000000002</v>
      </c>
      <c r="G15">
        <v>0</v>
      </c>
      <c r="H15">
        <f t="shared" si="1"/>
        <v>-2.4429836521821002</v>
      </c>
      <c r="I15">
        <f t="shared" si="2"/>
        <v>7.9953157528848864E-2</v>
      </c>
      <c r="J15">
        <f t="shared" si="3"/>
        <v>0</v>
      </c>
      <c r="K15">
        <f t="shared" si="4"/>
        <v>0</v>
      </c>
      <c r="L15">
        <f t="shared" si="5"/>
        <v>0.92004684247115109</v>
      </c>
      <c r="M15">
        <f t="shared" si="6"/>
        <v>-8.3330694505700756E-2</v>
      </c>
    </row>
    <row r="16" spans="1:13">
      <c r="A16">
        <v>10</v>
      </c>
      <c r="B16">
        <v>1383.3642</v>
      </c>
      <c r="C16">
        <v>14.225508</v>
      </c>
      <c r="D16">
        <v>1.49353</v>
      </c>
      <c r="E16">
        <v>312.01479999999998</v>
      </c>
      <c r="F16">
        <v>787.2921</v>
      </c>
      <c r="G16">
        <v>0</v>
      </c>
      <c r="H16">
        <f t="shared" si="1"/>
        <v>-30.485025987802651</v>
      </c>
      <c r="I16">
        <f t="shared" si="2"/>
        <v>5.7613125044937625E-14</v>
      </c>
      <c r="J16">
        <f t="shared" si="3"/>
        <v>0</v>
      </c>
      <c r="K16">
        <f t="shared" si="4"/>
        <v>0</v>
      </c>
      <c r="L16">
        <f t="shared" si="5"/>
        <v>0.99999999999994238</v>
      </c>
      <c r="M16">
        <f t="shared" si="6"/>
        <v>-5.7620574978047291E-14</v>
      </c>
    </row>
    <row r="17" spans="1:13">
      <c r="A17">
        <v>11</v>
      </c>
      <c r="B17">
        <v>365.39699999999999</v>
      </c>
      <c r="C17">
        <v>3.2798439999999998</v>
      </c>
      <c r="D17">
        <v>0.35542000000000001</v>
      </c>
      <c r="E17">
        <v>74.825400000000002</v>
      </c>
      <c r="F17">
        <v>132.8732</v>
      </c>
      <c r="G17">
        <v>0</v>
      </c>
      <c r="H17">
        <f t="shared" si="1"/>
        <v>-4.5702387644385656</v>
      </c>
      <c r="I17">
        <f t="shared" si="2"/>
        <v>1.0249349891856465E-2</v>
      </c>
      <c r="J17">
        <f t="shared" si="3"/>
        <v>0</v>
      </c>
      <c r="K17">
        <f t="shared" si="4"/>
        <v>0</v>
      </c>
      <c r="L17">
        <f t="shared" si="5"/>
        <v>0.98975065010814356</v>
      </c>
      <c r="M17">
        <f t="shared" si="6"/>
        <v>-1.030223615535141E-2</v>
      </c>
    </row>
    <row r="18" spans="1:13">
      <c r="A18">
        <v>12</v>
      </c>
      <c r="B18">
        <v>26.89425</v>
      </c>
      <c r="C18">
        <v>40.682699999999997</v>
      </c>
      <c r="D18">
        <v>18.960433999999999</v>
      </c>
      <c r="E18">
        <v>20.687899999999999</v>
      </c>
      <c r="F18">
        <v>204.8443</v>
      </c>
      <c r="G18">
        <v>1</v>
      </c>
      <c r="H18">
        <f t="shared" si="1"/>
        <v>0.51143313870729434</v>
      </c>
      <c r="I18">
        <f t="shared" si="2"/>
        <v>0.62514237549808382</v>
      </c>
      <c r="J18">
        <f t="shared" si="3"/>
        <v>1</v>
      </c>
      <c r="K18">
        <f t="shared" si="4"/>
        <v>0</v>
      </c>
      <c r="L18">
        <f t="shared" si="5"/>
        <v>0.62514237549808382</v>
      </c>
      <c r="M18">
        <f t="shared" si="6"/>
        <v>-0.46977585439146319</v>
      </c>
    </row>
    <row r="19" spans="1:13">
      <c r="A19">
        <v>13</v>
      </c>
      <c r="B19">
        <v>10.106999999999999</v>
      </c>
      <c r="C19">
        <v>12.223542999999999</v>
      </c>
      <c r="D19">
        <v>22.972651999999997</v>
      </c>
      <c r="E19">
        <v>9.5124999999999993</v>
      </c>
      <c r="F19">
        <v>42.995199999999997</v>
      </c>
      <c r="G19">
        <v>1</v>
      </c>
      <c r="H19">
        <f t="shared" si="1"/>
        <v>1.4236783671134319</v>
      </c>
      <c r="I19">
        <f t="shared" si="2"/>
        <v>0.80591442073783881</v>
      </c>
      <c r="J19">
        <f t="shared" si="3"/>
        <v>1</v>
      </c>
      <c r="K19">
        <f t="shared" si="4"/>
        <v>0</v>
      </c>
      <c r="L19">
        <f t="shared" si="5"/>
        <v>0.80591442073783881</v>
      </c>
      <c r="M19">
        <f t="shared" si="6"/>
        <v>-0.21577771985738139</v>
      </c>
    </row>
    <row r="20" spans="1:13">
      <c r="A20">
        <v>14</v>
      </c>
      <c r="B20">
        <v>196.50980000000001</v>
      </c>
      <c r="C20">
        <v>18.721547999999999</v>
      </c>
      <c r="D20">
        <v>5.2238239999999996</v>
      </c>
      <c r="E20">
        <v>80.424800000000005</v>
      </c>
      <c r="F20">
        <v>292.07130000000001</v>
      </c>
      <c r="G20">
        <v>0</v>
      </c>
      <c r="H20">
        <f t="shared" si="1"/>
        <v>-2.3989439442211387</v>
      </c>
      <c r="I20">
        <f t="shared" si="2"/>
        <v>8.3253261482985383E-2</v>
      </c>
      <c r="J20">
        <f t="shared" si="3"/>
        <v>0</v>
      </c>
      <c r="K20">
        <f t="shared" si="4"/>
        <v>0</v>
      </c>
      <c r="L20">
        <f t="shared" si="5"/>
        <v>0.9167467385170146</v>
      </c>
      <c r="M20">
        <f t="shared" si="6"/>
        <v>-8.6924029695045299E-2</v>
      </c>
    </row>
    <row r="21" spans="1:13">
      <c r="A21">
        <v>15</v>
      </c>
      <c r="B21">
        <v>1955.5984000000001</v>
      </c>
      <c r="C21">
        <v>10.482625000000001</v>
      </c>
      <c r="D21">
        <v>2.3069500000000001</v>
      </c>
      <c r="E21">
        <v>44.401600000000002</v>
      </c>
      <c r="F21">
        <v>83.880300000000005</v>
      </c>
      <c r="G21">
        <v>0</v>
      </c>
      <c r="H21">
        <f t="shared" si="1"/>
        <v>-36.617514247619091</v>
      </c>
      <c r="I21">
        <f t="shared" si="2"/>
        <v>1.2508799207732492E-16</v>
      </c>
      <c r="J21">
        <f t="shared" si="3"/>
        <v>0</v>
      </c>
      <c r="K21">
        <f t="shared" si="4"/>
        <v>0</v>
      </c>
      <c r="L21">
        <f t="shared" si="5"/>
        <v>0.99999999999999989</v>
      </c>
      <c r="M21">
        <f t="shared" si="6"/>
        <v>-1.1102230246251565E-16</v>
      </c>
    </row>
    <row r="22" spans="1:13">
      <c r="A22">
        <v>16</v>
      </c>
      <c r="B22">
        <v>740.09900000000005</v>
      </c>
      <c r="C22">
        <v>10.532177999999998</v>
      </c>
      <c r="D22">
        <v>6.4108910000000003</v>
      </c>
      <c r="E22">
        <v>168.3168</v>
      </c>
      <c r="F22">
        <v>143.81189999999998</v>
      </c>
      <c r="G22">
        <v>0</v>
      </c>
      <c r="H22">
        <f t="shared" si="1"/>
        <v>-13.874960498685185</v>
      </c>
      <c r="I22">
        <f t="shared" si="2"/>
        <v>9.4228181450752748E-7</v>
      </c>
      <c r="J22">
        <f t="shared" si="3"/>
        <v>0</v>
      </c>
      <c r="K22">
        <f t="shared" si="4"/>
        <v>0</v>
      </c>
      <c r="L22">
        <f t="shared" si="5"/>
        <v>0.99999905771818554</v>
      </c>
      <c r="M22">
        <f t="shared" si="6"/>
        <v>-9.4228225841221745E-7</v>
      </c>
    </row>
    <row r="23" spans="1:13">
      <c r="A23">
        <v>17</v>
      </c>
      <c r="B23">
        <v>327.31139999999999</v>
      </c>
      <c r="C23">
        <v>13.294367999999999</v>
      </c>
      <c r="D23">
        <v>12.592986000000002</v>
      </c>
      <c r="E23">
        <v>95.643000000000001</v>
      </c>
      <c r="F23">
        <v>327.86930000000001</v>
      </c>
      <c r="G23">
        <v>0</v>
      </c>
      <c r="H23">
        <f t="shared" si="1"/>
        <v>-6.0289486593774075</v>
      </c>
      <c r="I23">
        <f t="shared" si="2"/>
        <v>2.402239650581544E-3</v>
      </c>
      <c r="J23">
        <f t="shared" si="3"/>
        <v>0</v>
      </c>
      <c r="K23">
        <f t="shared" si="4"/>
        <v>0</v>
      </c>
      <c r="L23">
        <f t="shared" si="5"/>
        <v>0.99759776034941849</v>
      </c>
      <c r="M23">
        <f t="shared" si="6"/>
        <v>-2.4051296575047843E-3</v>
      </c>
    </row>
    <row r="24" spans="1:13">
      <c r="A24">
        <v>18</v>
      </c>
      <c r="B24">
        <v>490.31259999999997</v>
      </c>
      <c r="C24">
        <v>14.897055</v>
      </c>
      <c r="D24">
        <v>8.7857430000000001</v>
      </c>
      <c r="E24">
        <v>44.573799999999999</v>
      </c>
      <c r="F24">
        <v>264.29129999999998</v>
      </c>
      <c r="G24">
        <v>0</v>
      </c>
      <c r="H24">
        <f t="shared" si="1"/>
        <v>-8.1944083964524026</v>
      </c>
      <c r="I24">
        <f t="shared" si="2"/>
        <v>2.7611736367004833E-4</v>
      </c>
      <c r="J24">
        <f t="shared" si="3"/>
        <v>0</v>
      </c>
      <c r="K24">
        <f t="shared" si="4"/>
        <v>0</v>
      </c>
      <c r="L24">
        <f t="shared" si="5"/>
        <v>0.99972388263632994</v>
      </c>
      <c r="M24">
        <f t="shared" si="6"/>
        <v>-2.7615549108790834E-4</v>
      </c>
    </row>
    <row r="25" spans="1:13">
      <c r="A25">
        <v>19</v>
      </c>
      <c r="B25">
        <v>67.775549999999996</v>
      </c>
      <c r="C25">
        <v>23.059925</v>
      </c>
      <c r="D25">
        <v>1.0064870000000001</v>
      </c>
      <c r="E25">
        <v>61.687899999999999</v>
      </c>
      <c r="F25">
        <v>101.27209999999999</v>
      </c>
      <c r="G25">
        <v>1</v>
      </c>
      <c r="H25">
        <f t="shared" si="1"/>
        <v>1.5182429382352804</v>
      </c>
      <c r="I25">
        <f t="shared" si="2"/>
        <v>0.82027959858034749</v>
      </c>
      <c r="J25">
        <f t="shared" si="3"/>
        <v>1</v>
      </c>
      <c r="K25">
        <f t="shared" si="4"/>
        <v>0</v>
      </c>
      <c r="L25">
        <f t="shared" si="5"/>
        <v>0.82027959858034749</v>
      </c>
      <c r="M25">
        <f t="shared" si="6"/>
        <v>-0.19811002296374775</v>
      </c>
    </row>
    <row r="26" spans="1:13">
      <c r="A26">
        <v>20</v>
      </c>
      <c r="B26">
        <v>331.79719999999998</v>
      </c>
      <c r="C26">
        <v>13.179724</v>
      </c>
      <c r="D26">
        <v>6.9585249999999998</v>
      </c>
      <c r="E26">
        <v>36.866399999999999</v>
      </c>
      <c r="F26">
        <v>195.5069</v>
      </c>
      <c r="G26">
        <v>0</v>
      </c>
      <c r="H26">
        <f t="shared" si="1"/>
        <v>-4.4381417148543036</v>
      </c>
      <c r="I26">
        <f t="shared" si="2"/>
        <v>1.1679848083953547E-2</v>
      </c>
      <c r="J26">
        <f t="shared" si="3"/>
        <v>0</v>
      </c>
      <c r="K26">
        <f t="shared" si="4"/>
        <v>0</v>
      </c>
      <c r="L26">
        <f t="shared" si="5"/>
        <v>0.9883201519160465</v>
      </c>
      <c r="M26">
        <f t="shared" si="6"/>
        <v>-1.1748593323164259E-2</v>
      </c>
    </row>
    <row r="27" spans="1:13">
      <c r="A27">
        <v>21</v>
      </c>
      <c r="B27">
        <v>134.7414</v>
      </c>
      <c r="C27">
        <v>14.555197</v>
      </c>
      <c r="D27">
        <v>10.089931999999999</v>
      </c>
      <c r="E27">
        <v>219.34639999999999</v>
      </c>
      <c r="F27">
        <v>148.774</v>
      </c>
      <c r="G27">
        <v>0</v>
      </c>
      <c r="H27">
        <f t="shared" si="1"/>
        <v>-2.5298098657871169</v>
      </c>
      <c r="I27">
        <f t="shared" si="2"/>
        <v>7.3794641031199412E-2</v>
      </c>
      <c r="J27">
        <f t="shared" si="3"/>
        <v>0</v>
      </c>
      <c r="K27">
        <f t="shared" si="4"/>
        <v>0</v>
      </c>
      <c r="L27">
        <f t="shared" si="5"/>
        <v>0.92620535896880063</v>
      </c>
      <c r="M27">
        <f t="shared" si="6"/>
        <v>-7.6659298978567672E-2</v>
      </c>
    </row>
    <row r="28" spans="1:13">
      <c r="A28">
        <v>22</v>
      </c>
      <c r="B28">
        <v>320.17540000000002</v>
      </c>
      <c r="C28">
        <v>1.677632</v>
      </c>
      <c r="D28">
        <v>3.936404</v>
      </c>
      <c r="E28">
        <v>92.105199999999996</v>
      </c>
      <c r="F28">
        <v>133.55259999999998</v>
      </c>
      <c r="G28">
        <v>0</v>
      </c>
      <c r="H28">
        <f t="shared" si="1"/>
        <v>-4.1744905860738868</v>
      </c>
      <c r="I28">
        <f t="shared" si="2"/>
        <v>1.5149973550230247E-2</v>
      </c>
      <c r="J28">
        <f t="shared" si="3"/>
        <v>0</v>
      </c>
      <c r="K28">
        <f t="shared" si="4"/>
        <v>0</v>
      </c>
      <c r="L28">
        <f t="shared" si="5"/>
        <v>0.98485002644976971</v>
      </c>
      <c r="M28">
        <f t="shared" si="6"/>
        <v>-1.5265906813785837E-2</v>
      </c>
    </row>
    <row r="29" spans="1:13">
      <c r="A29">
        <v>23</v>
      </c>
      <c r="B29">
        <v>86.603800000000007</v>
      </c>
      <c r="C29">
        <v>19.735692</v>
      </c>
      <c r="D29">
        <v>12.357707</v>
      </c>
      <c r="E29">
        <v>16.654599999999999</v>
      </c>
      <c r="F29">
        <v>94.949299999999994</v>
      </c>
      <c r="G29">
        <v>0</v>
      </c>
      <c r="H29">
        <f t="shared" si="1"/>
        <v>0.5666905194411016</v>
      </c>
      <c r="I29">
        <f t="shared" si="2"/>
        <v>0.63799917962589048</v>
      </c>
      <c r="J29">
        <f t="shared" si="3"/>
        <v>1</v>
      </c>
      <c r="K29">
        <f t="shared" si="4"/>
        <v>1</v>
      </c>
      <c r="L29">
        <f t="shared" si="5"/>
        <v>0.36200082037410952</v>
      </c>
      <c r="M29">
        <f t="shared" si="6"/>
        <v>-1.016108800932112</v>
      </c>
    </row>
    <row r="30" spans="1:13">
      <c r="A30">
        <v>24</v>
      </c>
      <c r="B30">
        <v>223.03639999999999</v>
      </c>
      <c r="C30">
        <v>6.8653369999999994</v>
      </c>
      <c r="D30">
        <v>11.744256999999999</v>
      </c>
      <c r="E30">
        <v>20.909600000000001</v>
      </c>
      <c r="F30">
        <v>485.88369999999998</v>
      </c>
      <c r="G30">
        <v>0</v>
      </c>
      <c r="H30">
        <f t="shared" si="1"/>
        <v>-3.5749494582916412</v>
      </c>
      <c r="I30">
        <f t="shared" si="2"/>
        <v>2.7253290626626733E-2</v>
      </c>
      <c r="J30">
        <f t="shared" si="3"/>
        <v>0</v>
      </c>
      <c r="K30">
        <f t="shared" si="4"/>
        <v>0</v>
      </c>
      <c r="L30">
        <f t="shared" si="5"/>
        <v>0.97274670937337326</v>
      </c>
      <c r="M30">
        <f t="shared" si="6"/>
        <v>-2.7631549931344597E-2</v>
      </c>
    </row>
    <row r="31" spans="1:13">
      <c r="A31">
        <v>25</v>
      </c>
      <c r="B31">
        <v>380.80500000000001</v>
      </c>
      <c r="C31">
        <v>14.504644000000001</v>
      </c>
      <c r="D31">
        <v>8.8080499999999997</v>
      </c>
      <c r="E31">
        <v>49.535600000000002</v>
      </c>
      <c r="F31">
        <v>209.2105</v>
      </c>
      <c r="G31">
        <v>0</v>
      </c>
      <c r="H31">
        <f t="shared" si="1"/>
        <v>-5.8122056348851761</v>
      </c>
      <c r="I31">
        <f t="shared" si="2"/>
        <v>2.9819077540187288E-3</v>
      </c>
      <c r="J31">
        <f t="shared" si="3"/>
        <v>0</v>
      </c>
      <c r="K31">
        <f t="shared" si="4"/>
        <v>0</v>
      </c>
      <c r="L31">
        <f t="shared" si="5"/>
        <v>0.99701809224598126</v>
      </c>
      <c r="M31">
        <f t="shared" si="6"/>
        <v>-2.9863624989084612E-3</v>
      </c>
    </row>
    <row r="32" spans="1:13">
      <c r="A32">
        <v>26</v>
      </c>
      <c r="B32">
        <v>192.72819999999999</v>
      </c>
      <c r="C32">
        <v>10.003011000000001</v>
      </c>
      <c r="D32">
        <v>15.344934</v>
      </c>
      <c r="E32">
        <v>23.043600000000001</v>
      </c>
      <c r="F32">
        <v>144.40770000000001</v>
      </c>
      <c r="G32">
        <v>0</v>
      </c>
      <c r="H32">
        <f t="shared" si="1"/>
        <v>-2.0591703450943015</v>
      </c>
      <c r="I32">
        <f t="shared" si="2"/>
        <v>0.11312904335098986</v>
      </c>
      <c r="J32">
        <f t="shared" si="3"/>
        <v>0</v>
      </c>
      <c r="K32">
        <f t="shared" si="4"/>
        <v>0</v>
      </c>
      <c r="L32">
        <f t="shared" si="5"/>
        <v>0.88687095664901017</v>
      </c>
      <c r="M32">
        <f t="shared" si="6"/>
        <v>-0.12005579017729506</v>
      </c>
    </row>
    <row r="33" spans="1:13">
      <c r="A33">
        <v>27</v>
      </c>
      <c r="B33">
        <v>585.82399999999996</v>
      </c>
      <c r="C33">
        <v>23.825790000000001</v>
      </c>
      <c r="D33">
        <v>5.473954</v>
      </c>
      <c r="E33">
        <v>751.49440000000004</v>
      </c>
      <c r="F33">
        <v>188.9624</v>
      </c>
      <c r="G33">
        <v>0</v>
      </c>
      <c r="H33">
        <f t="shared" si="1"/>
        <v>-17.184702430423727</v>
      </c>
      <c r="I33">
        <f t="shared" si="2"/>
        <v>3.4417438604407166E-8</v>
      </c>
      <c r="J33">
        <f t="shared" si="3"/>
        <v>0</v>
      </c>
      <c r="K33">
        <f t="shared" si="4"/>
        <v>0</v>
      </c>
      <c r="L33">
        <f t="shared" si="5"/>
        <v>0.99999996558256143</v>
      </c>
      <c r="M33">
        <f t="shared" si="6"/>
        <v>-3.4417439158083646E-8</v>
      </c>
    </row>
    <row r="34" spans="1:13">
      <c r="A34">
        <v>28</v>
      </c>
      <c r="B34">
        <v>22.633749999999999</v>
      </c>
      <c r="C34">
        <v>16.985596999999999</v>
      </c>
      <c r="D34">
        <v>21.934155999999998</v>
      </c>
      <c r="E34">
        <v>34.979399999999998</v>
      </c>
      <c r="F34">
        <v>154.34979999999999</v>
      </c>
      <c r="G34">
        <v>1</v>
      </c>
      <c r="H34">
        <f t="shared" si="1"/>
        <v>0.53578454463068592</v>
      </c>
      <c r="I34">
        <f t="shared" si="2"/>
        <v>0.63083125164850273</v>
      </c>
      <c r="J34">
        <f t="shared" si="3"/>
        <v>1</v>
      </c>
      <c r="K34">
        <f t="shared" si="4"/>
        <v>0</v>
      </c>
      <c r="L34">
        <f t="shared" si="5"/>
        <v>0.63083125164850273</v>
      </c>
      <c r="M34">
        <f t="shared" si="6"/>
        <v>-0.46071688224078072</v>
      </c>
    </row>
    <row r="35" spans="1:13">
      <c r="A35">
        <v>29</v>
      </c>
      <c r="B35">
        <v>281.97320000000002</v>
      </c>
      <c r="C35">
        <v>7.5761270000000005</v>
      </c>
      <c r="D35">
        <v>4.4457979999999999</v>
      </c>
      <c r="E35">
        <v>9.7441999999999993</v>
      </c>
      <c r="F35">
        <v>62.337400000000002</v>
      </c>
      <c r="G35">
        <v>1</v>
      </c>
      <c r="H35">
        <f t="shared" si="1"/>
        <v>-2.34005673608916</v>
      </c>
      <c r="I35">
        <f t="shared" si="2"/>
        <v>8.7859367887157522E-2</v>
      </c>
      <c r="J35">
        <f t="shared" si="3"/>
        <v>0</v>
      </c>
      <c r="K35">
        <f t="shared" si="4"/>
        <v>1</v>
      </c>
      <c r="L35">
        <f t="shared" si="5"/>
        <v>8.7859367887157522E-2</v>
      </c>
      <c r="M35">
        <f t="shared" si="6"/>
        <v>-2.4320178350067363</v>
      </c>
    </row>
    <row r="36" spans="1:13">
      <c r="A36">
        <v>30</v>
      </c>
      <c r="B36">
        <v>320.488</v>
      </c>
      <c r="C36">
        <v>11.435773999999999</v>
      </c>
      <c r="D36">
        <v>3.7536059999999996</v>
      </c>
      <c r="E36">
        <v>23.857600000000001</v>
      </c>
      <c r="F36">
        <v>63.967500000000001</v>
      </c>
      <c r="G36">
        <v>0</v>
      </c>
      <c r="H36">
        <f t="shared" si="1"/>
        <v>-3.2437460991442286</v>
      </c>
      <c r="I36">
        <f t="shared" si="2"/>
        <v>3.7552263853563722E-2</v>
      </c>
      <c r="J36">
        <f t="shared" si="3"/>
        <v>0</v>
      </c>
      <c r="K36">
        <f t="shared" si="4"/>
        <v>0</v>
      </c>
      <c r="L36">
        <f t="shared" si="5"/>
        <v>0.96244773614643631</v>
      </c>
      <c r="M36">
        <f t="shared" si="6"/>
        <v>-3.827551440210062E-2</v>
      </c>
    </row>
    <row r="37" spans="1:13">
      <c r="A37">
        <v>31</v>
      </c>
      <c r="B37">
        <v>775.38440000000003</v>
      </c>
      <c r="C37">
        <v>4.2702330000000002</v>
      </c>
      <c r="D37">
        <v>3.2026749999999997</v>
      </c>
      <c r="E37">
        <v>0</v>
      </c>
      <c r="F37">
        <v>137.37450000000001</v>
      </c>
      <c r="G37">
        <v>0</v>
      </c>
      <c r="H37">
        <f t="shared" si="1"/>
        <v>-12.399795614069122</v>
      </c>
      <c r="I37">
        <f t="shared" si="2"/>
        <v>4.1194136055142625E-6</v>
      </c>
      <c r="J37">
        <f t="shared" si="3"/>
        <v>0</v>
      </c>
      <c r="K37">
        <f t="shared" si="4"/>
        <v>0</v>
      </c>
      <c r="L37">
        <f t="shared" si="5"/>
        <v>0.99999588058639444</v>
      </c>
      <c r="M37">
        <f t="shared" si="6"/>
        <v>-4.1194220903708668E-6</v>
      </c>
    </row>
    <row r="38" spans="1:13">
      <c r="A38">
        <v>32</v>
      </c>
      <c r="B38">
        <v>220.5718</v>
      </c>
      <c r="C38">
        <v>14.028964</v>
      </c>
      <c r="D38">
        <v>19.257334</v>
      </c>
      <c r="E38">
        <v>151.50380000000001</v>
      </c>
      <c r="F38">
        <v>111.1493</v>
      </c>
      <c r="G38">
        <v>0</v>
      </c>
      <c r="H38">
        <f t="shared" si="1"/>
        <v>-4.2892144535507324</v>
      </c>
      <c r="I38">
        <f t="shared" si="2"/>
        <v>1.3530120372894906E-2</v>
      </c>
      <c r="J38">
        <f t="shared" si="3"/>
        <v>0</v>
      </c>
      <c r="K38">
        <f t="shared" si="4"/>
        <v>0</v>
      </c>
      <c r="L38">
        <f t="shared" si="5"/>
        <v>0.98646987962710508</v>
      </c>
      <c r="M38">
        <f t="shared" si="6"/>
        <v>-1.36224865480837E-2</v>
      </c>
    </row>
    <row r="39" spans="1:13">
      <c r="A39">
        <v>33</v>
      </c>
      <c r="B39">
        <v>51.459299999999999</v>
      </c>
      <c r="C39">
        <v>8.6175119999999996</v>
      </c>
      <c r="D39">
        <v>9.5852529999999998</v>
      </c>
      <c r="E39">
        <v>21.505400000000002</v>
      </c>
      <c r="F39">
        <v>32.794199999999996</v>
      </c>
      <c r="G39">
        <v>1</v>
      </c>
      <c r="H39">
        <f t="shared" si="1"/>
        <v>1.8225424624098525</v>
      </c>
      <c r="I39">
        <f t="shared" si="2"/>
        <v>0.86087092278248711</v>
      </c>
      <c r="J39">
        <f t="shared" si="3"/>
        <v>1</v>
      </c>
      <c r="K39">
        <f t="shared" si="4"/>
        <v>0</v>
      </c>
      <c r="L39">
        <f t="shared" si="5"/>
        <v>0.86087092278248711</v>
      </c>
      <c r="M39">
        <f t="shared" si="6"/>
        <v>-0.14981070126034782</v>
      </c>
    </row>
    <row r="40" spans="1:13">
      <c r="A40">
        <v>34</v>
      </c>
      <c r="B40">
        <v>122.3764</v>
      </c>
      <c r="C40">
        <v>9.0537179999999999</v>
      </c>
      <c r="D40">
        <v>6.6702239999999993</v>
      </c>
      <c r="E40">
        <v>72.572000000000003</v>
      </c>
      <c r="F40">
        <v>318.48989999999998</v>
      </c>
      <c r="G40">
        <v>0</v>
      </c>
      <c r="H40">
        <f t="shared" si="1"/>
        <v>-0.97238865671540875</v>
      </c>
      <c r="I40">
        <f t="shared" si="2"/>
        <v>0.27440464836795603</v>
      </c>
      <c r="J40">
        <f t="shared" si="3"/>
        <v>0</v>
      </c>
      <c r="K40">
        <f t="shared" si="4"/>
        <v>0</v>
      </c>
      <c r="L40">
        <f t="shared" si="5"/>
        <v>0.72559535163204392</v>
      </c>
      <c r="M40">
        <f t="shared" si="6"/>
        <v>-0.32076278644202255</v>
      </c>
    </row>
    <row r="41" spans="1:13">
      <c r="A41">
        <v>35</v>
      </c>
      <c r="B41">
        <v>69.549800000000005</v>
      </c>
      <c r="C41">
        <v>36.724414000000003</v>
      </c>
      <c r="D41">
        <v>39.827811000000004</v>
      </c>
      <c r="E41">
        <v>47.420400000000001</v>
      </c>
      <c r="F41">
        <v>104.0339</v>
      </c>
      <c r="G41">
        <v>0</v>
      </c>
      <c r="H41">
        <f t="shared" si="1"/>
        <v>-2.2548200677989296</v>
      </c>
      <c r="I41">
        <f t="shared" si="2"/>
        <v>9.4934505915946571E-2</v>
      </c>
      <c r="J41">
        <f t="shared" si="3"/>
        <v>0</v>
      </c>
      <c r="K41">
        <f t="shared" si="4"/>
        <v>0</v>
      </c>
      <c r="L41">
        <f t="shared" si="5"/>
        <v>0.90506549408405346</v>
      </c>
      <c r="M41">
        <f t="shared" si="6"/>
        <v>-9.974796874708157E-2</v>
      </c>
    </row>
    <row r="42" spans="1:13">
      <c r="A42">
        <v>36</v>
      </c>
      <c r="B42">
        <v>161.37200000000001</v>
      </c>
      <c r="C42">
        <v>6.2935049999999997</v>
      </c>
      <c r="D42">
        <v>1.8288820000000001</v>
      </c>
      <c r="E42">
        <v>59.169800000000002</v>
      </c>
      <c r="F42">
        <v>193.7681</v>
      </c>
      <c r="G42">
        <v>0</v>
      </c>
      <c r="H42">
        <f t="shared" si="1"/>
        <v>-0.65484550410343889</v>
      </c>
      <c r="I42">
        <f t="shared" si="2"/>
        <v>0.34189844628189231</v>
      </c>
      <c r="J42">
        <f t="shared" si="3"/>
        <v>0</v>
      </c>
      <c r="K42">
        <f t="shared" si="4"/>
        <v>0</v>
      </c>
      <c r="L42">
        <f t="shared" si="5"/>
        <v>0.65810155371810763</v>
      </c>
      <c r="M42">
        <f t="shared" si="6"/>
        <v>-0.41839602260793241</v>
      </c>
    </row>
    <row r="43" spans="1:13">
      <c r="A43">
        <v>37</v>
      </c>
      <c r="B43">
        <v>551.65499999999997</v>
      </c>
      <c r="C43">
        <v>27.582748000000002</v>
      </c>
      <c r="D43">
        <v>5.4262789999999992</v>
      </c>
      <c r="E43">
        <v>306.92079999999999</v>
      </c>
      <c r="F43">
        <v>181.46940000000001</v>
      </c>
      <c r="G43">
        <v>0</v>
      </c>
      <c r="H43">
        <f t="shared" si="1"/>
        <v>-11.716038754328975</v>
      </c>
      <c r="I43">
        <f t="shared" si="2"/>
        <v>8.1617910948737708E-6</v>
      </c>
      <c r="J43">
        <f t="shared" si="3"/>
        <v>0</v>
      </c>
      <c r="K43">
        <f t="shared" si="4"/>
        <v>0</v>
      </c>
      <c r="L43">
        <f t="shared" si="5"/>
        <v>0.99999183820890514</v>
      </c>
      <c r="M43">
        <f t="shared" si="6"/>
        <v>-8.1618244024609855E-6</v>
      </c>
    </row>
    <row r="44" spans="1:13">
      <c r="A44">
        <v>38</v>
      </c>
      <c r="B44">
        <v>182.38339999999999</v>
      </c>
      <c r="C44">
        <v>19.927461000000001</v>
      </c>
      <c r="D44">
        <v>2.7875650000000003</v>
      </c>
      <c r="E44">
        <v>10.3626</v>
      </c>
      <c r="F44">
        <v>118.2642</v>
      </c>
      <c r="G44">
        <v>0</v>
      </c>
      <c r="H44">
        <f t="shared" si="1"/>
        <v>-0.47250383877976443</v>
      </c>
      <c r="I44">
        <f t="shared" si="2"/>
        <v>0.38402379001996423</v>
      </c>
      <c r="J44">
        <f t="shared" si="3"/>
        <v>0</v>
      </c>
      <c r="K44">
        <f t="shared" si="4"/>
        <v>0</v>
      </c>
      <c r="L44">
        <f t="shared" si="5"/>
        <v>0.61597620998003577</v>
      </c>
      <c r="M44">
        <f t="shared" si="6"/>
        <v>-0.48454693635667456</v>
      </c>
    </row>
    <row r="45" spans="1:13">
      <c r="A45">
        <v>39</v>
      </c>
      <c r="B45">
        <v>328.18959999999998</v>
      </c>
      <c r="C45">
        <v>3.979425</v>
      </c>
      <c r="D45">
        <v>1.937022</v>
      </c>
      <c r="E45">
        <v>341.23700000000002</v>
      </c>
      <c r="F45">
        <v>519.79359999999997</v>
      </c>
      <c r="G45">
        <v>0</v>
      </c>
      <c r="H45">
        <f t="shared" si="1"/>
        <v>-8.3026180479918299</v>
      </c>
      <c r="I45">
        <f t="shared" si="2"/>
        <v>2.4780562622466932E-4</v>
      </c>
      <c r="J45">
        <f t="shared" si="3"/>
        <v>0</v>
      </c>
      <c r="K45">
        <f t="shared" si="4"/>
        <v>0</v>
      </c>
      <c r="L45">
        <f t="shared" si="5"/>
        <v>0.99975219437377538</v>
      </c>
      <c r="M45">
        <f t="shared" si="6"/>
        <v>-2.4783633511214E-4</v>
      </c>
    </row>
    <row r="46" spans="1:13">
      <c r="A46">
        <v>40</v>
      </c>
      <c r="B46">
        <v>241.71199999999999</v>
      </c>
      <c r="C46">
        <v>8.6438300000000012</v>
      </c>
      <c r="D46">
        <v>19.643475000000002</v>
      </c>
      <c r="E46">
        <v>970.35080000000005</v>
      </c>
      <c r="F46">
        <v>78.42179999999999</v>
      </c>
      <c r="G46">
        <v>0</v>
      </c>
      <c r="H46">
        <f t="shared" si="1"/>
        <v>-13.376881501092265</v>
      </c>
      <c r="I46">
        <f t="shared" si="2"/>
        <v>1.5505775994041522E-6</v>
      </c>
      <c r="J46">
        <f t="shared" si="3"/>
        <v>0</v>
      </c>
      <c r="K46">
        <f t="shared" si="4"/>
        <v>0</v>
      </c>
      <c r="L46">
        <f t="shared" si="5"/>
        <v>0.99999844942240057</v>
      </c>
      <c r="M46">
        <f t="shared" si="6"/>
        <v>-1.5505788015762476E-6</v>
      </c>
    </row>
    <row r="47" spans="1:13">
      <c r="A47">
        <v>41</v>
      </c>
      <c r="B47">
        <v>175.3862</v>
      </c>
      <c r="C47">
        <v>21.978076999999999</v>
      </c>
      <c r="D47">
        <v>13.692077999999999</v>
      </c>
      <c r="E47">
        <v>58.794199999999996</v>
      </c>
      <c r="F47">
        <v>78.313400000000001</v>
      </c>
      <c r="G47">
        <v>0</v>
      </c>
      <c r="H47">
        <f t="shared" si="1"/>
        <v>-1.7738324438180726</v>
      </c>
      <c r="I47">
        <f t="shared" si="2"/>
        <v>0.14506637428371078</v>
      </c>
      <c r="J47">
        <f t="shared" si="3"/>
        <v>0</v>
      </c>
      <c r="K47">
        <f t="shared" si="4"/>
        <v>0</v>
      </c>
      <c r="L47">
        <f t="shared" si="5"/>
        <v>0.85493362571628917</v>
      </c>
      <c r="M47">
        <f t="shared" si="6"/>
        <v>-0.15673144379998105</v>
      </c>
    </row>
    <row r="48" spans="1:13">
      <c r="A48">
        <v>42</v>
      </c>
      <c r="B48">
        <v>448.85840000000002</v>
      </c>
      <c r="C48">
        <v>16.29569</v>
      </c>
      <c r="D48">
        <v>12.220743000000001</v>
      </c>
      <c r="E48">
        <v>54.878599999999999</v>
      </c>
      <c r="F48">
        <v>181.03559999999999</v>
      </c>
      <c r="G48">
        <v>0</v>
      </c>
      <c r="H48">
        <f t="shared" si="1"/>
        <v>-7.4910798610174201</v>
      </c>
      <c r="I48">
        <f t="shared" si="2"/>
        <v>5.5772879433055626E-4</v>
      </c>
      <c r="J48">
        <f t="shared" si="3"/>
        <v>0</v>
      </c>
      <c r="K48">
        <f t="shared" si="4"/>
        <v>0</v>
      </c>
      <c r="L48">
        <f t="shared" si="5"/>
        <v>0.99944227120566942</v>
      </c>
      <c r="M48">
        <f t="shared" si="6"/>
        <v>-5.578843828880955E-4</v>
      </c>
    </row>
    <row r="49" spans="1:13">
      <c r="A49">
        <v>43</v>
      </c>
      <c r="B49">
        <v>58.769100000000002</v>
      </c>
      <c r="C49">
        <v>32.248958999999999</v>
      </c>
      <c r="D49">
        <v>7.0198979999999995</v>
      </c>
      <c r="E49">
        <v>39.796399999999998</v>
      </c>
      <c r="F49">
        <v>134.58539999999999</v>
      </c>
      <c r="G49">
        <v>1</v>
      </c>
      <c r="H49">
        <f t="shared" si="1"/>
        <v>1.1525013469597307</v>
      </c>
      <c r="I49">
        <f t="shared" si="2"/>
        <v>0.7599675015673748</v>
      </c>
      <c r="J49">
        <f t="shared" si="3"/>
        <v>1</v>
      </c>
      <c r="K49">
        <f t="shared" si="4"/>
        <v>0</v>
      </c>
      <c r="L49">
        <f t="shared" si="5"/>
        <v>0.7599675015673748</v>
      </c>
      <c r="M49">
        <f t="shared" si="6"/>
        <v>-0.27447960771160146</v>
      </c>
    </row>
    <row r="50" spans="1:13">
      <c r="A50">
        <v>44</v>
      </c>
      <c r="B50">
        <v>102.05185</v>
      </c>
      <c r="C50">
        <v>21.846651999999999</v>
      </c>
      <c r="D50">
        <v>4.7408210000000004</v>
      </c>
      <c r="E50">
        <v>15.6587</v>
      </c>
      <c r="F50">
        <v>177.72569999999999</v>
      </c>
      <c r="G50">
        <v>1</v>
      </c>
      <c r="H50">
        <f t="shared" si="1"/>
        <v>0.67209665925417195</v>
      </c>
      <c r="I50">
        <f t="shared" si="2"/>
        <v>0.66197247719514352</v>
      </c>
      <c r="J50">
        <f t="shared" si="3"/>
        <v>1</v>
      </c>
      <c r="K50">
        <f t="shared" si="4"/>
        <v>0</v>
      </c>
      <c r="L50">
        <f t="shared" si="5"/>
        <v>0.66197247719514352</v>
      </c>
      <c r="M50">
        <f t="shared" si="6"/>
        <v>-0.41253129914332504</v>
      </c>
    </row>
    <row r="51" spans="1:13">
      <c r="A51">
        <v>45</v>
      </c>
      <c r="B51">
        <v>919.11860000000001</v>
      </c>
      <c r="C51">
        <v>12.946122000000001</v>
      </c>
      <c r="D51">
        <v>5.4107759999999994</v>
      </c>
      <c r="E51">
        <v>9.1707999999999998</v>
      </c>
      <c r="F51">
        <v>98.875900000000001</v>
      </c>
      <c r="G51">
        <v>0</v>
      </c>
      <c r="H51">
        <f t="shared" si="1"/>
        <v>-15.556020738943365</v>
      </c>
      <c r="I51">
        <f t="shared" si="2"/>
        <v>1.7543084550991992E-7</v>
      </c>
      <c r="J51">
        <f t="shared" si="3"/>
        <v>0</v>
      </c>
      <c r="K51">
        <f t="shared" si="4"/>
        <v>0</v>
      </c>
      <c r="L51">
        <f t="shared" si="5"/>
        <v>0.99999982456915448</v>
      </c>
      <c r="M51">
        <f t="shared" si="6"/>
        <v>-1.7543086090506979E-7</v>
      </c>
    </row>
    <row r="52" spans="1:13">
      <c r="A52">
        <v>46</v>
      </c>
      <c r="B52">
        <v>157.173</v>
      </c>
      <c r="C52">
        <v>8.236286999999999</v>
      </c>
      <c r="D52">
        <v>1.4219409999999999</v>
      </c>
      <c r="E52">
        <v>48.101300000000002</v>
      </c>
      <c r="F52">
        <v>101.1097</v>
      </c>
      <c r="G52">
        <v>1</v>
      </c>
      <c r="H52">
        <f t="shared" si="1"/>
        <v>-7.4559452199482124E-2</v>
      </c>
      <c r="I52">
        <f t="shared" si="2"/>
        <v>0.48136876724287858</v>
      </c>
      <c r="J52">
        <f t="shared" si="3"/>
        <v>0</v>
      </c>
      <c r="K52">
        <f t="shared" si="4"/>
        <v>1</v>
      </c>
      <c r="L52">
        <f t="shared" si="5"/>
        <v>0.48136876724287858</v>
      </c>
      <c r="M52">
        <f t="shared" si="6"/>
        <v>-0.73112163475144654</v>
      </c>
    </row>
    <row r="53" spans="1:13">
      <c r="A53">
        <v>47</v>
      </c>
      <c r="B53">
        <v>113.3558</v>
      </c>
      <c r="C53">
        <v>30.756010999999997</v>
      </c>
      <c r="D53">
        <v>13.094432999999999</v>
      </c>
      <c r="E53">
        <v>51.192999999999998</v>
      </c>
      <c r="F53">
        <v>140.1842</v>
      </c>
      <c r="G53">
        <v>0</v>
      </c>
      <c r="H53">
        <f t="shared" si="1"/>
        <v>-0.67852053703765236</v>
      </c>
      <c r="I53">
        <f t="shared" si="2"/>
        <v>0.33659158334881595</v>
      </c>
      <c r="J53">
        <f t="shared" si="3"/>
        <v>0</v>
      </c>
      <c r="K53">
        <f t="shared" si="4"/>
        <v>0</v>
      </c>
      <c r="L53">
        <f t="shared" si="5"/>
        <v>0.663408416651184</v>
      </c>
      <c r="M53">
        <f t="shared" si="6"/>
        <v>-0.41036446540588561</v>
      </c>
    </row>
    <row r="54" spans="1:13">
      <c r="A54">
        <v>48</v>
      </c>
      <c r="B54">
        <v>417.32279999999997</v>
      </c>
      <c r="C54">
        <v>18.725393999999998</v>
      </c>
      <c r="D54">
        <v>19.699802999999999</v>
      </c>
      <c r="E54">
        <v>200.78739999999999</v>
      </c>
      <c r="F54">
        <v>179.03540000000001</v>
      </c>
      <c r="G54">
        <v>0</v>
      </c>
      <c r="H54">
        <f t="shared" si="1"/>
        <v>-9.1543479133828338</v>
      </c>
      <c r="I54">
        <f t="shared" si="2"/>
        <v>1.0574778702212815E-4</v>
      </c>
      <c r="J54">
        <f t="shared" si="3"/>
        <v>0</v>
      </c>
      <c r="K54">
        <f t="shared" si="4"/>
        <v>0</v>
      </c>
      <c r="L54">
        <f t="shared" si="5"/>
        <v>0.9998942522129779</v>
      </c>
      <c r="M54">
        <f t="shared" si="6"/>
        <v>-1.0575337871354303E-4</v>
      </c>
    </row>
    <row r="55" spans="1:13">
      <c r="A55">
        <v>49</v>
      </c>
      <c r="B55">
        <v>277.78359999999998</v>
      </c>
      <c r="C55">
        <v>10.678865</v>
      </c>
      <c r="D55">
        <v>27.549641000000001</v>
      </c>
      <c r="E55">
        <v>123.92140000000001</v>
      </c>
      <c r="F55">
        <v>259.12</v>
      </c>
      <c r="G55">
        <v>0</v>
      </c>
      <c r="H55">
        <f t="shared" si="1"/>
        <v>-6.4969218176247789</v>
      </c>
      <c r="I55">
        <f t="shared" si="2"/>
        <v>1.5058033199046971E-3</v>
      </c>
      <c r="J55">
        <f t="shared" si="3"/>
        <v>0</v>
      </c>
      <c r="K55">
        <f t="shared" si="4"/>
        <v>0</v>
      </c>
      <c r="L55">
        <f t="shared" si="5"/>
        <v>0.99849419668009531</v>
      </c>
      <c r="M55">
        <f t="shared" si="6"/>
        <v>-1.5069381811187322E-3</v>
      </c>
    </row>
    <row r="56" spans="1:13">
      <c r="A56">
        <v>50</v>
      </c>
      <c r="B56">
        <v>95.724000000000004</v>
      </c>
      <c r="C56">
        <v>39.450245000000002</v>
      </c>
      <c r="D56">
        <v>8.0348319999999998</v>
      </c>
      <c r="E56">
        <v>138.7998</v>
      </c>
      <c r="F56">
        <v>163.7998</v>
      </c>
      <c r="G56">
        <v>0</v>
      </c>
      <c r="H56">
        <f t="shared" si="1"/>
        <v>-0.9276885547026037</v>
      </c>
      <c r="I56">
        <f t="shared" si="2"/>
        <v>0.28339389185115282</v>
      </c>
      <c r="J56">
        <f t="shared" si="3"/>
        <v>0</v>
      </c>
      <c r="K56">
        <f t="shared" si="4"/>
        <v>0</v>
      </c>
      <c r="L56">
        <f t="shared" si="5"/>
        <v>0.71660610814884718</v>
      </c>
      <c r="M56">
        <f t="shared" si="6"/>
        <v>-0.33322895035630867</v>
      </c>
    </row>
    <row r="57" spans="1:13">
      <c r="A57">
        <v>51</v>
      </c>
      <c r="B57">
        <v>133.06120000000001</v>
      </c>
      <c r="C57">
        <v>31.008163</v>
      </c>
      <c r="D57">
        <v>16.583672999999997</v>
      </c>
      <c r="E57">
        <v>5.7141999999999999</v>
      </c>
      <c r="F57">
        <v>44.591799999999999</v>
      </c>
      <c r="G57">
        <v>0</v>
      </c>
      <c r="H57">
        <f t="shared" si="1"/>
        <v>-0.56859791822227113</v>
      </c>
      <c r="I57">
        <f t="shared" si="2"/>
        <v>0.36156041080722284</v>
      </c>
      <c r="J57">
        <f t="shared" si="3"/>
        <v>0</v>
      </c>
      <c r="K57">
        <f t="shared" si="4"/>
        <v>0</v>
      </c>
      <c r="L57">
        <f t="shared" si="5"/>
        <v>0.63843958919277721</v>
      </c>
      <c r="M57">
        <f t="shared" si="6"/>
        <v>-0.44872822162269288</v>
      </c>
    </row>
    <row r="58" spans="1:13">
      <c r="A58">
        <v>52</v>
      </c>
      <c r="B58">
        <v>39.968600000000002</v>
      </c>
      <c r="C58">
        <v>20.952193999999999</v>
      </c>
      <c r="D58">
        <v>14.874608</v>
      </c>
      <c r="E58">
        <v>126.1756</v>
      </c>
      <c r="F58">
        <v>123.7461</v>
      </c>
      <c r="G58">
        <v>0</v>
      </c>
      <c r="H58">
        <f t="shared" si="1"/>
        <v>-2.4602322263800325E-2</v>
      </c>
      <c r="I58">
        <f t="shared" si="2"/>
        <v>0.49384972964761564</v>
      </c>
      <c r="J58">
        <f t="shared" si="3"/>
        <v>0</v>
      </c>
      <c r="K58">
        <f t="shared" si="4"/>
        <v>0</v>
      </c>
      <c r="L58">
        <f t="shared" si="5"/>
        <v>0.50615027035238436</v>
      </c>
      <c r="M58">
        <f t="shared" si="6"/>
        <v>-0.68092167680260962</v>
      </c>
    </row>
    <row r="59" spans="1:13">
      <c r="A59">
        <v>53</v>
      </c>
      <c r="B59">
        <v>102.1739</v>
      </c>
      <c r="C59">
        <v>27.339130000000001</v>
      </c>
      <c r="D59">
        <v>3.93913</v>
      </c>
      <c r="E59">
        <v>38.260899999999999</v>
      </c>
      <c r="F59">
        <v>165.08699999999999</v>
      </c>
      <c r="G59">
        <v>1</v>
      </c>
      <c r="H59">
        <f t="shared" si="1"/>
        <v>0.50934345560677929</v>
      </c>
      <c r="I59">
        <f t="shared" si="2"/>
        <v>0.62465255252934426</v>
      </c>
      <c r="J59">
        <f t="shared" si="3"/>
        <v>1</v>
      </c>
      <c r="K59">
        <f t="shared" si="4"/>
        <v>0</v>
      </c>
      <c r="L59">
        <f t="shared" si="5"/>
        <v>0.62465255252934426</v>
      </c>
      <c r="M59">
        <f t="shared" si="6"/>
        <v>-0.47055969977734929</v>
      </c>
    </row>
    <row r="60" spans="1:13">
      <c r="A60">
        <v>54</v>
      </c>
      <c r="B60">
        <v>16.966049999999999</v>
      </c>
      <c r="C60">
        <v>50.933134000000003</v>
      </c>
      <c r="D60">
        <v>29.780439000000001</v>
      </c>
      <c r="E60">
        <v>12.475</v>
      </c>
      <c r="F60">
        <v>41.914200000000001</v>
      </c>
      <c r="G60">
        <v>1</v>
      </c>
      <c r="H60">
        <f t="shared" si="1"/>
        <v>0.28794354251342469</v>
      </c>
      <c r="I60">
        <f t="shared" si="2"/>
        <v>0.57149260371679611</v>
      </c>
      <c r="J60">
        <f t="shared" si="3"/>
        <v>1</v>
      </c>
      <c r="K60">
        <f t="shared" si="4"/>
        <v>0</v>
      </c>
      <c r="L60">
        <f t="shared" si="5"/>
        <v>0.57149260371679611</v>
      </c>
      <c r="M60">
        <f t="shared" si="6"/>
        <v>-0.55950373770889061</v>
      </c>
    </row>
    <row r="61" spans="1:13">
      <c r="A61">
        <v>55</v>
      </c>
      <c r="B61">
        <v>293.51799999999997</v>
      </c>
      <c r="C61">
        <v>43.684224</v>
      </c>
      <c r="D61">
        <v>7.0100840000000009</v>
      </c>
      <c r="E61">
        <v>48.919600000000003</v>
      </c>
      <c r="F61">
        <v>206.62729999999999</v>
      </c>
      <c r="G61">
        <v>0</v>
      </c>
      <c r="H61">
        <f t="shared" si="1"/>
        <v>-4.0791256267640126</v>
      </c>
      <c r="I61">
        <f t="shared" si="2"/>
        <v>1.6640658084486157E-2</v>
      </c>
      <c r="J61">
        <f t="shared" si="3"/>
        <v>0</v>
      </c>
      <c r="K61">
        <f t="shared" si="4"/>
        <v>0</v>
      </c>
      <c r="L61">
        <f t="shared" si="5"/>
        <v>0.98335934191551388</v>
      </c>
      <c r="M61">
        <f t="shared" si="6"/>
        <v>-1.6780669260553254E-2</v>
      </c>
    </row>
    <row r="62" spans="1:13">
      <c r="A62">
        <v>56</v>
      </c>
      <c r="B62">
        <v>133.33340000000001</v>
      </c>
      <c r="C62">
        <v>23.614379</v>
      </c>
      <c r="D62">
        <v>10.098039</v>
      </c>
      <c r="E62">
        <v>24.836600000000001</v>
      </c>
      <c r="F62">
        <v>92.9739</v>
      </c>
      <c r="G62">
        <v>0</v>
      </c>
      <c r="H62">
        <f t="shared" si="1"/>
        <v>-0.27445602990996054</v>
      </c>
      <c r="I62">
        <f t="shared" si="2"/>
        <v>0.43181347495507461</v>
      </c>
      <c r="J62">
        <f t="shared" si="3"/>
        <v>0</v>
      </c>
      <c r="K62">
        <f t="shared" si="4"/>
        <v>0</v>
      </c>
      <c r="L62">
        <f t="shared" si="5"/>
        <v>0.56818652504492539</v>
      </c>
      <c r="M62">
        <f t="shared" si="6"/>
        <v>-0.56530552500530451</v>
      </c>
    </row>
    <row r="63" spans="1:13">
      <c r="A63">
        <v>57</v>
      </c>
      <c r="B63">
        <v>131.6343</v>
      </c>
      <c r="C63">
        <v>12.737845</v>
      </c>
      <c r="D63">
        <v>5.5919829999999999</v>
      </c>
      <c r="E63">
        <v>3.4641000000000002</v>
      </c>
      <c r="F63">
        <v>38.589300000000001</v>
      </c>
      <c r="G63">
        <v>1</v>
      </c>
      <c r="H63">
        <f t="shared" si="1"/>
        <v>0.72016195857138632</v>
      </c>
      <c r="I63">
        <f t="shared" si="2"/>
        <v>0.67264268045230347</v>
      </c>
      <c r="J63">
        <f t="shared" si="3"/>
        <v>1</v>
      </c>
      <c r="K63">
        <f t="shared" si="4"/>
        <v>0</v>
      </c>
      <c r="L63">
        <f t="shared" si="5"/>
        <v>0.67264268045230347</v>
      </c>
      <c r="M63">
        <f t="shared" si="6"/>
        <v>-0.39654102576844918</v>
      </c>
    </row>
    <row r="64" spans="1:13">
      <c r="A64">
        <v>58</v>
      </c>
      <c r="B64">
        <v>30.389150000000001</v>
      </c>
      <c r="C64">
        <v>42.006177000000001</v>
      </c>
      <c r="D64">
        <v>11.147621999999998</v>
      </c>
      <c r="E64">
        <v>37.554000000000002</v>
      </c>
      <c r="F64">
        <v>141.80420000000001</v>
      </c>
      <c r="G64">
        <v>1</v>
      </c>
      <c r="H64">
        <f t="shared" si="1"/>
        <v>1.2473789773094488</v>
      </c>
      <c r="I64">
        <f t="shared" si="2"/>
        <v>0.77684581985865175</v>
      </c>
      <c r="J64">
        <f t="shared" si="3"/>
        <v>1</v>
      </c>
      <c r="K64">
        <f t="shared" si="4"/>
        <v>0</v>
      </c>
      <c r="L64">
        <f t="shared" si="5"/>
        <v>0.77684581985865175</v>
      </c>
      <c r="M64">
        <f t="shared" si="6"/>
        <v>-0.25251337834468007</v>
      </c>
    </row>
    <row r="65" spans="1:13">
      <c r="A65">
        <v>59</v>
      </c>
      <c r="B65">
        <v>88.869799999999998</v>
      </c>
      <c r="C65">
        <v>19.162552000000002</v>
      </c>
      <c r="D65">
        <v>18.752382999999998</v>
      </c>
      <c r="E65">
        <v>8.5451999999999995</v>
      </c>
      <c r="F65">
        <v>113.0153</v>
      </c>
      <c r="G65">
        <v>0</v>
      </c>
      <c r="H65">
        <f t="shared" si="1"/>
        <v>-7.7604699263273069E-2</v>
      </c>
      <c r="I65">
        <f t="shared" si="2"/>
        <v>0.48060855627107552</v>
      </c>
      <c r="J65">
        <f t="shared" si="3"/>
        <v>0</v>
      </c>
      <c r="K65">
        <f t="shared" si="4"/>
        <v>0</v>
      </c>
      <c r="L65">
        <f t="shared" si="5"/>
        <v>0.51939144372892443</v>
      </c>
      <c r="M65">
        <f t="shared" si="6"/>
        <v>-0.65509745326437019</v>
      </c>
    </row>
    <row r="66" spans="1:13">
      <c r="A66">
        <v>60</v>
      </c>
      <c r="B66">
        <v>59.764200000000002</v>
      </c>
      <c r="C66">
        <v>9.0393369999999997</v>
      </c>
      <c r="D66">
        <v>19.432707000000001</v>
      </c>
      <c r="E66">
        <v>42.955599999999997</v>
      </c>
      <c r="F66">
        <v>50.213000000000001</v>
      </c>
      <c r="G66">
        <v>0</v>
      </c>
      <c r="H66">
        <f t="shared" si="1"/>
        <v>0.39746163205837393</v>
      </c>
      <c r="I66">
        <f t="shared" si="2"/>
        <v>0.59807763745128939</v>
      </c>
      <c r="J66">
        <f t="shared" si="3"/>
        <v>1</v>
      </c>
      <c r="K66">
        <f t="shared" si="4"/>
        <v>1</v>
      </c>
      <c r="L66">
        <f t="shared" si="5"/>
        <v>0.40192236254871061</v>
      </c>
      <c r="M66">
        <f t="shared" si="6"/>
        <v>-0.91149633700300947</v>
      </c>
    </row>
    <row r="67" spans="1:13">
      <c r="A67">
        <v>61</v>
      </c>
      <c r="B67">
        <v>34.296950000000002</v>
      </c>
      <c r="C67">
        <v>31.876763999999998</v>
      </c>
      <c r="D67">
        <v>12.722233000000001</v>
      </c>
      <c r="E67">
        <v>112.9211</v>
      </c>
      <c r="F67">
        <v>79.889099999999999</v>
      </c>
      <c r="G67">
        <v>1</v>
      </c>
      <c r="H67">
        <f t="shared" si="1"/>
        <v>0.52187478314059721</v>
      </c>
      <c r="I67">
        <f t="shared" si="2"/>
        <v>0.62758604871085144</v>
      </c>
      <c r="J67">
        <f t="shared" si="3"/>
        <v>1</v>
      </c>
      <c r="K67">
        <f t="shared" si="4"/>
        <v>0</v>
      </c>
      <c r="L67">
        <f t="shared" si="5"/>
        <v>0.62758604871085144</v>
      </c>
      <c r="M67">
        <f t="shared" si="6"/>
        <v>-0.46587448795789393</v>
      </c>
    </row>
    <row r="68" spans="1:13">
      <c r="A68">
        <v>62</v>
      </c>
      <c r="B68">
        <v>75.825500000000005</v>
      </c>
      <c r="C68">
        <v>11.58989</v>
      </c>
      <c r="D68">
        <v>0.627803</v>
      </c>
      <c r="E68">
        <v>5.2995999999999999</v>
      </c>
      <c r="F68">
        <v>44.250700000000002</v>
      </c>
      <c r="G68">
        <v>1</v>
      </c>
      <c r="H68">
        <f t="shared" si="1"/>
        <v>2.3043361163096954</v>
      </c>
      <c r="I68">
        <f t="shared" si="2"/>
        <v>0.90923551813720693</v>
      </c>
      <c r="J68">
        <f t="shared" si="3"/>
        <v>1</v>
      </c>
      <c r="K68">
        <f t="shared" si="4"/>
        <v>0</v>
      </c>
      <c r="L68">
        <f t="shared" si="5"/>
        <v>0.90923551813720693</v>
      </c>
      <c r="M68">
        <f t="shared" si="6"/>
        <v>-9.515112250368038E-2</v>
      </c>
    </row>
    <row r="69" spans="1:13">
      <c r="A69">
        <v>63</v>
      </c>
      <c r="B69">
        <v>60.285200000000003</v>
      </c>
      <c r="C69">
        <v>15.595087000000001</v>
      </c>
      <c r="D69">
        <v>11.274884</v>
      </c>
      <c r="E69">
        <v>2.5413000000000001</v>
      </c>
      <c r="F69">
        <v>4.9297000000000004</v>
      </c>
      <c r="G69">
        <v>1</v>
      </c>
      <c r="H69">
        <f t="shared" si="1"/>
        <v>1.733058761850482</v>
      </c>
      <c r="I69">
        <f t="shared" si="2"/>
        <v>0.84980325140752389</v>
      </c>
      <c r="J69">
        <f t="shared" si="3"/>
        <v>1</v>
      </c>
      <c r="K69">
        <f t="shared" si="4"/>
        <v>0</v>
      </c>
      <c r="L69">
        <f t="shared" si="5"/>
        <v>0.84980325140752389</v>
      </c>
      <c r="M69">
        <f t="shared" si="6"/>
        <v>-0.16275042522316766</v>
      </c>
    </row>
    <row r="70" spans="1:13">
      <c r="A70">
        <v>64</v>
      </c>
      <c r="B70">
        <v>52.327399999999997</v>
      </c>
      <c r="C70">
        <v>17.149459999999998</v>
      </c>
      <c r="D70">
        <v>7.4723649999999999</v>
      </c>
      <c r="E70">
        <v>26.512599999999999</v>
      </c>
      <c r="F70">
        <v>175.00550000000001</v>
      </c>
      <c r="G70">
        <v>0</v>
      </c>
      <c r="H70">
        <f t="shared" si="1"/>
        <v>1.3483121139320251</v>
      </c>
      <c r="I70">
        <f t="shared" si="2"/>
        <v>0.79385354248437745</v>
      </c>
      <c r="J70">
        <f t="shared" si="3"/>
        <v>1</v>
      </c>
      <c r="K70">
        <f t="shared" si="4"/>
        <v>1</v>
      </c>
      <c r="L70">
        <f t="shared" si="5"/>
        <v>0.20614645751562255</v>
      </c>
      <c r="M70">
        <f t="shared" si="6"/>
        <v>-1.5791684039903477</v>
      </c>
    </row>
    <row r="71" spans="1:13">
      <c r="A71">
        <v>65</v>
      </c>
      <c r="B71">
        <v>112.3224</v>
      </c>
      <c r="C71">
        <v>20.515362</v>
      </c>
      <c r="D71">
        <v>19.081599000000001</v>
      </c>
      <c r="E71">
        <v>133.46539999999999</v>
      </c>
      <c r="F71">
        <v>41.187600000000003</v>
      </c>
      <c r="G71">
        <v>0</v>
      </c>
      <c r="H71">
        <f t="shared" si="1"/>
        <v>-1.6645830451845027</v>
      </c>
      <c r="I71">
        <f t="shared" si="2"/>
        <v>0.15914773656747602</v>
      </c>
      <c r="J71">
        <f t="shared" si="3"/>
        <v>0</v>
      </c>
      <c r="K71">
        <f t="shared" si="4"/>
        <v>0</v>
      </c>
      <c r="L71">
        <f t="shared" si="5"/>
        <v>0.84085226343252395</v>
      </c>
      <c r="M71">
        <f t="shared" si="6"/>
        <v>-0.17333930217835691</v>
      </c>
    </row>
    <row r="72" spans="1:13">
      <c r="A72">
        <v>66</v>
      </c>
      <c r="B72">
        <v>1112.9494</v>
      </c>
      <c r="C72">
        <v>10.174992</v>
      </c>
      <c r="D72">
        <v>10.034998</v>
      </c>
      <c r="E72">
        <v>5.7270000000000003</v>
      </c>
      <c r="F72">
        <v>85.451799999999992</v>
      </c>
      <c r="G72">
        <v>0</v>
      </c>
      <c r="H72">
        <f t="shared" ref="H72:H93" si="7">SUMPRODUCT($B$4:$F$4,B72:F72)+$G$4</f>
        <v>-19.83392862064764</v>
      </c>
      <c r="I72">
        <f t="shared" ref="I72:I93" si="8">1/(1+EXP(-H72))</f>
        <v>2.4335162158610713E-9</v>
      </c>
      <c r="J72">
        <f t="shared" ref="J72:J93" si="9">IF(I72&gt;0.5,1,0)</f>
        <v>0</v>
      </c>
      <c r="K72">
        <f t="shared" ref="K72:K93" si="10">IF(J72=G72,0,1)</f>
        <v>0</v>
      </c>
      <c r="L72">
        <f t="shared" ref="L72:L93" si="11">IF(G72=1,I72,1-I72)</f>
        <v>0.99999999756648383</v>
      </c>
      <c r="M72">
        <f t="shared" ref="M72:M93" si="12">LN(L72)</f>
        <v>-2.4335161693167875E-9</v>
      </c>
    </row>
    <row r="73" spans="1:13">
      <c r="A73">
        <v>67</v>
      </c>
      <c r="B73">
        <v>20.931899999999999</v>
      </c>
      <c r="C73">
        <v>27.724731000000002</v>
      </c>
      <c r="D73">
        <v>9.8437280000000005</v>
      </c>
      <c r="E73">
        <v>15.7706</v>
      </c>
      <c r="F73">
        <v>20.218599999999999</v>
      </c>
      <c r="G73">
        <v>1</v>
      </c>
      <c r="H73">
        <f t="shared" si="7"/>
        <v>2.3753706143060516</v>
      </c>
      <c r="I73">
        <f t="shared" si="8"/>
        <v>0.9149298055475904</v>
      </c>
      <c r="J73">
        <f t="shared" si="9"/>
        <v>1</v>
      </c>
      <c r="K73">
        <f t="shared" si="10"/>
        <v>0</v>
      </c>
      <c r="L73">
        <f t="shared" si="11"/>
        <v>0.9149298055475904</v>
      </c>
      <c r="M73">
        <f t="shared" si="12"/>
        <v>-8.8907931897916001E-2</v>
      </c>
    </row>
    <row r="74" spans="1:13">
      <c r="A74">
        <v>68</v>
      </c>
      <c r="B74">
        <v>2795.6318000000001</v>
      </c>
      <c r="C74">
        <v>10.682173000000001</v>
      </c>
      <c r="D74">
        <v>4.2433699999999996</v>
      </c>
      <c r="E74">
        <v>10.211399999999999</v>
      </c>
      <c r="F74">
        <v>36.3459</v>
      </c>
      <c r="G74">
        <v>0</v>
      </c>
      <c r="H74">
        <f t="shared" si="7"/>
        <v>-53.329292106523532</v>
      </c>
      <c r="I74">
        <f t="shared" si="8"/>
        <v>6.908483335467504E-24</v>
      </c>
      <c r="J74">
        <f t="shared" si="9"/>
        <v>0</v>
      </c>
      <c r="K74">
        <f t="shared" si="10"/>
        <v>0</v>
      </c>
      <c r="L74">
        <f t="shared" si="11"/>
        <v>1</v>
      </c>
      <c r="M74">
        <f t="shared" si="12"/>
        <v>0</v>
      </c>
    </row>
    <row r="75" spans="1:13">
      <c r="A75">
        <v>69</v>
      </c>
      <c r="B75">
        <v>124.73779999999999</v>
      </c>
      <c r="C75">
        <v>23.328166</v>
      </c>
      <c r="D75">
        <v>13.236072</v>
      </c>
      <c r="E75">
        <v>40.849800000000002</v>
      </c>
      <c r="F75">
        <v>80.803799999999995</v>
      </c>
      <c r="G75">
        <v>0</v>
      </c>
      <c r="H75">
        <f t="shared" si="7"/>
        <v>-0.52795828671277789</v>
      </c>
      <c r="I75">
        <f t="shared" si="8"/>
        <v>0.37099321100082178</v>
      </c>
      <c r="J75">
        <f t="shared" si="9"/>
        <v>0</v>
      </c>
      <c r="K75">
        <f t="shared" si="10"/>
        <v>0</v>
      </c>
      <c r="L75">
        <f t="shared" si="11"/>
        <v>0.62900678899917817</v>
      </c>
      <c r="M75">
        <f t="shared" si="12"/>
        <v>-0.46361322901851609</v>
      </c>
    </row>
    <row r="76" spans="1:13">
      <c r="A76">
        <v>70</v>
      </c>
      <c r="B76">
        <v>461.43079999999998</v>
      </c>
      <c r="C76">
        <v>20.47879</v>
      </c>
      <c r="D76">
        <v>9.0662190000000002</v>
      </c>
      <c r="E76">
        <v>15.679600000000001</v>
      </c>
      <c r="F76">
        <v>88.838700000000003</v>
      </c>
      <c r="G76">
        <v>0</v>
      </c>
      <c r="H76">
        <f t="shared" si="7"/>
        <v>-6.7023403949285321</v>
      </c>
      <c r="I76">
        <f t="shared" si="8"/>
        <v>1.2265282322742369E-3</v>
      </c>
      <c r="J76">
        <f t="shared" si="9"/>
        <v>0</v>
      </c>
      <c r="K76">
        <f t="shared" si="10"/>
        <v>0</v>
      </c>
      <c r="L76">
        <f t="shared" si="11"/>
        <v>0.9987734717677258</v>
      </c>
      <c r="M76">
        <f t="shared" si="12"/>
        <v>-1.2272810336442005E-3</v>
      </c>
    </row>
    <row r="77" spans="1:13">
      <c r="A77">
        <v>71</v>
      </c>
      <c r="B77">
        <v>120.726</v>
      </c>
      <c r="C77">
        <v>23.97214</v>
      </c>
      <c r="D77">
        <v>10.747150999999999</v>
      </c>
      <c r="E77">
        <v>12.663600000000001</v>
      </c>
      <c r="F77">
        <v>61.724400000000003</v>
      </c>
      <c r="G77">
        <v>0</v>
      </c>
      <c r="H77">
        <f t="shared" si="7"/>
        <v>0.16520879519055853</v>
      </c>
      <c r="I77">
        <f t="shared" si="8"/>
        <v>0.54120851282997384</v>
      </c>
      <c r="J77">
        <f t="shared" si="9"/>
        <v>1</v>
      </c>
      <c r="K77">
        <f t="shared" si="10"/>
        <v>1</v>
      </c>
      <c r="L77">
        <f t="shared" si="11"/>
        <v>0.45879148717002616</v>
      </c>
      <c r="M77">
        <f t="shared" si="12"/>
        <v>-0.77915944845436413</v>
      </c>
    </row>
    <row r="78" spans="1:13">
      <c r="A78">
        <v>72</v>
      </c>
      <c r="B78">
        <v>18.136849999999999</v>
      </c>
      <c r="C78">
        <v>42.192910000000005</v>
      </c>
      <c r="D78">
        <v>10.350371000000001</v>
      </c>
      <c r="E78">
        <v>3.7098</v>
      </c>
      <c r="F78">
        <v>46.815300000000001</v>
      </c>
      <c r="G78">
        <v>1</v>
      </c>
      <c r="H78">
        <f t="shared" si="7"/>
        <v>2.2964470005493816</v>
      </c>
      <c r="I78">
        <f t="shared" si="8"/>
        <v>0.90858235331750403</v>
      </c>
      <c r="J78">
        <f t="shared" si="9"/>
        <v>1</v>
      </c>
      <c r="K78">
        <f t="shared" si="10"/>
        <v>0</v>
      </c>
      <c r="L78">
        <f t="shared" si="11"/>
        <v>0.90858235331750403</v>
      </c>
      <c r="M78">
        <f t="shared" si="12"/>
        <v>-9.5869747683978851E-2</v>
      </c>
    </row>
    <row r="79" spans="1:13">
      <c r="A79">
        <v>73</v>
      </c>
      <c r="B79">
        <v>44.603200000000001</v>
      </c>
      <c r="C79">
        <v>24.625837999999998</v>
      </c>
      <c r="D79">
        <v>22.360833</v>
      </c>
      <c r="E79">
        <v>2.0908000000000002</v>
      </c>
      <c r="F79">
        <v>29.316199999999998</v>
      </c>
      <c r="G79">
        <v>1</v>
      </c>
      <c r="H79">
        <f t="shared" si="7"/>
        <v>0.81529050275092629</v>
      </c>
      <c r="I79">
        <f t="shared" si="8"/>
        <v>0.69323573109480097</v>
      </c>
      <c r="J79">
        <f t="shared" si="9"/>
        <v>1</v>
      </c>
      <c r="K79">
        <f t="shared" si="10"/>
        <v>0</v>
      </c>
      <c r="L79">
        <f t="shared" si="11"/>
        <v>0.69323573109480097</v>
      </c>
      <c r="M79">
        <f t="shared" si="12"/>
        <v>-0.36638517732367742</v>
      </c>
    </row>
    <row r="80" spans="1:13">
      <c r="A80">
        <v>74</v>
      </c>
      <c r="B80">
        <v>78.210999999999999</v>
      </c>
      <c r="C80">
        <v>10.045872000000001</v>
      </c>
      <c r="D80">
        <v>23.183485999999998</v>
      </c>
      <c r="E80">
        <v>5.5045999999999999</v>
      </c>
      <c r="F80">
        <v>51.752299999999998</v>
      </c>
      <c r="G80">
        <v>1</v>
      </c>
      <c r="H80">
        <f t="shared" si="7"/>
        <v>4.6341329830742239E-2</v>
      </c>
      <c r="I80">
        <f t="shared" si="8"/>
        <v>0.51158325959284923</v>
      </c>
      <c r="J80">
        <f t="shared" si="9"/>
        <v>1</v>
      </c>
      <c r="K80">
        <f t="shared" si="10"/>
        <v>0</v>
      </c>
      <c r="L80">
        <f t="shared" si="11"/>
        <v>0.51158325959284923</v>
      </c>
      <c r="M80">
        <f t="shared" si="12"/>
        <v>-0.67024493148433728</v>
      </c>
    </row>
    <row r="81" spans="1:13">
      <c r="A81">
        <v>75</v>
      </c>
      <c r="B81">
        <v>422.89620000000002</v>
      </c>
      <c r="C81">
        <v>31.747116999999999</v>
      </c>
      <c r="D81">
        <v>11.610423000000001</v>
      </c>
      <c r="E81">
        <v>76.035799999999995</v>
      </c>
      <c r="F81">
        <v>233.4579</v>
      </c>
      <c r="G81">
        <v>0</v>
      </c>
      <c r="H81">
        <f t="shared" si="7"/>
        <v>-7.4531650461263563</v>
      </c>
      <c r="I81">
        <f t="shared" si="8"/>
        <v>5.7926848543633303E-4</v>
      </c>
      <c r="J81">
        <f t="shared" si="9"/>
        <v>0</v>
      </c>
      <c r="K81">
        <f t="shared" si="10"/>
        <v>0</v>
      </c>
      <c r="L81">
        <f t="shared" si="11"/>
        <v>0.99942073151456368</v>
      </c>
      <c r="M81">
        <f t="shared" si="12"/>
        <v>-5.7943632624515764E-4</v>
      </c>
    </row>
    <row r="82" spans="1:13">
      <c r="A82">
        <v>76</v>
      </c>
      <c r="B82">
        <v>189.78100000000001</v>
      </c>
      <c r="C82">
        <v>35.808132999999998</v>
      </c>
      <c r="D82">
        <v>12.294056000000001</v>
      </c>
      <c r="E82">
        <v>135.55779999999999</v>
      </c>
      <c r="F82">
        <v>170.464</v>
      </c>
      <c r="G82">
        <v>0</v>
      </c>
      <c r="H82">
        <f t="shared" si="7"/>
        <v>-3.2142982305389847</v>
      </c>
      <c r="I82">
        <f t="shared" si="8"/>
        <v>3.8631186317516192E-2</v>
      </c>
      <c r="J82">
        <f t="shared" si="9"/>
        <v>0</v>
      </c>
      <c r="K82">
        <f t="shared" si="10"/>
        <v>0</v>
      </c>
      <c r="L82">
        <f t="shared" si="11"/>
        <v>0.96136881368248384</v>
      </c>
      <c r="M82">
        <f t="shared" si="12"/>
        <v>-3.9397162489766713E-2</v>
      </c>
    </row>
    <row r="83" spans="1:13">
      <c r="A83">
        <v>77</v>
      </c>
      <c r="B83">
        <v>267.40940000000001</v>
      </c>
      <c r="C83">
        <v>43.604457000000004</v>
      </c>
      <c r="D83">
        <v>6.1782730000000008</v>
      </c>
      <c r="E83">
        <v>135.9332</v>
      </c>
      <c r="F83">
        <v>206.05850000000001</v>
      </c>
      <c r="G83">
        <v>0</v>
      </c>
      <c r="H83">
        <f t="shared" si="7"/>
        <v>-4.3988089017919236</v>
      </c>
      <c r="I83">
        <f t="shared" si="8"/>
        <v>1.2142714228195232E-2</v>
      </c>
      <c r="J83">
        <f t="shared" si="9"/>
        <v>0</v>
      </c>
      <c r="K83">
        <f t="shared" si="10"/>
        <v>0</v>
      </c>
      <c r="L83">
        <f t="shared" si="11"/>
        <v>0.98785728577180476</v>
      </c>
      <c r="M83">
        <f t="shared" si="12"/>
        <v>-1.2217039267216363E-2</v>
      </c>
    </row>
    <row r="84" spans="1:13">
      <c r="A84">
        <v>78</v>
      </c>
      <c r="B84">
        <v>660.63639999999998</v>
      </c>
      <c r="C84">
        <v>38.904634999999999</v>
      </c>
      <c r="D84">
        <v>12.255158</v>
      </c>
      <c r="E84">
        <v>52.7104</v>
      </c>
      <c r="F84">
        <v>220.9068</v>
      </c>
      <c r="G84">
        <v>0</v>
      </c>
      <c r="H84">
        <f t="shared" si="7"/>
        <v>-12.105535528631227</v>
      </c>
      <c r="I84">
        <f t="shared" si="8"/>
        <v>5.5287928497727042E-6</v>
      </c>
      <c r="J84">
        <f t="shared" si="9"/>
        <v>0</v>
      </c>
      <c r="K84">
        <f t="shared" si="10"/>
        <v>0</v>
      </c>
      <c r="L84">
        <f t="shared" si="11"/>
        <v>0.99999447120715024</v>
      </c>
      <c r="M84">
        <f t="shared" si="12"/>
        <v>-5.528808133594231E-6</v>
      </c>
    </row>
    <row r="85" spans="1:13">
      <c r="A85">
        <v>79</v>
      </c>
      <c r="B85">
        <v>238.983</v>
      </c>
      <c r="C85">
        <v>31.110168999999999</v>
      </c>
      <c r="D85">
        <v>34.546610000000001</v>
      </c>
      <c r="E85">
        <v>83.898399999999995</v>
      </c>
      <c r="F85">
        <v>154.661</v>
      </c>
      <c r="G85">
        <v>0</v>
      </c>
      <c r="H85">
        <f t="shared" si="7"/>
        <v>-5.7239756011353791</v>
      </c>
      <c r="I85">
        <f t="shared" si="8"/>
        <v>3.256061395091118E-3</v>
      </c>
      <c r="J85">
        <f t="shared" si="9"/>
        <v>0</v>
      </c>
      <c r="K85">
        <f t="shared" si="10"/>
        <v>0</v>
      </c>
      <c r="L85">
        <f t="shared" si="11"/>
        <v>0.99674393860490884</v>
      </c>
      <c r="M85">
        <f t="shared" si="12"/>
        <v>-3.2613738980204168E-3</v>
      </c>
    </row>
    <row r="86" spans="1:13">
      <c r="A86">
        <v>80</v>
      </c>
      <c r="B86">
        <v>66.736199999999997</v>
      </c>
      <c r="C86">
        <v>69.739311999999998</v>
      </c>
      <c r="D86">
        <v>16.05376</v>
      </c>
      <c r="E86">
        <v>21.3186</v>
      </c>
      <c r="F86">
        <v>106.10299999999999</v>
      </c>
      <c r="G86">
        <v>0</v>
      </c>
      <c r="H86">
        <f t="shared" si="7"/>
        <v>0.12189831674904283</v>
      </c>
      <c r="I86">
        <f t="shared" si="8"/>
        <v>0.53043689952060025</v>
      </c>
      <c r="J86">
        <f t="shared" si="9"/>
        <v>1</v>
      </c>
      <c r="K86">
        <f t="shared" si="10"/>
        <v>1</v>
      </c>
      <c r="L86">
        <f t="shared" si="11"/>
        <v>0.46956310047939975</v>
      </c>
      <c r="M86">
        <f t="shared" si="12"/>
        <v>-0.75595259004745319</v>
      </c>
    </row>
    <row r="87" spans="1:13">
      <c r="A87">
        <v>81</v>
      </c>
      <c r="B87">
        <v>57.906399999999998</v>
      </c>
      <c r="C87">
        <v>63.747216000000002</v>
      </c>
      <c r="D87">
        <v>17.934297999999998</v>
      </c>
      <c r="E87">
        <v>26.725999999999999</v>
      </c>
      <c r="F87">
        <v>60.634700000000002</v>
      </c>
      <c r="G87">
        <v>0</v>
      </c>
      <c r="H87">
        <f t="shared" si="7"/>
        <v>0.28095614981904582</v>
      </c>
      <c r="I87">
        <f t="shared" si="8"/>
        <v>0.5697806212014187</v>
      </c>
      <c r="J87">
        <f t="shared" si="9"/>
        <v>1</v>
      </c>
      <c r="K87">
        <f t="shared" si="10"/>
        <v>1</v>
      </c>
      <c r="L87">
        <f t="shared" si="11"/>
        <v>0.4302193787985813</v>
      </c>
      <c r="M87">
        <f t="shared" si="12"/>
        <v>-0.84346001714124208</v>
      </c>
    </row>
    <row r="88" spans="1:13">
      <c r="A88">
        <v>82</v>
      </c>
      <c r="B88">
        <v>220.82634999999999</v>
      </c>
      <c r="C88">
        <v>17.761026999999999</v>
      </c>
      <c r="D88">
        <v>3.0764940000000003</v>
      </c>
      <c r="E88">
        <v>217.75540000000001</v>
      </c>
      <c r="F88">
        <v>235.73929999999999</v>
      </c>
      <c r="G88">
        <v>1</v>
      </c>
      <c r="H88">
        <f t="shared" si="7"/>
        <v>-3.9366006797866309</v>
      </c>
      <c r="I88">
        <f t="shared" si="8"/>
        <v>1.914091377393903E-2</v>
      </c>
      <c r="J88">
        <f t="shared" si="9"/>
        <v>0</v>
      </c>
      <c r="K88">
        <f t="shared" si="10"/>
        <v>1</v>
      </c>
      <c r="L88">
        <f t="shared" si="11"/>
        <v>1.914091377393903E-2</v>
      </c>
      <c r="M88">
        <f t="shared" si="12"/>
        <v>-3.9559271525118107</v>
      </c>
    </row>
    <row r="89" spans="1:13">
      <c r="A89">
        <v>83</v>
      </c>
      <c r="B89">
        <v>37.339750000000002</v>
      </c>
      <c r="C89">
        <v>40.123891999999998</v>
      </c>
      <c r="D89">
        <v>30.374258000000001</v>
      </c>
      <c r="E89">
        <v>20.648700000000002</v>
      </c>
      <c r="F89">
        <v>167.63120000000001</v>
      </c>
      <c r="G89">
        <v>1</v>
      </c>
      <c r="H89">
        <f t="shared" si="7"/>
        <v>-0.66331370463549533</v>
      </c>
      <c r="I89">
        <f t="shared" si="8"/>
        <v>0.33999562708029285</v>
      </c>
      <c r="J89">
        <f t="shared" si="9"/>
        <v>0</v>
      </c>
      <c r="K89">
        <f t="shared" si="10"/>
        <v>1</v>
      </c>
      <c r="L89">
        <f t="shared" si="11"/>
        <v>0.33999562708029285</v>
      </c>
      <c r="M89">
        <f t="shared" si="12"/>
        <v>-1.0788225229831905</v>
      </c>
    </row>
    <row r="90" spans="1:13">
      <c r="A90">
        <v>84</v>
      </c>
      <c r="B90">
        <v>14.473699999999999</v>
      </c>
      <c r="C90">
        <v>140.934211</v>
      </c>
      <c r="D90">
        <v>9.3421050000000001</v>
      </c>
      <c r="E90">
        <v>3.0701999999999998</v>
      </c>
      <c r="F90">
        <v>37.596499999999999</v>
      </c>
      <c r="G90">
        <v>1</v>
      </c>
      <c r="H90">
        <f t="shared" si="7"/>
        <v>1.7267023874115792</v>
      </c>
      <c r="I90">
        <f t="shared" si="8"/>
        <v>0.84899013327267203</v>
      </c>
      <c r="J90">
        <f t="shared" si="9"/>
        <v>1</v>
      </c>
      <c r="K90">
        <f t="shared" si="10"/>
        <v>0</v>
      </c>
      <c r="L90">
        <f t="shared" si="11"/>
        <v>0.84899013327267203</v>
      </c>
      <c r="M90">
        <f t="shared" si="12"/>
        <v>-0.16370771432527964</v>
      </c>
    </row>
    <row r="91" spans="1:13">
      <c r="A91">
        <v>85</v>
      </c>
      <c r="B91">
        <v>1269.2434000000001</v>
      </c>
      <c r="C91">
        <v>18.659200999999999</v>
      </c>
      <c r="D91">
        <v>10.154643</v>
      </c>
      <c r="E91">
        <v>107.2208</v>
      </c>
      <c r="F91">
        <v>246.0558</v>
      </c>
      <c r="G91">
        <v>0</v>
      </c>
      <c r="H91">
        <f t="shared" si="7"/>
        <v>-24.788292042178078</v>
      </c>
      <c r="I91">
        <f t="shared" si="8"/>
        <v>1.7162539519091081E-11</v>
      </c>
      <c r="J91">
        <f t="shared" si="9"/>
        <v>0</v>
      </c>
      <c r="K91">
        <f t="shared" si="10"/>
        <v>0</v>
      </c>
      <c r="L91">
        <f t="shared" si="11"/>
        <v>0.99999999998283751</v>
      </c>
      <c r="M91">
        <f t="shared" si="12"/>
        <v>-1.7162493648617722E-11</v>
      </c>
    </row>
    <row r="92" spans="1:13">
      <c r="A92">
        <v>86</v>
      </c>
      <c r="B92">
        <v>192.02699999999999</v>
      </c>
      <c r="C92">
        <v>30.881527000000002</v>
      </c>
      <c r="D92">
        <v>24.188658</v>
      </c>
      <c r="E92">
        <v>59.517200000000003</v>
      </c>
      <c r="F92">
        <v>100.23860000000001</v>
      </c>
      <c r="G92">
        <v>0</v>
      </c>
      <c r="H92">
        <f t="shared" si="7"/>
        <v>-3.2933847074113052</v>
      </c>
      <c r="I92">
        <f t="shared" si="8"/>
        <v>3.5798831266518893E-2</v>
      </c>
      <c r="J92">
        <f t="shared" si="9"/>
        <v>0</v>
      </c>
      <c r="K92">
        <f t="shared" si="10"/>
        <v>0</v>
      </c>
      <c r="L92">
        <f t="shared" si="11"/>
        <v>0.96420116873348105</v>
      </c>
      <c r="M92">
        <f t="shared" si="12"/>
        <v>-3.645532488369882E-2</v>
      </c>
    </row>
    <row r="93" spans="1:13">
      <c r="A93">
        <v>87</v>
      </c>
      <c r="B93">
        <v>220.07239999999999</v>
      </c>
      <c r="C93">
        <v>14.933961</v>
      </c>
      <c r="D93">
        <v>13.052915</v>
      </c>
      <c r="E93">
        <v>38.361199999999997</v>
      </c>
      <c r="F93">
        <v>125.27760000000001</v>
      </c>
      <c r="G93">
        <v>0</v>
      </c>
      <c r="H93">
        <f t="shared" si="7"/>
        <v>-2.5230101021075244</v>
      </c>
      <c r="I93">
        <f t="shared" si="8"/>
        <v>7.4260747048362205E-2</v>
      </c>
      <c r="J93">
        <f t="shared" si="9"/>
        <v>0</v>
      </c>
      <c r="K93">
        <f t="shared" si="10"/>
        <v>0</v>
      </c>
      <c r="L93">
        <f t="shared" si="11"/>
        <v>0.92573925295163784</v>
      </c>
      <c r="M93">
        <f t="shared" si="12"/>
        <v>-7.7162668273744697E-2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3D44B-1374-41AC-86DB-AC1243DE1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2021-03-07T12:01:41Z</dcterms:modified>
</cp:coreProperties>
</file>