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450" windowWidth="16935" windowHeight="8355"/>
  </bookViews>
  <sheets>
    <sheet name="Character" sheetId="2" r:id="rId1"/>
    <sheet name="Data" sheetId="1" r:id="rId2"/>
  </sheets>
  <definedNames>
    <definedName name="_xlnm.Print_Area" localSheetId="0">Character!$A$1:$AH$47</definedName>
  </definedNames>
  <calcPr calcId="125725"/>
</workbook>
</file>

<file path=xl/calcChain.xml><?xml version="1.0" encoding="utf-8"?>
<calcChain xmlns="http://schemas.openxmlformats.org/spreadsheetml/2006/main">
  <c r="AE42" i="2"/>
  <c r="AE38"/>
  <c r="Z38"/>
  <c r="U38"/>
  <c r="P38"/>
  <c r="K38"/>
  <c r="H38"/>
  <c r="C38"/>
  <c r="F38"/>
  <c r="A38"/>
  <c r="B27" i="1"/>
  <c r="D4" i="2"/>
  <c r="P23" l="1"/>
  <c r="L21"/>
  <c r="L20"/>
  <c r="B40" i="1"/>
  <c r="B39"/>
  <c r="B35"/>
  <c r="B36"/>
  <c r="B37"/>
  <c r="B38"/>
  <c r="B34"/>
  <c r="B33"/>
  <c r="B32"/>
  <c r="B31"/>
  <c r="B30"/>
  <c r="B29"/>
  <c r="B28"/>
  <c r="M23" i="2" l="1"/>
  <c r="E23"/>
  <c r="I22"/>
  <c r="I19"/>
  <c r="D22"/>
  <c r="D21"/>
  <c r="D20"/>
  <c r="D19"/>
  <c r="D18"/>
  <c r="F14"/>
  <c r="F12"/>
  <c r="F10"/>
  <c r="F8"/>
  <c r="F6"/>
  <c r="Z4"/>
  <c r="O4"/>
  <c r="Z3"/>
  <c r="O3"/>
  <c r="D3"/>
  <c r="C25" i="1" l="1"/>
  <c r="B25"/>
  <c r="B24"/>
  <c r="B23"/>
  <c r="B21"/>
  <c r="I18" i="2" s="1"/>
  <c r="C20" i="1"/>
  <c r="B20"/>
  <c r="B19"/>
  <c r="P20" i="2" s="1"/>
</calcChain>
</file>

<file path=xl/sharedStrings.xml><?xml version="1.0" encoding="utf-8"?>
<sst xmlns="http://schemas.openxmlformats.org/spreadsheetml/2006/main" count="226" uniqueCount="142">
  <si>
    <t>Persona</t>
  </si>
  <si>
    <t>Player</t>
  </si>
  <si>
    <t>Faction</t>
  </si>
  <si>
    <t>Race</t>
  </si>
  <si>
    <t>Concept</t>
  </si>
  <si>
    <t>Module</t>
  </si>
  <si>
    <t>Harmony</t>
  </si>
  <si>
    <t>Foundation 5</t>
  </si>
  <si>
    <t>Foundation 4</t>
  </si>
  <si>
    <t>Foundation 3</t>
  </si>
  <si>
    <t>Foundation 2</t>
  </si>
  <si>
    <t>Foundation 1</t>
  </si>
  <si>
    <t>Might</t>
  </si>
  <si>
    <t>Agility</t>
  </si>
  <si>
    <t>Intuition</t>
  </si>
  <si>
    <t>Wits</t>
  </si>
  <si>
    <t>Presence</t>
  </si>
  <si>
    <t>Health</t>
  </si>
  <si>
    <t>Energy</t>
  </si>
  <si>
    <t>Initiative</t>
  </si>
  <si>
    <t>Movement</t>
  </si>
  <si>
    <t>Sprint</t>
  </si>
  <si>
    <t>Physical Defense</t>
  </si>
  <si>
    <t>Mental Defense</t>
  </si>
  <si>
    <t>Armor</t>
  </si>
  <si>
    <t>Athletics (M)</t>
  </si>
  <si>
    <t>Close Combat (M)</t>
  </si>
  <si>
    <t>Ranged Combat (A)</t>
  </si>
  <si>
    <t>Stealth (A)</t>
  </si>
  <si>
    <t>Empathy (I)</t>
  </si>
  <si>
    <t>Nature (I)</t>
  </si>
  <si>
    <t>Streetwise (I)</t>
  </si>
  <si>
    <t>Academics (W)</t>
  </si>
  <si>
    <t>Electronics (W)</t>
  </si>
  <si>
    <t>Mechanics (W)</t>
  </si>
  <si>
    <t>Medicine (W)</t>
  </si>
  <si>
    <t>Occult (W)</t>
  </si>
  <si>
    <t>Command (P)</t>
  </si>
  <si>
    <t>Relate (P)</t>
  </si>
  <si>
    <t>Contract 1</t>
  </si>
  <si>
    <t>Contract 2</t>
  </si>
  <si>
    <t xml:space="preserve">Talents </t>
  </si>
  <si>
    <t>Money</t>
  </si>
  <si>
    <t>Notes</t>
  </si>
  <si>
    <t>ASYLUM</t>
  </si>
  <si>
    <t>Playtest Character Sheet</t>
  </si>
  <si>
    <t>Persona:</t>
  </si>
  <si>
    <t xml:space="preserve">Faction: </t>
  </si>
  <si>
    <t>Concept:</t>
  </si>
  <si>
    <t>Race:</t>
  </si>
  <si>
    <t xml:space="preserve">Module: </t>
  </si>
  <si>
    <t>Foundations</t>
  </si>
  <si>
    <t>Covert</t>
  </si>
  <si>
    <t>Manifest</t>
  </si>
  <si>
    <t>Attributes</t>
  </si>
  <si>
    <t>Might:</t>
  </si>
  <si>
    <t>Agility:</t>
  </si>
  <si>
    <t>Wits:</t>
  </si>
  <si>
    <t>Presence:</t>
  </si>
  <si>
    <t>Intuition:</t>
  </si>
  <si>
    <t>/</t>
  </si>
  <si>
    <t>Initiative:</t>
  </si>
  <si>
    <t>Physical Defense:</t>
  </si>
  <si>
    <t>Mental Defense:</t>
  </si>
  <si>
    <t>Armor:</t>
  </si>
  <si>
    <t>Speed:</t>
  </si>
  <si>
    <t>Resistences:</t>
  </si>
  <si>
    <t>Weaknesses:</t>
  </si>
  <si>
    <t>Covert/Passive</t>
  </si>
  <si>
    <t>Powers</t>
  </si>
  <si>
    <t>Name</t>
  </si>
  <si>
    <t>Action</t>
  </si>
  <si>
    <t>Mod</t>
  </si>
  <si>
    <t>Impact</t>
  </si>
  <si>
    <t>Skills</t>
  </si>
  <si>
    <t>Mod  Impact</t>
  </si>
  <si>
    <t>Ranged
Combat (A)</t>
  </si>
  <si>
    <t>Close
Combat (M)</t>
  </si>
  <si>
    <t>Inventory</t>
  </si>
  <si>
    <t>Name:</t>
  </si>
  <si>
    <t>Type:</t>
  </si>
  <si>
    <t>Quantity:</t>
  </si>
  <si>
    <t>Bonus:</t>
  </si>
  <si>
    <t>Notes:</t>
  </si>
  <si>
    <t>Covert Aspect 1</t>
  </si>
  <si>
    <t>Covert Aspect 2</t>
  </si>
  <si>
    <t>Covert Aspect 3</t>
  </si>
  <si>
    <t>Covert Aspect 4</t>
  </si>
  <si>
    <t>Covert Aspect 5</t>
  </si>
  <si>
    <t>Covert Aspect 6</t>
  </si>
  <si>
    <t>Covert Aspect 7</t>
  </si>
  <si>
    <t>Manifest Aspect 1</t>
  </si>
  <si>
    <t>Manifest Aspect 2</t>
  </si>
  <si>
    <t>Manifest Aspect 3</t>
  </si>
  <si>
    <t>Manifest Aspect 4</t>
  </si>
  <si>
    <t>Manifest Aspect 5</t>
  </si>
  <si>
    <t>Manifest Aspect 6</t>
  </si>
  <si>
    <t>Manifest Aspect 7</t>
  </si>
  <si>
    <t>Athletics Focus</t>
  </si>
  <si>
    <t>Close Combat Focus</t>
  </si>
  <si>
    <t>Mechanics Focus</t>
  </si>
  <si>
    <t>Medicine Focus</t>
  </si>
  <si>
    <t>Occult Focus</t>
  </si>
  <si>
    <t>Command Focus</t>
  </si>
  <si>
    <t>Relate Focus</t>
  </si>
  <si>
    <t>Electronics Focus</t>
  </si>
  <si>
    <t>Academics Focus</t>
  </si>
  <si>
    <t>Streetwise Focus</t>
  </si>
  <si>
    <t>Nature Focus</t>
  </si>
  <si>
    <t>Empathy Focus</t>
  </si>
  <si>
    <t>Stealth Focus</t>
  </si>
  <si>
    <t>Ranged Combat Focus</t>
  </si>
  <si>
    <t>Inventory 1</t>
  </si>
  <si>
    <t>Inventory 2</t>
  </si>
  <si>
    <t>Inventory 3</t>
  </si>
  <si>
    <t>Inventory 4</t>
  </si>
  <si>
    <t>Might Manifest Bonus</t>
  </si>
  <si>
    <t>Agility Manifest Bonus</t>
  </si>
  <si>
    <t>Intuition Manifest Bonus</t>
  </si>
  <si>
    <t>Wits Manifest Bonus</t>
  </si>
  <si>
    <t>Presence Manifest Bonus</t>
  </si>
  <si>
    <t>Resistances</t>
  </si>
  <si>
    <t>Weaknesses</t>
  </si>
  <si>
    <t>Manifest Resistances</t>
  </si>
  <si>
    <t>Manifest Weaknesses</t>
  </si>
  <si>
    <t>Manifest Initiative</t>
  </si>
  <si>
    <t>Manifest Speed</t>
  </si>
  <si>
    <t>Manifest Physical Defense</t>
  </si>
  <si>
    <t>Manifest Mental Defense</t>
  </si>
  <si>
    <t>Manifest Armor</t>
  </si>
  <si>
    <t>Wilhemena "Will" Charming</t>
  </si>
  <si>
    <t>Asylum</t>
  </si>
  <si>
    <t>Fairest (Anima)</t>
  </si>
  <si>
    <t>Rapunzel's Daughter</t>
  </si>
  <si>
    <t>I'm an artist</t>
  </si>
  <si>
    <t>I earn everything through hard work and I share what I have</t>
  </si>
  <si>
    <t>I resent sexist fairy tale society</t>
  </si>
  <si>
    <t>I was raised with unconditional love and believe in it</t>
  </si>
  <si>
    <t>I grew up in exile and will always feel like I don't quite belong</t>
  </si>
  <si>
    <t xml:space="preserve">Origin: </t>
  </si>
  <si>
    <t>Origin</t>
  </si>
  <si>
    <t>Sideways (Fairy Tales)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</si>
</sst>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0"/>
      <name val="Verdana"/>
    </font>
    <font>
      <sz val="11"/>
      <color theme="0"/>
      <name val="Calibri"/>
      <family val="2"/>
      <scheme val="minor"/>
    </font>
    <font>
      <sz val="10"/>
      <color theme="1"/>
      <name val="Helvetica"/>
    </font>
    <font>
      <sz val="10"/>
      <color theme="1"/>
      <name val="Calibri"/>
      <family val="2"/>
      <scheme val="minor"/>
    </font>
    <font>
      <sz val="14"/>
      <color theme="0"/>
      <name val="Helvetica"/>
    </font>
    <font>
      <b/>
      <sz val="20"/>
      <color theme="0"/>
      <name val="Megrim"/>
    </font>
    <font>
      <sz val="10"/>
      <name val="Helvetica"/>
    </font>
  </fonts>
  <fills count="9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/>
    <xf numFmtId="0" fontId="3" fillId="0" borderId="0" xfId="0" applyFont="1" applyBorder="1" applyAlignmen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/>
    <xf numFmtId="0" fontId="0" fillId="5" borderId="0" xfId="0" applyFill="1"/>
    <xf numFmtId="0" fontId="0" fillId="5" borderId="0" xfId="0" applyFill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left"/>
    </xf>
    <xf numFmtId="0" fontId="0" fillId="4" borderId="0" xfId="0" applyFill="1" applyAlignment="1"/>
    <xf numFmtId="0" fontId="0" fillId="3" borderId="0" xfId="0" applyFill="1" applyAlignment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0" borderId="0" xfId="0" applyBorder="1"/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 wrapText="1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8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0" fillId="7" borderId="0" xfId="0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9900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22860</xdr:colOff>
      <xdr:row>0</xdr:row>
      <xdr:rowOff>15240</xdr:rowOff>
    </xdr:from>
    <xdr:to>
      <xdr:col>34</xdr:col>
      <xdr:colOff>979</xdr:colOff>
      <xdr:row>2</xdr:row>
      <xdr:rowOff>101134</xdr:rowOff>
    </xdr:to>
    <xdr:pic>
      <xdr:nvPicPr>
        <xdr:cNvPr id="2" name="Picture 1" descr="crest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118860" y="15240"/>
          <a:ext cx="359119" cy="451654"/>
        </a:xfrm>
        <a:prstGeom prst="rect">
          <a:avLst/>
        </a:prstGeom>
      </xdr:spPr>
    </xdr:pic>
    <xdr:clientData/>
  </xdr:twoCellAnchor>
  <xdr:twoCellAnchor editAs="oneCell">
    <xdr:from>
      <xdr:col>0</xdr:col>
      <xdr:colOff>38101</xdr:colOff>
      <xdr:row>5</xdr:row>
      <xdr:rowOff>30480</xdr:rowOff>
    </xdr:from>
    <xdr:to>
      <xdr:col>2</xdr:col>
      <xdr:colOff>160020</xdr:colOff>
      <xdr:row>15</xdr:row>
      <xdr:rowOff>7620</xdr:rowOff>
    </xdr:to>
    <xdr:pic>
      <xdr:nvPicPr>
        <xdr:cNvPr id="3" name="Picture 2" descr="flame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8101" y="944880"/>
          <a:ext cx="502919" cy="18059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47"/>
  <sheetViews>
    <sheetView tabSelected="1" view="pageLayout" topLeftCell="A20" zoomScaleNormal="100" workbookViewId="0">
      <selection activeCell="AE42" sqref="O22:AE42"/>
    </sheetView>
  </sheetViews>
  <sheetFormatPr defaultRowHeight="15"/>
  <cols>
    <col min="1" max="256" width="2.7109375" customWidth="1"/>
  </cols>
  <sheetData>
    <row r="1" spans="1:34">
      <c r="A1" s="29" t="s">
        <v>44</v>
      </c>
      <c r="B1" s="29"/>
      <c r="C1" s="29"/>
      <c r="D1" s="29"/>
      <c r="E1" s="29"/>
      <c r="F1" s="29"/>
      <c r="G1" s="29"/>
      <c r="H1" s="29"/>
      <c r="I1" s="29"/>
      <c r="J1" s="30" t="s">
        <v>45</v>
      </c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</row>
    <row r="2" spans="1:34">
      <c r="A2" s="29"/>
      <c r="B2" s="29"/>
      <c r="C2" s="29"/>
      <c r="D2" s="29"/>
      <c r="E2" s="29"/>
      <c r="F2" s="29"/>
      <c r="G2" s="29"/>
      <c r="H2" s="29"/>
      <c r="I2" s="29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</row>
    <row r="3" spans="1:34">
      <c r="A3" s="3" t="s">
        <v>46</v>
      </c>
      <c r="B3" s="2"/>
      <c r="C3" s="2"/>
      <c r="D3" s="31" t="str">
        <f>Data!B1</f>
        <v>Wilhemena "Will" Charming</v>
      </c>
      <c r="E3" s="31"/>
      <c r="F3" s="31"/>
      <c r="G3" s="31"/>
      <c r="H3" s="31"/>
      <c r="I3" s="31"/>
      <c r="J3" s="31"/>
      <c r="K3" s="31"/>
      <c r="L3" s="32" t="s">
        <v>47</v>
      </c>
      <c r="M3" s="32"/>
      <c r="N3" s="32"/>
      <c r="O3" s="24" t="str">
        <f>Data!B3</f>
        <v>Asylum</v>
      </c>
      <c r="P3" s="24"/>
      <c r="Q3" s="24"/>
      <c r="R3" s="24"/>
      <c r="S3" s="24"/>
      <c r="T3" s="24"/>
      <c r="U3" s="24"/>
      <c r="V3" s="24"/>
      <c r="W3" s="33" t="s">
        <v>48</v>
      </c>
      <c r="X3" s="33"/>
      <c r="Y3" s="33"/>
      <c r="Z3" s="24" t="str">
        <f>Data!B6</f>
        <v>Rapunzel's Daughter</v>
      </c>
      <c r="AA3" s="24"/>
      <c r="AB3" s="24"/>
      <c r="AC3" s="24"/>
      <c r="AD3" s="24"/>
      <c r="AE3" s="24"/>
      <c r="AF3" s="24"/>
    </row>
    <row r="4" spans="1:34">
      <c r="A4" s="34" t="s">
        <v>139</v>
      </c>
      <c r="B4" s="34"/>
      <c r="C4" s="34"/>
      <c r="D4" s="24" t="str">
        <f>Data!B5</f>
        <v>Sideways (Fairy Tales)</v>
      </c>
      <c r="E4" s="24"/>
      <c r="F4" s="24"/>
      <c r="G4" s="24"/>
      <c r="H4" s="24"/>
      <c r="I4" s="24"/>
      <c r="J4" s="24"/>
      <c r="K4" s="24"/>
      <c r="L4" s="34" t="s">
        <v>49</v>
      </c>
      <c r="M4" s="34"/>
      <c r="N4" s="34"/>
      <c r="O4" s="24" t="str">
        <f>Data!B4</f>
        <v>Fairest (Anima)</v>
      </c>
      <c r="P4" s="24"/>
      <c r="Q4" s="24"/>
      <c r="R4" s="24"/>
      <c r="S4" s="24"/>
      <c r="T4" s="24"/>
      <c r="U4" s="24"/>
      <c r="V4" s="24"/>
      <c r="W4" s="34" t="s">
        <v>50</v>
      </c>
      <c r="X4" s="34"/>
      <c r="Y4" s="34"/>
      <c r="Z4" s="24">
        <f>Data!B7</f>
        <v>0</v>
      </c>
      <c r="AA4" s="24"/>
      <c r="AB4" s="24"/>
      <c r="AC4" s="24"/>
      <c r="AD4" s="24"/>
      <c r="AE4" s="24"/>
      <c r="AF4" s="24"/>
      <c r="AG4" s="24"/>
      <c r="AH4" s="24"/>
    </row>
    <row r="5" spans="1:34">
      <c r="A5" s="35" t="s">
        <v>51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</row>
    <row r="6" spans="1:34">
      <c r="D6" s="36">
        <v>5</v>
      </c>
      <c r="E6" s="36"/>
      <c r="F6" s="24" t="str">
        <f>Data!B9</f>
        <v>I'm an artist</v>
      </c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</row>
    <row r="7" spans="1:34">
      <c r="D7" s="36"/>
      <c r="E7" s="36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</row>
    <row r="8" spans="1:34">
      <c r="D8" s="36">
        <v>4</v>
      </c>
      <c r="E8" s="36"/>
      <c r="F8" s="24" t="str">
        <f>Data!B10</f>
        <v>I earn everything through hard work and I share what I have</v>
      </c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</row>
    <row r="9" spans="1:34">
      <c r="D9" s="36"/>
      <c r="E9" s="36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</row>
    <row r="10" spans="1:34">
      <c r="D10" s="36">
        <v>3</v>
      </c>
      <c r="E10" s="36"/>
      <c r="F10" s="24" t="str">
        <f>Data!B11</f>
        <v>I resent sexist fairy tale society</v>
      </c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</row>
    <row r="11" spans="1:34">
      <c r="D11" s="36"/>
      <c r="E11" s="36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</row>
    <row r="12" spans="1:34">
      <c r="D12" s="36">
        <v>2</v>
      </c>
      <c r="E12" s="36"/>
      <c r="F12" s="24" t="str">
        <f>Data!B12</f>
        <v>I was raised with unconditional love and believe in it</v>
      </c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</row>
    <row r="13" spans="1:34">
      <c r="D13" s="36"/>
      <c r="E13" s="36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>
      <c r="D14" s="36">
        <v>1</v>
      </c>
      <c r="E14" s="36"/>
      <c r="F14" s="24" t="str">
        <f>Data!B13</f>
        <v>I grew up in exile and will always feel like I don't quite belong</v>
      </c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</row>
    <row r="15" spans="1:34">
      <c r="D15" s="36"/>
      <c r="E15" s="36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</row>
    <row r="16" spans="1:34">
      <c r="A16" s="35" t="s">
        <v>54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</row>
    <row r="17" spans="1:34">
      <c r="A17" s="37" t="s">
        <v>52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8" t="s">
        <v>53</v>
      </c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</row>
    <row r="18" spans="1:34">
      <c r="A18" s="39" t="s">
        <v>55</v>
      </c>
      <c r="B18" s="39"/>
      <c r="C18" s="39"/>
      <c r="D18" s="26">
        <f>Data!B14</f>
        <v>2</v>
      </c>
      <c r="E18" s="26"/>
      <c r="F18" s="39" t="s">
        <v>61</v>
      </c>
      <c r="G18" s="39"/>
      <c r="H18" s="39"/>
      <c r="I18" s="26">
        <f>Data!B21</f>
        <v>5</v>
      </c>
      <c r="J18" s="26"/>
      <c r="K18" s="26"/>
      <c r="L18" s="11"/>
      <c r="M18" s="11"/>
      <c r="N18" s="26"/>
      <c r="O18" s="26"/>
      <c r="P18" s="40" t="s">
        <v>17</v>
      </c>
      <c r="Q18" s="40"/>
      <c r="R18" s="40"/>
      <c r="S18" s="40"/>
      <c r="T18" s="27" t="s">
        <v>55</v>
      </c>
      <c r="U18" s="27"/>
      <c r="V18" s="27"/>
      <c r="W18" s="25"/>
      <c r="X18" s="25"/>
      <c r="Y18" s="27" t="s">
        <v>61</v>
      </c>
      <c r="Z18" s="27"/>
      <c r="AA18" s="27"/>
      <c r="AB18" s="25"/>
      <c r="AC18" s="25"/>
      <c r="AD18" s="25"/>
      <c r="AE18" s="13"/>
      <c r="AF18" s="13"/>
      <c r="AG18" s="25"/>
      <c r="AH18" s="25"/>
    </row>
    <row r="19" spans="1:34">
      <c r="A19" s="39" t="s">
        <v>56</v>
      </c>
      <c r="B19" s="39"/>
      <c r="C19" s="39"/>
      <c r="D19" s="26">
        <f>Data!B15</f>
        <v>3</v>
      </c>
      <c r="E19" s="26"/>
      <c r="F19" s="39" t="s">
        <v>65</v>
      </c>
      <c r="G19" s="39"/>
      <c r="H19" s="39"/>
      <c r="I19" s="26">
        <f>Data!B22</f>
        <v>4</v>
      </c>
      <c r="J19" s="26"/>
      <c r="K19" s="26"/>
      <c r="L19" s="26"/>
      <c r="M19" s="26"/>
      <c r="N19" s="26"/>
      <c r="O19" s="26"/>
      <c r="P19" s="41"/>
      <c r="Q19" s="41"/>
      <c r="R19" s="41"/>
      <c r="S19" s="41"/>
      <c r="T19" s="27" t="s">
        <v>56</v>
      </c>
      <c r="U19" s="27"/>
      <c r="V19" s="27"/>
      <c r="W19" s="25"/>
      <c r="X19" s="25"/>
      <c r="Y19" s="27" t="s">
        <v>65</v>
      </c>
      <c r="Z19" s="27"/>
      <c r="AA19" s="27"/>
      <c r="AB19" s="25"/>
      <c r="AC19" s="25"/>
      <c r="AD19" s="25"/>
      <c r="AE19" s="25"/>
      <c r="AF19" s="25"/>
      <c r="AG19" s="25"/>
      <c r="AH19" s="25"/>
    </row>
    <row r="20" spans="1:34">
      <c r="A20" s="39" t="s">
        <v>59</v>
      </c>
      <c r="B20" s="39"/>
      <c r="C20" s="39"/>
      <c r="D20" s="26">
        <f>Data!B16</f>
        <v>2</v>
      </c>
      <c r="E20" s="26"/>
      <c r="F20" s="39" t="s">
        <v>62</v>
      </c>
      <c r="G20" s="39"/>
      <c r="H20" s="39"/>
      <c r="I20" s="39"/>
      <c r="J20" s="39"/>
      <c r="K20" s="39"/>
      <c r="L20" s="26">
        <f>IF(Data!B24&gt;Data!BC24,Data!B24,Data!C24)</f>
        <v>8</v>
      </c>
      <c r="M20" s="26"/>
      <c r="N20" s="26"/>
      <c r="O20" s="26"/>
      <c r="P20" s="40">
        <f>Data!B19</f>
        <v>24</v>
      </c>
      <c r="Q20" s="40"/>
      <c r="R20" s="40"/>
      <c r="S20" s="40"/>
      <c r="T20" s="27" t="s">
        <v>59</v>
      </c>
      <c r="U20" s="27"/>
      <c r="V20" s="27"/>
      <c r="W20" s="25"/>
      <c r="X20" s="25"/>
      <c r="Y20" s="27" t="s">
        <v>62</v>
      </c>
      <c r="Z20" s="27"/>
      <c r="AA20" s="27"/>
      <c r="AB20" s="27"/>
      <c r="AC20" s="27"/>
      <c r="AD20" s="27"/>
      <c r="AE20" s="25"/>
      <c r="AF20" s="25"/>
      <c r="AG20" s="25"/>
      <c r="AH20" s="25"/>
    </row>
    <row r="21" spans="1:34">
      <c r="A21" s="39" t="s">
        <v>57</v>
      </c>
      <c r="B21" s="39"/>
      <c r="C21" s="39"/>
      <c r="D21" s="26">
        <f>Data!B17</f>
        <v>4</v>
      </c>
      <c r="E21" s="26"/>
      <c r="F21" s="39" t="s">
        <v>63</v>
      </c>
      <c r="G21" s="39"/>
      <c r="H21" s="39"/>
      <c r="I21" s="39"/>
      <c r="J21" s="39"/>
      <c r="K21" s="39"/>
      <c r="L21" s="26">
        <f>IF(Data!B25&gt;Data!BC25,Data!B25,Data!C25)</f>
        <v>9</v>
      </c>
      <c r="M21" s="26"/>
      <c r="N21" s="26"/>
      <c r="O21" s="26"/>
      <c r="P21" s="28" t="s">
        <v>18</v>
      </c>
      <c r="Q21" s="28"/>
      <c r="R21" s="28"/>
      <c r="S21" s="28"/>
      <c r="T21" s="27" t="s">
        <v>57</v>
      </c>
      <c r="U21" s="27"/>
      <c r="V21" s="27"/>
      <c r="W21" s="25"/>
      <c r="X21" s="25"/>
      <c r="Y21" s="27" t="s">
        <v>63</v>
      </c>
      <c r="Z21" s="27"/>
      <c r="AA21" s="27"/>
      <c r="AB21" s="27"/>
      <c r="AC21" s="27"/>
      <c r="AD21" s="27"/>
      <c r="AE21" s="25"/>
      <c r="AF21" s="25"/>
      <c r="AG21" s="25"/>
      <c r="AH21" s="25"/>
    </row>
    <row r="22" spans="1:34">
      <c r="A22" s="39" t="s">
        <v>58</v>
      </c>
      <c r="B22" s="39"/>
      <c r="C22" s="39"/>
      <c r="D22" s="26">
        <f>Data!B18</f>
        <v>4</v>
      </c>
      <c r="E22" s="26"/>
      <c r="F22" s="39" t="s">
        <v>64</v>
      </c>
      <c r="G22" s="39"/>
      <c r="H22" s="39"/>
      <c r="I22" s="26">
        <f>Data!B26</f>
        <v>0</v>
      </c>
      <c r="J22" s="26"/>
      <c r="K22" s="26"/>
      <c r="L22" s="11"/>
      <c r="M22" s="11"/>
      <c r="N22" s="11"/>
      <c r="O22" s="11"/>
      <c r="P22" s="28"/>
      <c r="Q22" s="28"/>
      <c r="R22" s="28"/>
      <c r="S22" s="28"/>
      <c r="T22" s="27" t="s">
        <v>58</v>
      </c>
      <c r="U22" s="27"/>
      <c r="V22" s="27"/>
      <c r="W22" s="25"/>
      <c r="X22" s="25"/>
      <c r="Y22" s="27" t="s">
        <v>64</v>
      </c>
      <c r="Z22" s="27"/>
      <c r="AA22" s="27"/>
      <c r="AB22" s="25"/>
      <c r="AC22" s="25"/>
      <c r="AD22" s="25"/>
      <c r="AE22" s="13"/>
      <c r="AF22" s="13"/>
      <c r="AG22" s="13"/>
      <c r="AH22" s="13"/>
    </row>
    <row r="23" spans="1:34">
      <c r="A23" s="39" t="s">
        <v>66</v>
      </c>
      <c r="B23" s="39"/>
      <c r="C23" s="39"/>
      <c r="D23" s="39"/>
      <c r="E23" s="26">
        <f>Data!B78</f>
        <v>0</v>
      </c>
      <c r="F23" s="26"/>
      <c r="G23" s="26"/>
      <c r="H23" s="26"/>
      <c r="I23" s="12" t="s">
        <v>67</v>
      </c>
      <c r="J23" s="11"/>
      <c r="K23" s="11"/>
      <c r="L23" s="11"/>
      <c r="M23" s="26">
        <f>Data!B79</f>
        <v>0</v>
      </c>
      <c r="N23" s="26"/>
      <c r="O23" s="26"/>
      <c r="P23" s="28">
        <f>IF(Data!B20&gt;Data!C20,Data!B20,Data!C20)</f>
        <v>9</v>
      </c>
      <c r="Q23" s="28"/>
      <c r="R23" s="28"/>
      <c r="S23" s="28"/>
      <c r="T23" s="27" t="s">
        <v>66</v>
      </c>
      <c r="U23" s="27"/>
      <c r="V23" s="27"/>
      <c r="W23" s="27"/>
      <c r="X23" s="25"/>
      <c r="Y23" s="25"/>
      <c r="Z23" s="25"/>
      <c r="AA23" s="25"/>
      <c r="AB23" s="14" t="s">
        <v>67</v>
      </c>
      <c r="AC23" s="13"/>
      <c r="AD23" s="13"/>
      <c r="AE23" s="13"/>
      <c r="AF23" s="25"/>
      <c r="AG23" s="25"/>
      <c r="AH23" s="25"/>
    </row>
    <row r="24" spans="1:34">
      <c r="A24" s="35" t="s">
        <v>69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</row>
    <row r="25" spans="1:34">
      <c r="A25" s="37" t="s">
        <v>68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8" t="s">
        <v>53</v>
      </c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</row>
    <row r="26" spans="1:34">
      <c r="A26" s="24" t="s">
        <v>70</v>
      </c>
      <c r="B26" s="24"/>
      <c r="C26" s="24"/>
      <c r="D26" s="24"/>
      <c r="E26" s="24"/>
      <c r="F26" s="24"/>
      <c r="G26" s="24"/>
      <c r="H26" s="24"/>
      <c r="I26" s="24"/>
      <c r="J26" s="24" t="s">
        <v>71</v>
      </c>
      <c r="K26" s="24"/>
      <c r="L26" s="24"/>
      <c r="M26" s="24" t="s">
        <v>72</v>
      </c>
      <c r="N26" s="24"/>
      <c r="O26" s="24" t="s">
        <v>73</v>
      </c>
      <c r="P26" s="24"/>
      <c r="Q26" s="24"/>
      <c r="R26" s="24" t="s">
        <v>70</v>
      </c>
      <c r="S26" s="24"/>
      <c r="T26" s="24"/>
      <c r="U26" s="24"/>
      <c r="V26" s="24"/>
      <c r="W26" s="24"/>
      <c r="X26" s="24"/>
      <c r="Y26" s="24"/>
      <c r="Z26" s="24"/>
      <c r="AA26" s="24" t="s">
        <v>71</v>
      </c>
      <c r="AB26" s="24"/>
      <c r="AC26" s="24"/>
      <c r="AD26" s="24" t="s">
        <v>72</v>
      </c>
      <c r="AE26" s="24"/>
      <c r="AF26" s="24" t="s">
        <v>73</v>
      </c>
      <c r="AG26" s="24"/>
      <c r="AH26" s="24"/>
    </row>
    <row r="27" spans="1:34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4"/>
      <c r="P27" s="1" t="s">
        <v>60</v>
      </c>
      <c r="Q27" s="5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16"/>
      <c r="AG27" s="10" t="s">
        <v>60</v>
      </c>
      <c r="AH27" s="15"/>
    </row>
    <row r="28" spans="1:34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4"/>
      <c r="P28" s="1" t="s">
        <v>60</v>
      </c>
      <c r="Q28" s="5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16"/>
      <c r="AG28" s="10" t="s">
        <v>60</v>
      </c>
      <c r="AH28" s="15"/>
    </row>
    <row r="29" spans="1:34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4"/>
      <c r="P29" s="1" t="s">
        <v>60</v>
      </c>
      <c r="Q29" s="5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16"/>
      <c r="AG29" s="10" t="s">
        <v>60</v>
      </c>
      <c r="AH29" s="15"/>
    </row>
    <row r="30" spans="1:34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4"/>
      <c r="P30" s="1" t="s">
        <v>60</v>
      </c>
      <c r="Q30" s="5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16"/>
      <c r="AG30" s="10" t="s">
        <v>60</v>
      </c>
      <c r="AH30" s="15"/>
    </row>
    <row r="31" spans="1:34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4"/>
      <c r="P31" s="1" t="s">
        <v>60</v>
      </c>
      <c r="Q31" s="5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16"/>
      <c r="AG31" s="10" t="s">
        <v>60</v>
      </c>
      <c r="AH31" s="15"/>
    </row>
    <row r="32" spans="1:34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4"/>
      <c r="P32" s="1" t="s">
        <v>60</v>
      </c>
      <c r="Q32" s="5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16"/>
      <c r="AG32" s="10" t="s">
        <v>60</v>
      </c>
      <c r="AH32" s="15"/>
    </row>
    <row r="33" spans="1:34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4"/>
      <c r="P33" s="1" t="s">
        <v>60</v>
      </c>
      <c r="Q33" s="5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16"/>
      <c r="AG33" s="10" t="s">
        <v>60</v>
      </c>
      <c r="AH33" s="15"/>
    </row>
    <row r="34" spans="1:34">
      <c r="A34" s="35" t="s">
        <v>74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</row>
    <row r="35" spans="1:34">
      <c r="A35" s="42" t="s">
        <v>25</v>
      </c>
      <c r="B35" s="42"/>
      <c r="C35" s="42"/>
      <c r="D35" s="42"/>
      <c r="E35" s="42"/>
      <c r="F35" s="42" t="s">
        <v>77</v>
      </c>
      <c r="G35" s="42"/>
      <c r="H35" s="42"/>
      <c r="I35" s="42"/>
      <c r="J35" s="42"/>
      <c r="K35" s="42" t="s">
        <v>76</v>
      </c>
      <c r="L35" s="42"/>
      <c r="M35" s="42"/>
      <c r="N35" s="42"/>
      <c r="O35" s="42"/>
      <c r="P35" s="36" t="s">
        <v>28</v>
      </c>
      <c r="Q35" s="36"/>
      <c r="R35" s="36"/>
      <c r="S35" s="36"/>
      <c r="T35" s="36"/>
      <c r="U35" s="36" t="s">
        <v>29</v>
      </c>
      <c r="V35" s="36"/>
      <c r="W35" s="36"/>
      <c r="X35" s="36"/>
      <c r="Y35" s="36"/>
      <c r="Z35" s="36" t="s">
        <v>30</v>
      </c>
      <c r="AA35" s="36"/>
      <c r="AB35" s="36"/>
      <c r="AC35" s="36"/>
      <c r="AD35" s="36"/>
      <c r="AE35" s="36" t="s">
        <v>31</v>
      </c>
      <c r="AF35" s="36"/>
      <c r="AG35" s="36"/>
      <c r="AH35" s="36"/>
    </row>
    <row r="36" spans="1:34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</row>
    <row r="37" spans="1:34">
      <c r="A37" s="24" t="s">
        <v>72</v>
      </c>
      <c r="B37" s="24"/>
      <c r="C37" s="24" t="s">
        <v>73</v>
      </c>
      <c r="D37" s="24"/>
      <c r="E37" s="24"/>
      <c r="F37" s="24" t="s">
        <v>72</v>
      </c>
      <c r="G37" s="24"/>
      <c r="H37" s="24" t="s">
        <v>73</v>
      </c>
      <c r="I37" s="24"/>
      <c r="J37" s="24"/>
      <c r="K37" s="24" t="s">
        <v>72</v>
      </c>
      <c r="L37" s="24"/>
      <c r="M37" s="24" t="s">
        <v>73</v>
      </c>
      <c r="N37" s="24"/>
      <c r="O37" s="24"/>
      <c r="P37" s="24" t="s">
        <v>72</v>
      </c>
      <c r="Q37" s="24"/>
      <c r="R37" s="24" t="s">
        <v>73</v>
      </c>
      <c r="S37" s="24"/>
      <c r="T37" s="24"/>
      <c r="U37" s="24" t="s">
        <v>72</v>
      </c>
      <c r="V37" s="24"/>
      <c r="W37" s="24" t="s">
        <v>73</v>
      </c>
      <c r="X37" s="24"/>
      <c r="Y37" s="24"/>
      <c r="Z37" s="24" t="s">
        <v>72</v>
      </c>
      <c r="AA37" s="24"/>
      <c r="AB37" s="24" t="s">
        <v>73</v>
      </c>
      <c r="AC37" s="24"/>
      <c r="AD37" s="24"/>
      <c r="AE37" s="7" t="s">
        <v>75</v>
      </c>
      <c r="AF37" s="6"/>
      <c r="AG37" s="6"/>
      <c r="AH37" s="6"/>
    </row>
    <row r="38" spans="1:34">
      <c r="A38" s="24">
        <f>ROUNDDOWN(($D$18/2),0)</f>
        <v>1</v>
      </c>
      <c r="B38" s="24"/>
      <c r="C38" s="8">
        <f>$D$18</f>
        <v>2</v>
      </c>
      <c r="D38" s="6" t="s">
        <v>60</v>
      </c>
      <c r="E38" s="9"/>
      <c r="F38" s="24">
        <f>ROUNDDOWN(($D$18/2),0)</f>
        <v>1</v>
      </c>
      <c r="G38" s="24"/>
      <c r="H38" s="23">
        <f>$D$18</f>
        <v>2</v>
      </c>
      <c r="I38" s="6" t="s">
        <v>60</v>
      </c>
      <c r="J38" s="18"/>
      <c r="K38" s="24">
        <f>ROUNDDOWN(($D$19/2),0)</f>
        <v>1</v>
      </c>
      <c r="L38" s="24"/>
      <c r="M38" s="17"/>
      <c r="N38" s="6" t="s">
        <v>60</v>
      </c>
      <c r="O38" s="18"/>
      <c r="P38" s="24">
        <f>ROUNDDOWN(($D$19/2),0)</f>
        <v>1</v>
      </c>
      <c r="Q38" s="24"/>
      <c r="R38" s="17"/>
      <c r="S38" s="6" t="s">
        <v>60</v>
      </c>
      <c r="T38" s="18"/>
      <c r="U38" s="24">
        <f>ROUNDDOWN(($D$20/2),0)</f>
        <v>1</v>
      </c>
      <c r="V38" s="24"/>
      <c r="W38" s="17"/>
      <c r="X38" s="6" t="s">
        <v>60</v>
      </c>
      <c r="Y38" s="18"/>
      <c r="Z38" s="24">
        <f>ROUNDDOWN(($D$20/2),0)</f>
        <v>1</v>
      </c>
      <c r="AA38" s="24"/>
      <c r="AB38" s="17"/>
      <c r="AC38" s="6" t="s">
        <v>60</v>
      </c>
      <c r="AD38" s="18"/>
      <c r="AE38">
        <f>ROUNDDOWN(($D$20/2),0)</f>
        <v>1</v>
      </c>
      <c r="AF38" s="17"/>
      <c r="AG38" s="6" t="s">
        <v>60</v>
      </c>
      <c r="AH38" s="18"/>
    </row>
    <row r="39" spans="1:34">
      <c r="A39" s="42" t="s">
        <v>32</v>
      </c>
      <c r="B39" s="42"/>
      <c r="C39" s="42"/>
      <c r="D39" s="42"/>
      <c r="E39" s="42"/>
      <c r="F39" s="36" t="s">
        <v>33</v>
      </c>
      <c r="G39" s="36"/>
      <c r="H39" s="36"/>
      <c r="I39" s="36"/>
      <c r="J39" s="36"/>
      <c r="K39" s="36" t="s">
        <v>34</v>
      </c>
      <c r="L39" s="36"/>
      <c r="M39" s="36"/>
      <c r="N39" s="36"/>
      <c r="O39" s="36"/>
      <c r="P39" s="36" t="s">
        <v>35</v>
      </c>
      <c r="Q39" s="36"/>
      <c r="R39" s="36"/>
      <c r="S39" s="36"/>
      <c r="T39" s="36"/>
      <c r="U39" s="36" t="s">
        <v>36</v>
      </c>
      <c r="V39" s="36"/>
      <c r="W39" s="36"/>
      <c r="X39" s="36"/>
      <c r="Y39" s="36"/>
      <c r="Z39" s="36" t="s">
        <v>37</v>
      </c>
      <c r="AA39" s="36"/>
      <c r="AB39" s="36"/>
      <c r="AC39" s="36"/>
      <c r="AD39" s="36"/>
      <c r="AE39" s="36" t="s">
        <v>38</v>
      </c>
      <c r="AF39" s="36"/>
      <c r="AG39" s="36"/>
      <c r="AH39" s="36"/>
    </row>
    <row r="40" spans="1:34" ht="14.45" customHeight="1">
      <c r="A40" s="42"/>
      <c r="B40" s="42"/>
      <c r="C40" s="42"/>
      <c r="D40" s="42"/>
      <c r="E40" s="42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</row>
    <row r="41" spans="1:34">
      <c r="A41" s="24" t="s">
        <v>72</v>
      </c>
      <c r="B41" s="24"/>
      <c r="C41" s="24" t="s">
        <v>73</v>
      </c>
      <c r="D41" s="24"/>
      <c r="E41" s="24"/>
      <c r="F41" s="24" t="s">
        <v>72</v>
      </c>
      <c r="G41" s="24"/>
      <c r="H41" s="24" t="s">
        <v>73</v>
      </c>
      <c r="I41" s="24"/>
      <c r="J41" s="24"/>
      <c r="K41" s="24" t="s">
        <v>72</v>
      </c>
      <c r="L41" s="24"/>
      <c r="M41" s="24" t="s">
        <v>73</v>
      </c>
      <c r="N41" s="24"/>
      <c r="O41" s="24"/>
      <c r="P41" s="24" t="s">
        <v>72</v>
      </c>
      <c r="Q41" s="24"/>
      <c r="R41" s="24" t="s">
        <v>73</v>
      </c>
      <c r="S41" s="24"/>
      <c r="T41" s="24"/>
      <c r="U41" s="24" t="s">
        <v>72</v>
      </c>
      <c r="V41" s="24"/>
      <c r="W41" s="24" t="s">
        <v>73</v>
      </c>
      <c r="X41" s="24"/>
      <c r="Y41" s="24"/>
      <c r="Z41" s="24" t="s">
        <v>72</v>
      </c>
      <c r="AA41" s="24"/>
      <c r="AB41" s="24" t="s">
        <v>73</v>
      </c>
      <c r="AC41" s="24"/>
      <c r="AD41" s="24"/>
      <c r="AE41" s="7" t="s">
        <v>75</v>
      </c>
      <c r="AF41" s="6"/>
      <c r="AG41" s="6"/>
      <c r="AH41" s="6"/>
    </row>
    <row r="42" spans="1:34">
      <c r="A42" s="24"/>
      <c r="B42" s="24"/>
      <c r="C42" s="8"/>
      <c r="D42" s="6" t="s">
        <v>60</v>
      </c>
      <c r="E42" s="9"/>
      <c r="F42" s="24"/>
      <c r="G42" s="24"/>
      <c r="H42" s="17"/>
      <c r="I42" s="6" t="s">
        <v>60</v>
      </c>
      <c r="J42" s="18"/>
      <c r="K42" s="24"/>
      <c r="L42" s="24"/>
      <c r="M42" s="17"/>
      <c r="N42" s="6" t="s">
        <v>60</v>
      </c>
      <c r="O42" s="18"/>
      <c r="P42" s="24"/>
      <c r="Q42" s="24"/>
      <c r="R42" s="17"/>
      <c r="S42" s="6" t="s">
        <v>60</v>
      </c>
      <c r="T42" s="18"/>
      <c r="U42" s="24">
        <v>2</v>
      </c>
      <c r="V42" s="24"/>
      <c r="W42" s="17"/>
      <c r="X42" s="6" t="s">
        <v>60</v>
      </c>
      <c r="Y42" s="18"/>
      <c r="Z42" s="24">
        <v>2</v>
      </c>
      <c r="AA42" s="24"/>
      <c r="AB42" s="17"/>
      <c r="AC42" s="6" t="s">
        <v>60</v>
      </c>
      <c r="AD42" s="18"/>
      <c r="AE42">
        <f>ROUNDDOWN(($D$22/2),0)</f>
        <v>2</v>
      </c>
      <c r="AF42" s="17"/>
      <c r="AG42" s="6" t="s">
        <v>60</v>
      </c>
      <c r="AH42" s="18"/>
    </row>
    <row r="43" spans="1:34">
      <c r="A43" s="35" t="s">
        <v>78</v>
      </c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</row>
    <row r="44" spans="1:34">
      <c r="A44" s="24" t="s">
        <v>79</v>
      </c>
      <c r="B44" s="24"/>
      <c r="C44" s="24"/>
      <c r="D44" s="24"/>
      <c r="E44" s="24"/>
      <c r="F44" s="24"/>
      <c r="G44" s="24"/>
      <c r="H44" s="24"/>
      <c r="I44" s="24"/>
      <c r="J44" s="24" t="s">
        <v>80</v>
      </c>
      <c r="K44" s="24"/>
      <c r="L44" s="24"/>
      <c r="M44" s="24"/>
      <c r="N44" s="24" t="s">
        <v>81</v>
      </c>
      <c r="O44" s="24"/>
      <c r="P44" s="24"/>
      <c r="Q44" s="24"/>
      <c r="R44" s="24" t="s">
        <v>82</v>
      </c>
      <c r="S44" s="24"/>
      <c r="T44" s="24"/>
      <c r="U44" s="24"/>
      <c r="V44" s="24"/>
      <c r="W44" s="24" t="s">
        <v>83</v>
      </c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</row>
    <row r="45" spans="1:34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</row>
    <row r="46" spans="1:34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</row>
    <row r="47" spans="1:34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</row>
  </sheetData>
  <mergeCells count="208">
    <mergeCell ref="N46:Q46"/>
    <mergeCell ref="N47:Q47"/>
    <mergeCell ref="R45:V45"/>
    <mergeCell ref="R46:V46"/>
    <mergeCell ref="R47:V47"/>
    <mergeCell ref="W45:AH45"/>
    <mergeCell ref="W46:AH46"/>
    <mergeCell ref="W47:AH47"/>
    <mergeCell ref="A16:AH16"/>
    <mergeCell ref="A44:I44"/>
    <mergeCell ref="J44:M44"/>
    <mergeCell ref="N44:Q44"/>
    <mergeCell ref="R44:V44"/>
    <mergeCell ref="W44:AH44"/>
    <mergeCell ref="A45:I45"/>
    <mergeCell ref="A46:I46"/>
    <mergeCell ref="A47:I47"/>
    <mergeCell ref="J45:M45"/>
    <mergeCell ref="J46:M46"/>
    <mergeCell ref="J47:M47"/>
    <mergeCell ref="N45:Q45"/>
    <mergeCell ref="A42:B42"/>
    <mergeCell ref="F42:G42"/>
    <mergeCell ref="K42:L42"/>
    <mergeCell ref="P42:Q42"/>
    <mergeCell ref="U42:V42"/>
    <mergeCell ref="Z42:AA42"/>
    <mergeCell ref="AE39:AH40"/>
    <mergeCell ref="A34:AH34"/>
    <mergeCell ref="A43:AH43"/>
    <mergeCell ref="A39:E40"/>
    <mergeCell ref="F39:J40"/>
    <mergeCell ref="K39:O40"/>
    <mergeCell ref="P39:T40"/>
    <mergeCell ref="U39:Y40"/>
    <mergeCell ref="Z39:AD40"/>
    <mergeCell ref="A41:B41"/>
    <mergeCell ref="C41:E41"/>
    <mergeCell ref="F41:G41"/>
    <mergeCell ref="H41:J41"/>
    <mergeCell ref="K41:L41"/>
    <mergeCell ref="M41:O41"/>
    <mergeCell ref="P41:Q41"/>
    <mergeCell ref="R41:T41"/>
    <mergeCell ref="U41:V41"/>
    <mergeCell ref="W41:Y41"/>
    <mergeCell ref="Z41:AA41"/>
    <mergeCell ref="AB41:AD41"/>
    <mergeCell ref="W37:Y37"/>
    <mergeCell ref="Z37:AA37"/>
    <mergeCell ref="AB37:AD37"/>
    <mergeCell ref="A38:B38"/>
    <mergeCell ref="F38:G38"/>
    <mergeCell ref="K38:L38"/>
    <mergeCell ref="P38:Q38"/>
    <mergeCell ref="U38:V38"/>
    <mergeCell ref="Z38:AA38"/>
    <mergeCell ref="A37:B37"/>
    <mergeCell ref="C37:E37"/>
    <mergeCell ref="F37:G37"/>
    <mergeCell ref="H37:J37"/>
    <mergeCell ref="K37:L37"/>
    <mergeCell ref="M37:O37"/>
    <mergeCell ref="P37:Q37"/>
    <mergeCell ref="R37:T37"/>
    <mergeCell ref="U37:V37"/>
    <mergeCell ref="A35:E36"/>
    <mergeCell ref="F35:J36"/>
    <mergeCell ref="K35:O36"/>
    <mergeCell ref="P35:T36"/>
    <mergeCell ref="U35:Y36"/>
    <mergeCell ref="Z35:AD36"/>
    <mergeCell ref="AE35:AH36"/>
    <mergeCell ref="A23:D23"/>
    <mergeCell ref="I19:K19"/>
    <mergeCell ref="L21:O21"/>
    <mergeCell ref="I22:K22"/>
    <mergeCell ref="A22:C22"/>
    <mergeCell ref="E23:H23"/>
    <mergeCell ref="M23:O23"/>
    <mergeCell ref="AE21:AH21"/>
    <mergeCell ref="AB22:AD22"/>
    <mergeCell ref="A24:AH24"/>
    <mergeCell ref="A25:Q25"/>
    <mergeCell ref="R25:AH25"/>
    <mergeCell ref="O26:Q26"/>
    <mergeCell ref="M26:N26"/>
    <mergeCell ref="J26:L26"/>
    <mergeCell ref="A26:I26"/>
    <mergeCell ref="R26:Z26"/>
    <mergeCell ref="D18:E18"/>
    <mergeCell ref="D19:E19"/>
    <mergeCell ref="D20:E20"/>
    <mergeCell ref="D21:E21"/>
    <mergeCell ref="D22:E22"/>
    <mergeCell ref="A18:C18"/>
    <mergeCell ref="P21:S21"/>
    <mergeCell ref="F19:H19"/>
    <mergeCell ref="N18:O18"/>
    <mergeCell ref="L19:O19"/>
    <mergeCell ref="F20:K20"/>
    <mergeCell ref="F21:K21"/>
    <mergeCell ref="P18:S18"/>
    <mergeCell ref="L20:O20"/>
    <mergeCell ref="F22:H22"/>
    <mergeCell ref="F18:H18"/>
    <mergeCell ref="F14:AH15"/>
    <mergeCell ref="A17:Q17"/>
    <mergeCell ref="R17:AH17"/>
    <mergeCell ref="D14:E15"/>
    <mergeCell ref="A19:C19"/>
    <mergeCell ref="A20:C20"/>
    <mergeCell ref="A21:C21"/>
    <mergeCell ref="T20:V20"/>
    <mergeCell ref="W20:X20"/>
    <mergeCell ref="Y20:AD20"/>
    <mergeCell ref="AE20:AH20"/>
    <mergeCell ref="T21:V21"/>
    <mergeCell ref="W21:X21"/>
    <mergeCell ref="P20:S20"/>
    <mergeCell ref="P19:S19"/>
    <mergeCell ref="T18:V18"/>
    <mergeCell ref="W18:X18"/>
    <mergeCell ref="Y18:AA18"/>
    <mergeCell ref="AG18:AH18"/>
    <mergeCell ref="T19:V19"/>
    <mergeCell ref="W19:X19"/>
    <mergeCell ref="Y19:AA19"/>
    <mergeCell ref="AE19:AH19"/>
    <mergeCell ref="AB19:AD19"/>
    <mergeCell ref="A5:AH5"/>
    <mergeCell ref="D6:E7"/>
    <mergeCell ref="D8:E9"/>
    <mergeCell ref="D10:E11"/>
    <mergeCell ref="D12:E13"/>
    <mergeCell ref="F6:AH7"/>
    <mergeCell ref="F8:AH9"/>
    <mergeCell ref="F10:AH11"/>
    <mergeCell ref="F12:AH13"/>
    <mergeCell ref="Z4:AH4"/>
    <mergeCell ref="A1:I2"/>
    <mergeCell ref="J1:AF2"/>
    <mergeCell ref="D3:K3"/>
    <mergeCell ref="L3:N3"/>
    <mergeCell ref="O3:V3"/>
    <mergeCell ref="W3:Y3"/>
    <mergeCell ref="Z3:AF3"/>
    <mergeCell ref="A4:C4"/>
    <mergeCell ref="D4:K4"/>
    <mergeCell ref="L4:N4"/>
    <mergeCell ref="O4:V4"/>
    <mergeCell ref="W4:Y4"/>
    <mergeCell ref="AB18:AD18"/>
    <mergeCell ref="I18:K18"/>
    <mergeCell ref="T23:W23"/>
    <mergeCell ref="X23:AA23"/>
    <mergeCell ref="AF23:AH23"/>
    <mergeCell ref="P22:S22"/>
    <mergeCell ref="P23:S23"/>
    <mergeCell ref="Y21:AD21"/>
    <mergeCell ref="T22:V22"/>
    <mergeCell ref="W22:X22"/>
    <mergeCell ref="Y22:AA22"/>
    <mergeCell ref="M33:N33"/>
    <mergeCell ref="M27:N27"/>
    <mergeCell ref="M28:N28"/>
    <mergeCell ref="M29:N29"/>
    <mergeCell ref="M30:N30"/>
    <mergeCell ref="M31:N31"/>
    <mergeCell ref="AA26:AC26"/>
    <mergeCell ref="AD26:AE26"/>
    <mergeCell ref="AF26:AH26"/>
    <mergeCell ref="R27:Z27"/>
    <mergeCell ref="R28:Z28"/>
    <mergeCell ref="R29:Z29"/>
    <mergeCell ref="R30:Z30"/>
    <mergeCell ref="R31:Z31"/>
    <mergeCell ref="R32:Z32"/>
    <mergeCell ref="AD27:AE27"/>
    <mergeCell ref="AD28:AE28"/>
    <mergeCell ref="AD29:AE29"/>
    <mergeCell ref="AD30:AE30"/>
    <mergeCell ref="AD31:AE31"/>
    <mergeCell ref="AD32:AE32"/>
    <mergeCell ref="AD33:AE33"/>
    <mergeCell ref="AA27:AC27"/>
    <mergeCell ref="AA28:AC28"/>
    <mergeCell ref="AA29:AC29"/>
    <mergeCell ref="AA30:AC30"/>
    <mergeCell ref="AA31:AC31"/>
    <mergeCell ref="A32:I32"/>
    <mergeCell ref="A33:I33"/>
    <mergeCell ref="A27:I27"/>
    <mergeCell ref="A28:I28"/>
    <mergeCell ref="A29:I29"/>
    <mergeCell ref="A30:I30"/>
    <mergeCell ref="A31:I31"/>
    <mergeCell ref="AA32:AC32"/>
    <mergeCell ref="AA33:AC33"/>
    <mergeCell ref="R33:Z33"/>
    <mergeCell ref="J27:L27"/>
    <mergeCell ref="J28:L28"/>
    <mergeCell ref="J29:L29"/>
    <mergeCell ref="J30:L30"/>
    <mergeCell ref="J31:L31"/>
    <mergeCell ref="J32:L32"/>
    <mergeCell ref="J33:L33"/>
    <mergeCell ref="M32:N32"/>
  </mergeCells>
  <pageMargins left="0.7" right="0.7" top="0.75" bottom="0.75" header="0.3" footer="0.3"/>
  <pageSetup scale="9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8"/>
  <sheetViews>
    <sheetView topLeftCell="A25" zoomScale="85" zoomScaleNormal="85" workbookViewId="0">
      <selection activeCell="B28" sqref="B28"/>
    </sheetView>
  </sheetViews>
  <sheetFormatPr defaultRowHeight="15"/>
  <cols>
    <col min="1" max="1" width="22.85546875" bestFit="1" customWidth="1"/>
  </cols>
  <sheetData>
    <row r="1" spans="1:2">
      <c r="A1" t="s">
        <v>0</v>
      </c>
      <c r="B1" t="s">
        <v>130</v>
      </c>
    </row>
    <row r="2" spans="1:2">
      <c r="A2" t="s">
        <v>1</v>
      </c>
    </row>
    <row r="3" spans="1:2">
      <c r="A3" t="s">
        <v>2</v>
      </c>
      <c r="B3" t="s">
        <v>131</v>
      </c>
    </row>
    <row r="4" spans="1:2">
      <c r="A4" t="s">
        <v>3</v>
      </c>
      <c r="B4" t="s">
        <v>132</v>
      </c>
    </row>
    <row r="5" spans="1:2">
      <c r="A5" t="s">
        <v>140</v>
      </c>
      <c r="B5" t="s">
        <v>141</v>
      </c>
    </row>
    <row r="6" spans="1:2">
      <c r="A6" t="s">
        <v>4</v>
      </c>
      <c r="B6" t="s">
        <v>133</v>
      </c>
    </row>
    <row r="7" spans="1:2">
      <c r="A7" t="s">
        <v>5</v>
      </c>
    </row>
    <row r="8" spans="1:2">
      <c r="A8" t="s">
        <v>6</v>
      </c>
      <c r="B8">
        <v>5</v>
      </c>
    </row>
    <row r="9" spans="1:2">
      <c r="A9" t="s">
        <v>7</v>
      </c>
      <c r="B9" t="s">
        <v>134</v>
      </c>
    </row>
    <row r="10" spans="1:2">
      <c r="A10" t="s">
        <v>8</v>
      </c>
      <c r="B10" t="s">
        <v>135</v>
      </c>
    </row>
    <row r="11" spans="1:2">
      <c r="A11" t="s">
        <v>9</v>
      </c>
      <c r="B11" t="s">
        <v>136</v>
      </c>
    </row>
    <row r="12" spans="1:2">
      <c r="A12" t="s">
        <v>10</v>
      </c>
      <c r="B12" t="s">
        <v>137</v>
      </c>
    </row>
    <row r="13" spans="1:2">
      <c r="A13" t="s">
        <v>11</v>
      </c>
      <c r="B13" t="s">
        <v>138</v>
      </c>
    </row>
    <row r="14" spans="1:2">
      <c r="A14" t="s">
        <v>12</v>
      </c>
      <c r="B14">
        <v>2</v>
      </c>
    </row>
    <row r="15" spans="1:2">
      <c r="A15" t="s">
        <v>13</v>
      </c>
      <c r="B15">
        <v>3</v>
      </c>
    </row>
    <row r="16" spans="1:2">
      <c r="A16" t="s">
        <v>14</v>
      </c>
      <c r="B16">
        <v>2</v>
      </c>
    </row>
    <row r="17" spans="1:3">
      <c r="A17" t="s">
        <v>15</v>
      </c>
      <c r="B17">
        <v>4</v>
      </c>
    </row>
    <row r="18" spans="1:3">
      <c r="A18" t="s">
        <v>16</v>
      </c>
      <c r="B18">
        <v>4</v>
      </c>
    </row>
    <row r="19" spans="1:3">
      <c r="A19" t="s">
        <v>17</v>
      </c>
      <c r="B19">
        <f>20 + (2 * B14)</f>
        <v>24</v>
      </c>
    </row>
    <row r="20" spans="1:3">
      <c r="A20" t="s">
        <v>18</v>
      </c>
      <c r="B20">
        <f>5 + B18</f>
        <v>9</v>
      </c>
      <c r="C20">
        <f>5 + B16</f>
        <v>7</v>
      </c>
    </row>
    <row r="21" spans="1:3">
      <c r="A21" t="s">
        <v>19</v>
      </c>
      <c r="B21">
        <f>B15 + B16</f>
        <v>5</v>
      </c>
    </row>
    <row r="22" spans="1:3">
      <c r="A22" t="s">
        <v>20</v>
      </c>
      <c r="B22">
        <v>4</v>
      </c>
    </row>
    <row r="23" spans="1:3">
      <c r="A23" t="s">
        <v>21</v>
      </c>
      <c r="B23">
        <f>B22 + B15 + B14</f>
        <v>9</v>
      </c>
    </row>
    <row r="24" spans="1:3">
      <c r="A24" t="s">
        <v>22</v>
      </c>
      <c r="B24">
        <f>5 + B15</f>
        <v>8</v>
      </c>
    </row>
    <row r="25" spans="1:3">
      <c r="A25" t="s">
        <v>23</v>
      </c>
      <c r="B25">
        <f>5 + B17</f>
        <v>9</v>
      </c>
      <c r="C25">
        <f>5 + B18</f>
        <v>9</v>
      </c>
    </row>
    <row r="26" spans="1:3">
      <c r="A26" t="s">
        <v>24</v>
      </c>
    </row>
    <row r="27" spans="1:3">
      <c r="A27" t="s">
        <v>25</v>
      </c>
      <c r="B27">
        <f>ROUNDDOWN((B14/2),0)</f>
        <v>1</v>
      </c>
    </row>
    <row r="28" spans="1:3">
      <c r="A28" t="s">
        <v>26</v>
      </c>
      <c r="B28">
        <f>ROUNDDOWN((B14/2),0)</f>
        <v>1</v>
      </c>
    </row>
    <row r="29" spans="1:3">
      <c r="A29" t="s">
        <v>27</v>
      </c>
      <c r="B29">
        <f>ROUNDDOWN((B15/2),0)</f>
        <v>1</v>
      </c>
    </row>
    <row r="30" spans="1:3">
      <c r="A30" t="s">
        <v>28</v>
      </c>
      <c r="B30">
        <f>ROUNDDOWN((B16/2),0)</f>
        <v>1</v>
      </c>
    </row>
    <row r="31" spans="1:3">
      <c r="A31" t="s">
        <v>29</v>
      </c>
      <c r="B31">
        <f>ROUNDDOWN((B16/2),0)</f>
        <v>1</v>
      </c>
    </row>
    <row r="32" spans="1:3">
      <c r="A32" t="s">
        <v>30</v>
      </c>
      <c r="B32">
        <f>ROUNDDOWN((B16/2),0)</f>
        <v>1</v>
      </c>
    </row>
    <row r="33" spans="1:2">
      <c r="A33" t="s">
        <v>31</v>
      </c>
      <c r="B33">
        <f>ROUNDDOWN((B16/2),0)</f>
        <v>1</v>
      </c>
    </row>
    <row r="34" spans="1:2">
      <c r="A34" t="s">
        <v>32</v>
      </c>
      <c r="B34">
        <f>ROUNDDOWN(($B$17/2),0)</f>
        <v>2</v>
      </c>
    </row>
    <row r="35" spans="1:2">
      <c r="A35" t="s">
        <v>33</v>
      </c>
      <c r="B35">
        <f t="shared" ref="B35:B38" si="0">ROUNDDOWN(($B$17/2),0)</f>
        <v>2</v>
      </c>
    </row>
    <row r="36" spans="1:2">
      <c r="A36" t="s">
        <v>34</v>
      </c>
      <c r="B36">
        <f t="shared" si="0"/>
        <v>2</v>
      </c>
    </row>
    <row r="37" spans="1:2">
      <c r="A37" t="s">
        <v>35</v>
      </c>
      <c r="B37">
        <f t="shared" si="0"/>
        <v>2</v>
      </c>
    </row>
    <row r="38" spans="1:2">
      <c r="A38" t="s">
        <v>36</v>
      </c>
      <c r="B38">
        <f t="shared" si="0"/>
        <v>2</v>
      </c>
    </row>
    <row r="39" spans="1:2">
      <c r="A39" t="s">
        <v>37</v>
      </c>
      <c r="B39">
        <f>ROUNDDOWN(($B$18/2),0)</f>
        <v>2</v>
      </c>
    </row>
    <row r="40" spans="1:2">
      <c r="A40" t="s">
        <v>38</v>
      </c>
      <c r="B40">
        <f>ROUNDDOWN(($B$18/2),0)</f>
        <v>2</v>
      </c>
    </row>
    <row r="41" spans="1:2">
      <c r="A41" t="s">
        <v>84</v>
      </c>
    </row>
    <row r="42" spans="1:2">
      <c r="A42" t="s">
        <v>85</v>
      </c>
    </row>
    <row r="43" spans="1:2">
      <c r="A43" t="s">
        <v>86</v>
      </c>
    </row>
    <row r="44" spans="1:2">
      <c r="A44" t="s">
        <v>87</v>
      </c>
    </row>
    <row r="45" spans="1:2">
      <c r="A45" t="s">
        <v>88</v>
      </c>
    </row>
    <row r="46" spans="1:2">
      <c r="A46" t="s">
        <v>89</v>
      </c>
    </row>
    <row r="47" spans="1:2">
      <c r="A47" t="s">
        <v>90</v>
      </c>
    </row>
    <row r="48" spans="1:2">
      <c r="A48" t="s">
        <v>91</v>
      </c>
    </row>
    <row r="49" spans="1:1">
      <c r="A49" t="s">
        <v>92</v>
      </c>
    </row>
    <row r="50" spans="1:1">
      <c r="A50" t="s">
        <v>93</v>
      </c>
    </row>
    <row r="51" spans="1:1">
      <c r="A51" t="s">
        <v>94</v>
      </c>
    </row>
    <row r="52" spans="1:1">
      <c r="A52" t="s">
        <v>95</v>
      </c>
    </row>
    <row r="53" spans="1:1">
      <c r="A53" t="s">
        <v>96</v>
      </c>
    </row>
    <row r="54" spans="1:1">
      <c r="A54" t="s">
        <v>97</v>
      </c>
    </row>
    <row r="55" spans="1:1">
      <c r="A55" t="s">
        <v>98</v>
      </c>
    </row>
    <row r="56" spans="1:1">
      <c r="A56" s="19" t="s">
        <v>99</v>
      </c>
    </row>
    <row r="57" spans="1:1">
      <c r="A57" s="20" t="s">
        <v>111</v>
      </c>
    </row>
    <row r="58" spans="1:1">
      <c r="A58" s="21" t="s">
        <v>110</v>
      </c>
    </row>
    <row r="59" spans="1:1">
      <c r="A59" s="21" t="s">
        <v>109</v>
      </c>
    </row>
    <row r="60" spans="1:1">
      <c r="A60" s="22" t="s">
        <v>108</v>
      </c>
    </row>
    <row r="61" spans="1:1">
      <c r="A61" s="22" t="s">
        <v>107</v>
      </c>
    </row>
    <row r="62" spans="1:1">
      <c r="A62" s="20" t="s">
        <v>106</v>
      </c>
    </row>
    <row r="63" spans="1:1">
      <c r="A63" s="20" t="s">
        <v>105</v>
      </c>
    </row>
    <row r="64" spans="1:1">
      <c r="A64" t="s">
        <v>100</v>
      </c>
    </row>
    <row r="65" spans="1:1">
      <c r="A65" t="s">
        <v>101</v>
      </c>
    </row>
    <row r="66" spans="1:1">
      <c r="A66" t="s">
        <v>102</v>
      </c>
    </row>
    <row r="67" spans="1:1">
      <c r="A67" t="s">
        <v>103</v>
      </c>
    </row>
    <row r="68" spans="1:1">
      <c r="A68" t="s">
        <v>104</v>
      </c>
    </row>
    <row r="69" spans="1:1">
      <c r="A69" t="s">
        <v>112</v>
      </c>
    </row>
    <row r="70" spans="1:1">
      <c r="A70" t="s">
        <v>113</v>
      </c>
    </row>
    <row r="71" spans="1:1">
      <c r="A71" t="s">
        <v>114</v>
      </c>
    </row>
    <row r="72" spans="1:1">
      <c r="A72" t="s">
        <v>115</v>
      </c>
    </row>
    <row r="73" spans="1:1">
      <c r="A73" t="s">
        <v>116</v>
      </c>
    </row>
    <row r="74" spans="1:1">
      <c r="A74" t="s">
        <v>117</v>
      </c>
    </row>
    <row r="75" spans="1:1">
      <c r="A75" t="s">
        <v>118</v>
      </c>
    </row>
    <row r="76" spans="1:1">
      <c r="A76" t="s">
        <v>119</v>
      </c>
    </row>
    <row r="77" spans="1:1">
      <c r="A77" t="s">
        <v>120</v>
      </c>
    </row>
    <row r="78" spans="1:1">
      <c r="A78" t="s">
        <v>121</v>
      </c>
    </row>
    <row r="79" spans="1:1">
      <c r="A79" t="s">
        <v>122</v>
      </c>
    </row>
    <row r="80" spans="1:1">
      <c r="A80" t="s">
        <v>123</v>
      </c>
    </row>
    <row r="81" spans="1:1">
      <c r="A81" t="s">
        <v>124</v>
      </c>
    </row>
    <row r="82" spans="1:1">
      <c r="A82" t="s">
        <v>125</v>
      </c>
    </row>
    <row r="83" spans="1:1">
      <c r="A83" t="s">
        <v>126</v>
      </c>
    </row>
    <row r="84" spans="1:1">
      <c r="A84" t="s">
        <v>127</v>
      </c>
    </row>
    <row r="85" spans="1:1">
      <c r="A85" t="s">
        <v>128</v>
      </c>
    </row>
    <row r="86" spans="1:1">
      <c r="A86" t="s">
        <v>129</v>
      </c>
    </row>
    <row r="103" spans="1:1">
      <c r="A103" t="s">
        <v>39</v>
      </c>
    </row>
    <row r="104" spans="1:1">
      <c r="A104" t="s">
        <v>40</v>
      </c>
    </row>
    <row r="105" spans="1:1">
      <c r="A105" t="s">
        <v>24</v>
      </c>
    </row>
    <row r="106" spans="1:1">
      <c r="A106" t="s">
        <v>41</v>
      </c>
    </row>
    <row r="107" spans="1:1">
      <c r="A107" t="s">
        <v>42</v>
      </c>
    </row>
    <row r="108" spans="1:1">
      <c r="A108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Character</vt:lpstr>
      <vt:lpstr>Data</vt:lpstr>
      <vt:lpstr>Character!Print_Area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</dc:creator>
  <cp:lastModifiedBy>Jenny</cp:lastModifiedBy>
  <dcterms:created xsi:type="dcterms:W3CDTF">2013-07-27T05:37:50Z</dcterms:created>
  <dcterms:modified xsi:type="dcterms:W3CDTF">2013-08-04T21:37:08Z</dcterms:modified>
</cp:coreProperties>
</file>