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20" windowWidth="19155" windowHeight="8475" activeTab="1"/>
  </bookViews>
  <sheets>
    <sheet name="Stats" sheetId="1" r:id="rId1"/>
    <sheet name="Knacks" sheetId="4" r:id="rId2"/>
    <sheet name="Sheet3" sheetId="3" r:id="rId3"/>
  </sheets>
  <externalReferences>
    <externalReference r:id="rId4"/>
  </externalReferenc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C5" i="4"/>
  <c r="C3"/>
  <c r="C2"/>
  <c r="E11" i="1"/>
  <c r="E8"/>
  <c r="H13"/>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<sst xmlns="http://schemas.openxmlformats.org/spreadsheetml/2006/main" count="95" uniqueCount="85">
  <si>
    <t>Ancient Knowledge</t>
    <phoneticPr fontId="6" type="noConversion"/>
  </si>
  <si>
    <t>Gorgon Heritage</t>
    <phoneticPr fontId="6" type="noConversion"/>
  </si>
  <si>
    <t>Invulnerable Hide (Lesser)</t>
    <phoneticPr fontId="6" type="noConversion"/>
  </si>
  <si>
    <t>Extraordinary Presence</t>
    <phoneticPr fontId="6" type="noConversion"/>
  </si>
  <si>
    <t>Petition Contract</t>
    <phoneticPr fontId="6" type="noConversion"/>
  </si>
  <si>
    <t>Character Name</t>
  </si>
  <si>
    <t>Player Name:</t>
  </si>
  <si>
    <t>Concept:</t>
  </si>
  <si>
    <t>Race:</t>
  </si>
  <si>
    <t>Origin:</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</si>
  <si>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</si>
  <si>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</si>
  <si>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</si>
  <si>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</si>
  <si>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</si>
  <si>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</si>
  <si>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</si>
  <si>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</si>
  <si>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</si>
  <si>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</si>
  <si>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</si>
  <si>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</si>
  <si>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</si>
  <si>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</si>
  <si>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</si>
  <si>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</si>
  <si>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</si>
  <si>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</si>
  <si>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</si>
  <si>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</si>
  <si>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</si>
  <si>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</si>
  <si>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</si>
  <si>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</si>
  <si>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</si>
  <si>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</si>
  <si>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</si>
  <si>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</si>
  <si>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</si>
  <si>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</si>
  <si>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</si>
  <si>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</si>
  <si>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</si>
  <si>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</si>
  <si>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</si>
  <si>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</si>
  <si>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</si>
  <si>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</si>
  <si>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</si>
  <si>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</si>
  <si>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</si>
  <si>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</si>
  <si>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</si>
  <si>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</si>
  <si>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</si>
  <si>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</si>
  <si>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</si>
  <si>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</si>
  <si>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</si>
  <si>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</si>
  <si>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</si>
  <si>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</si>
  <si>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</si>
  <si>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</si>
  <si>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</si>
  <si>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</si>
  <si>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The Circus (E.U.)</t>
  </si>
  <si>
    <t>Captivating Beauty (Lesser)</t>
  </si>
  <si>
    <t>With THE CIRCUS for Legal Influence and Material Wealth</t>
  </si>
  <si>
    <t>None</t>
  </si>
  <si>
    <t>TALENT COST:</t>
  </si>
  <si>
    <t>Euryale Gorgopoulos</t>
    <phoneticPr fontId="6" type="noConversion"/>
  </si>
  <si>
    <t>Gorgon/Antiquarian</t>
    <phoneticPr fontId="6" type="noConversion"/>
  </si>
  <si>
    <t>Petrifying Gaze (Greater)</t>
    <phoneticPr fontId="6" type="noConversion"/>
  </si>
  <si>
    <t>Fairest (Gorgon)</t>
  </si>
  <si>
    <t>With MACGREGOR for Captivating Beauty, Traded Invulnerable Hide</t>
  </si>
  <si>
    <t>Intimidation</t>
  </si>
  <si>
    <t>Elysium</t>
    <phoneticPr fontId="6" type="noConversion"/>
  </si>
  <si>
    <t>SPELLS:</t>
  </si>
  <si>
    <t>Petition Contract</t>
  </si>
  <si>
    <t>Classical Hellenist Art</t>
    <phoneticPr fontId="6" type="noConversion"/>
  </si>
  <si>
    <t>Intellectual Honesty</t>
    <phoneticPr fontId="6" type="noConversion"/>
  </si>
  <si>
    <t>Frailty:</t>
  </si>
  <si>
    <t xml:space="preserve"> Allergy (Reflections)</t>
  </si>
  <si>
    <t>The European Outsider 
Community</t>
  </si>
</sst>
</file>

<file path=xl/styles.xml><?xml version="1.0" encoding="utf-8"?>
<styleSheet xmlns="http://schemas.openxmlformats.org/spreadsheetml/2006/main">
  <fonts count="8">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color indexed="8"/>
      <name val="Calibri"/>
      <family val="2"/>
    </font>
    <font>
      <sz val="8"/>
      <name val="Verdana"/>
      <family val="2"/>
    </font>
    <font>
      <strike/>
      <sz val="11"/>
      <color indexed="8"/>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24">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7" fillId="0" borderId="0" xfId="0" applyFont="1"/>
    <xf numFmtId="0" fontId="5" fillId="0" borderId="0" xfId="0" applyFont="1"/>
    <xf numFmtId="0" fontId="0" fillId="0" borderId="0" xfId="0" applyAlignment="1">
      <alignment vertical="top"/>
    </xf>
    <xf numFmtId="49" fontId="0" fillId="0" borderId="0" xfId="0" applyNumberFormat="1" applyAlignment="1">
      <alignment vertical="top" wrapText="1"/>
    </xf>
    <xf numFmtId="49" fontId="0" fillId="0" borderId="2" xfId="0" applyNumberFormat="1" applyBorder="1" applyAlignment="1">
      <alignment vertical="top" wrapText="1"/>
    </xf>
    <xf numFmtId="0" fontId="0" fillId="0" borderId="3" xfId="0" applyBorder="1" applyAlignment="1">
      <alignment vertical="top"/>
    </xf>
    <xf numFmtId="49" fontId="0" fillId="0" borderId="4" xfId="0" applyNumberFormat="1" applyBorder="1" applyAlignment="1">
      <alignment vertical="top" wrapText="1"/>
    </xf>
    <xf numFmtId="0" fontId="0" fillId="0" borderId="5" xfId="0" applyBorder="1" applyAlignment="1">
      <alignment vertical="top"/>
    </xf>
    <xf numFmtId="0" fontId="0" fillId="0" borderId="0" xfId="0" applyAlignment="1">
      <alignment wrapText="1"/>
    </xf>
    <xf numFmtId="0" fontId="0" fillId="0" borderId="0" xfId="0" applyAlignment="1"/>
  </cellXfs>
  <cellStyles count="1">
    <cellStyle name="Normal" xfId="0" builtinId="0"/>
  </cellStyles>
  <dxfs count="3">
    <dxf>
      <font>
        <color rgb="FF0070C0"/>
      </font>
    </dxf>
    <dxf>
      <font>
        <color rgb="FF00B050"/>
      </font>
    </dxf>
    <dxf>
      <font>
        <color rgb="FFC0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efreshError="1">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46"/>
  <sheetViews>
    <sheetView showZeros="0" view="pageBreakPreview" zoomScale="60" zoomScaleNormal="100" workbookViewId="0">
      <selection activeCell="J16" sqref="J16"/>
    </sheetView>
  </sheetViews>
  <sheetFormatPr defaultColWidth="8.85546875" defaultRowHeight="15"/>
  <cols>
    <col min="3" max="3" width="0" hidden="1" customWidth="1"/>
    <col min="4" max="4" width="10.28515625" customWidth="1"/>
    <col min="5" max="5" width="10.42578125" customWidth="1"/>
    <col min="7" max="7" width="13.140625" customWidth="1"/>
    <col min="8" max="8" width="10.28515625" customWidth="1"/>
  </cols>
  <sheetData>
    <row r="1" spans="1:12">
      <c r="A1" s="1" t="s">
        <v>5</v>
      </c>
      <c r="B1" s="1"/>
      <c r="D1" s="1" t="s">
        <v>6</v>
      </c>
      <c r="E1" s="1"/>
      <c r="G1" s="1" t="s">
        <v>7</v>
      </c>
      <c r="H1" s="1"/>
      <c r="J1" s="1" t="s">
        <v>62</v>
      </c>
      <c r="K1" s="1"/>
    </row>
    <row r="2" spans="1:12">
      <c r="A2" t="s">
        <v>71</v>
      </c>
      <c r="G2" t="s">
        <v>72</v>
      </c>
      <c r="J2">
        <v>4</v>
      </c>
    </row>
    <row r="4" spans="1:12">
      <c r="A4" s="1" t="s">
        <v>8</v>
      </c>
      <c r="B4" s="1"/>
      <c r="D4" s="1" t="s">
        <v>9</v>
      </c>
      <c r="E4" s="1"/>
      <c r="G4" s="1" t="s">
        <v>10</v>
      </c>
      <c r="H4" s="1"/>
      <c r="J4" s="1" t="s">
        <v>63</v>
      </c>
      <c r="K4" s="1"/>
    </row>
    <row r="5" spans="1:12">
      <c r="A5" t="s">
        <v>74</v>
      </c>
      <c r="D5" t="s">
        <v>77</v>
      </c>
      <c r="G5" t="s">
        <v>66</v>
      </c>
      <c r="I5">
        <v>5</v>
      </c>
      <c r="J5" t="s">
        <v>1</v>
      </c>
    </row>
    <row r="6" spans="1:12">
      <c r="I6">
        <v>4</v>
      </c>
      <c r="J6" t="s">
        <v>81</v>
      </c>
    </row>
    <row r="7" spans="1:12">
      <c r="A7" s="1" t="s">
        <v>11</v>
      </c>
      <c r="B7" s="1"/>
      <c r="D7" s="1" t="s">
        <v>17</v>
      </c>
      <c r="E7" s="1"/>
      <c r="G7" s="1" t="s">
        <v>26</v>
      </c>
      <c r="H7" s="3">
        <f>SUM(20, (B9*2))</f>
        <v>24</v>
      </c>
      <c r="I7">
        <v>3</v>
      </c>
      <c r="J7" t="s">
        <v>0</v>
      </c>
    </row>
    <row r="8" spans="1:12">
      <c r="A8" t="s">
        <v>12</v>
      </c>
      <c r="B8" s="2">
        <v>3</v>
      </c>
      <c r="D8" t="s">
        <v>18</v>
      </c>
      <c r="E8" s="2">
        <f>SUM(B8,B10)</f>
        <v>6</v>
      </c>
      <c r="G8" t="s">
        <v>24</v>
      </c>
      <c r="H8" s="2"/>
      <c r="I8">
        <v>2</v>
      </c>
      <c r="J8" t="s">
        <v>80</v>
      </c>
    </row>
    <row r="9" spans="1:12" ht="28.5" customHeight="1">
      <c r="A9" t="s">
        <v>13</v>
      </c>
      <c r="B9" s="2">
        <v>2</v>
      </c>
      <c r="D9" t="s">
        <v>19</v>
      </c>
      <c r="E9" s="2">
        <v>4</v>
      </c>
      <c r="I9">
        <v>1</v>
      </c>
      <c r="J9" s="22" t="s">
        <v>84</v>
      </c>
      <c r="K9" s="23"/>
      <c r="L9" s="23"/>
    </row>
    <row r="10" spans="1:12">
      <c r="A10" t="s">
        <v>14</v>
      </c>
      <c r="B10" s="2">
        <v>3</v>
      </c>
      <c r="D10" t="s">
        <v>20</v>
      </c>
      <c r="E10" s="2">
        <f>SUM(E9,B9,B8)</f>
        <v>9</v>
      </c>
      <c r="G10" s="1" t="s">
        <v>27</v>
      </c>
      <c r="H10" s="3">
        <v>2</v>
      </c>
    </row>
    <row r="11" spans="1:12">
      <c r="A11" t="s">
        <v>15</v>
      </c>
      <c r="B11" s="2">
        <v>3</v>
      </c>
      <c r="D11" t="s">
        <v>21</v>
      </c>
      <c r="E11" s="2">
        <f>5+B8</f>
        <v>8</v>
      </c>
      <c r="G11" t="s">
        <v>25</v>
      </c>
      <c r="H11" s="2"/>
      <c r="J11" s="1" t="s">
        <v>82</v>
      </c>
      <c r="K11" s="1"/>
    </row>
    <row r="12" spans="1:12">
      <c r="A12" t="s">
        <v>16</v>
      </c>
      <c r="B12" s="2">
        <v>5</v>
      </c>
      <c r="D12" t="s">
        <v>22</v>
      </c>
      <c r="E12" s="2">
        <f>SUM(5, (IF(B11&gt;B12, B11, B12)))</f>
        <v>10</v>
      </c>
      <c r="J12" t="s">
        <v>83</v>
      </c>
    </row>
    <row r="13" spans="1:12">
      <c r="D13" t="s">
        <v>23</v>
      </c>
      <c r="E13" s="2"/>
      <c r="G13" s="1" t="s">
        <v>28</v>
      </c>
      <c r="H13" s="1">
        <f>SUM(5, (IF(B10&gt;B12, B10, B12)))</f>
        <v>10</v>
      </c>
    </row>
    <row r="14" spans="1:12">
      <c r="G14" t="s">
        <v>25</v>
      </c>
      <c r="H14" s="2"/>
    </row>
    <row r="17" spans="1:11">
      <c r="A17" s="1" t="s">
        <v>42</v>
      </c>
      <c r="B17" s="1"/>
      <c r="C17" s="1" t="s">
        <v>43</v>
      </c>
      <c r="D17" s="1"/>
      <c r="E17" s="1" t="s">
        <v>44</v>
      </c>
      <c r="F17" s="1"/>
      <c r="G17" s="1" t="s">
        <v>45</v>
      </c>
      <c r="H17" s="1"/>
      <c r="I17" s="13">
        <v>1</v>
      </c>
      <c r="J17" s="7" t="s">
        <v>48</v>
      </c>
      <c r="K17" s="10" t="s">
        <v>51</v>
      </c>
    </row>
    <row r="18" spans="1:11">
      <c r="A18" t="s">
        <v>29</v>
      </c>
      <c r="B18" s="5"/>
      <c r="C18">
        <v>0</v>
      </c>
      <c r="D18" s="5">
        <f>IF(C18=1, $J$17, (IF(C18=2, $J$18, (IF(C18=3, $J$19, $J$20)))))</f>
        <v>0</v>
      </c>
      <c r="E18" t="s">
        <v>54</v>
      </c>
      <c r="F18" s="5">
        <f>B9</f>
        <v>2</v>
      </c>
      <c r="I18" s="13">
        <v>2</v>
      </c>
      <c r="J18" s="8" t="s">
        <v>49</v>
      </c>
      <c r="K18" s="11" t="s">
        <v>52</v>
      </c>
    </row>
    <row r="19" spans="1:11">
      <c r="A19" s="4" t="s">
        <v>30</v>
      </c>
      <c r="B19" s="6"/>
      <c r="C19" s="4">
        <v>1</v>
      </c>
      <c r="D19" s="6" t="str">
        <f t="shared" ref="D19:D30" si="0">IF(C19=1, $J$17, (IF(C19=2, $J$18, (IF(C19=3, $J$19, $J$20)))))</f>
        <v>Trained</v>
      </c>
      <c r="E19" s="4" t="s">
        <v>54</v>
      </c>
      <c r="F19" s="6">
        <f>B9</f>
        <v>2</v>
      </c>
      <c r="G19" s="4"/>
      <c r="H19" s="4"/>
      <c r="I19" s="13">
        <v>3</v>
      </c>
      <c r="J19" s="9" t="s">
        <v>50</v>
      </c>
      <c r="K19" s="12" t="s">
        <v>53</v>
      </c>
    </row>
    <row r="20" spans="1:11">
      <c r="A20" t="s">
        <v>31</v>
      </c>
      <c r="B20" s="5"/>
      <c r="C20">
        <v>2</v>
      </c>
      <c r="D20" s="5" t="str">
        <f t="shared" si="0"/>
        <v>Expert</v>
      </c>
      <c r="E20" t="s">
        <v>55</v>
      </c>
      <c r="F20" s="5">
        <f>B12</f>
        <v>5</v>
      </c>
      <c r="G20" t="s">
        <v>76</v>
      </c>
    </row>
    <row r="21" spans="1:11">
      <c r="A21" s="4" t="s">
        <v>32</v>
      </c>
      <c r="B21" s="6"/>
      <c r="C21" s="4">
        <v>1</v>
      </c>
      <c r="D21" s="6" t="str">
        <f t="shared" si="0"/>
        <v>Trained</v>
      </c>
      <c r="E21" s="4" t="s">
        <v>56</v>
      </c>
      <c r="F21" s="6">
        <f>B10</f>
        <v>3</v>
      </c>
      <c r="G21" s="4"/>
      <c r="H21" s="4"/>
      <c r="J21" t="s">
        <v>46</v>
      </c>
    </row>
    <row r="22" spans="1:11">
      <c r="A22" t="s">
        <v>33</v>
      </c>
      <c r="B22" s="5"/>
      <c r="C22">
        <v>0</v>
      </c>
      <c r="D22" s="5">
        <f t="shared" si="0"/>
        <v>0</v>
      </c>
      <c r="E22" t="s">
        <v>57</v>
      </c>
      <c r="F22" s="5">
        <f>B11</f>
        <v>3</v>
      </c>
      <c r="J22" t="s">
        <v>47</v>
      </c>
    </row>
    <row r="23" spans="1:11">
      <c r="A23" s="4" t="s">
        <v>34</v>
      </c>
      <c r="B23" s="6"/>
      <c r="C23" s="4">
        <v>0</v>
      </c>
      <c r="D23" s="6">
        <f t="shared" si="0"/>
        <v>0</v>
      </c>
      <c r="E23" s="4" t="s">
        <v>58</v>
      </c>
      <c r="F23" s="6">
        <f>B8</f>
        <v>3</v>
      </c>
      <c r="G23" s="4"/>
      <c r="H23" s="4"/>
    </row>
    <row r="24" spans="1:11">
      <c r="A24" t="s">
        <v>35</v>
      </c>
      <c r="B24" s="5"/>
      <c r="C24">
        <v>0</v>
      </c>
      <c r="D24" s="5">
        <f t="shared" si="0"/>
        <v>0</v>
      </c>
      <c r="E24" t="s">
        <v>57</v>
      </c>
      <c r="F24" s="5">
        <f>B11</f>
        <v>3</v>
      </c>
      <c r="J24" t="s">
        <v>59</v>
      </c>
    </row>
    <row r="25" spans="1:11">
      <c r="A25" s="4" t="s">
        <v>36</v>
      </c>
      <c r="B25" s="6"/>
      <c r="C25" s="4"/>
      <c r="D25" s="6">
        <f t="shared" si="0"/>
        <v>0</v>
      </c>
      <c r="E25" s="4" t="s">
        <v>57</v>
      </c>
      <c r="F25" s="6">
        <f>B11</f>
        <v>3</v>
      </c>
      <c r="G25" s="4"/>
      <c r="H25" s="4"/>
      <c r="J25" t="s">
        <v>60</v>
      </c>
    </row>
    <row r="26" spans="1:11">
      <c r="A26" t="s">
        <v>37</v>
      </c>
      <c r="B26" s="5"/>
      <c r="D26" s="5">
        <f t="shared" si="0"/>
        <v>0</v>
      </c>
      <c r="E26" t="s">
        <v>56</v>
      </c>
      <c r="F26" s="5">
        <f>B10</f>
        <v>3</v>
      </c>
      <c r="J26" t="s">
        <v>61</v>
      </c>
    </row>
    <row r="27" spans="1:11">
      <c r="A27" s="4" t="s">
        <v>38</v>
      </c>
      <c r="B27" s="6"/>
      <c r="C27" s="4">
        <v>2</v>
      </c>
      <c r="D27" s="6" t="str">
        <f t="shared" si="0"/>
        <v>Expert</v>
      </c>
      <c r="E27" s="4" t="s">
        <v>57</v>
      </c>
      <c r="F27" s="6">
        <f>B11</f>
        <v>3</v>
      </c>
      <c r="G27" s="4" t="s">
        <v>4</v>
      </c>
      <c r="H27" s="4"/>
    </row>
    <row r="28" spans="1:11">
      <c r="A28" t="s">
        <v>39</v>
      </c>
      <c r="B28" s="5"/>
      <c r="C28" s="4">
        <v>1</v>
      </c>
      <c r="D28" s="5" t="str">
        <f t="shared" si="0"/>
        <v>Trained</v>
      </c>
      <c r="E28" t="s">
        <v>55</v>
      </c>
      <c r="F28" s="5">
        <f>B12</f>
        <v>5</v>
      </c>
    </row>
    <row r="29" spans="1:11">
      <c r="A29" s="4" t="s">
        <v>40</v>
      </c>
      <c r="B29" s="6"/>
      <c r="C29" s="4"/>
      <c r="D29" s="6">
        <f t="shared" si="0"/>
        <v>0</v>
      </c>
      <c r="E29" s="4" t="s">
        <v>58</v>
      </c>
      <c r="F29" s="6">
        <f>B8</f>
        <v>3</v>
      </c>
      <c r="G29" s="4"/>
      <c r="H29" s="4"/>
    </row>
    <row r="30" spans="1:11">
      <c r="A30" t="s">
        <v>41</v>
      </c>
      <c r="B30" s="5"/>
      <c r="C30">
        <v>0</v>
      </c>
      <c r="D30" s="5">
        <f t="shared" si="0"/>
        <v>0</v>
      </c>
      <c r="E30" t="s">
        <v>56</v>
      </c>
      <c r="F30" s="5">
        <f>B10</f>
        <v>3</v>
      </c>
    </row>
    <row r="33" spans="1:7">
      <c r="A33" s="1" t="s">
        <v>64</v>
      </c>
      <c r="B33" s="1"/>
      <c r="G33" s="1" t="s">
        <v>70</v>
      </c>
    </row>
    <row r="34" spans="1:7">
      <c r="A34" t="s">
        <v>73</v>
      </c>
      <c r="G34">
        <v>5</v>
      </c>
    </row>
    <row r="35" spans="1:7">
      <c r="A35" t="s">
        <v>3</v>
      </c>
      <c r="G35">
        <v>2</v>
      </c>
    </row>
    <row r="36" spans="1:7">
      <c r="A36" s="14" t="s">
        <v>2</v>
      </c>
      <c r="G36">
        <v>3</v>
      </c>
    </row>
    <row r="37" spans="1:7">
      <c r="A37" s="15" t="s">
        <v>67</v>
      </c>
      <c r="B37" s="15"/>
      <c r="C37" s="15"/>
      <c r="G37" s="15">
        <v>3</v>
      </c>
    </row>
    <row r="40" spans="1:7">
      <c r="A40" s="1" t="s">
        <v>65</v>
      </c>
      <c r="B40" s="1"/>
    </row>
    <row r="41" spans="1:7">
      <c r="A41" t="s">
        <v>68</v>
      </c>
    </row>
    <row r="42" spans="1:7">
      <c r="A42" t="s">
        <v>75</v>
      </c>
    </row>
    <row r="45" spans="1:7">
      <c r="A45" s="1" t="s">
        <v>78</v>
      </c>
      <c r="B45" s="1"/>
    </row>
    <row r="46" spans="1:7">
      <c r="A46" t="s">
        <v>69</v>
      </c>
    </row>
  </sheetData>
  <mergeCells count="1">
    <mergeCell ref="J9:L9"/>
  </mergeCells>
  <phoneticPr fontId="6" type="noConversion"/>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paperSize="119" scale="85"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B1:C6"/>
  <sheetViews>
    <sheetView tabSelected="1" view="pageBreakPreview" zoomScale="60" zoomScaleNormal="100" workbookViewId="0">
      <selection activeCell="B2" sqref="B2"/>
    </sheetView>
  </sheetViews>
  <sheetFormatPr defaultColWidth="8.85546875" defaultRowHeight="15"/>
  <cols>
    <col min="1" max="1" width="2.85546875" customWidth="1"/>
    <col min="2" max="2" width="21.42578125" style="16" bestFit="1" customWidth="1"/>
    <col min="3" max="3" width="70.7109375" style="17" customWidth="1"/>
  </cols>
  <sheetData>
    <row r="1" spans="2:3" ht="15.75" thickBot="1"/>
    <row r="2" spans="2:3" ht="30" customHeight="1">
      <c r="B2" s="19" t="s">
        <v>76</v>
      </c>
      <c r="C2" s="20" t="str">
        <f>VLOOKUP(B2,[1]Sheet1!$A$1:$C$51,2,FALSE)</f>
        <v>Specialty die when threatening with attack and/or physical harm</v>
      </c>
    </row>
    <row r="3" spans="2:3" ht="32.25" customHeight="1" thickBot="1">
      <c r="B3" s="21"/>
      <c r="C3" s="18" t="str">
        <f>VLOOKUP(B2,[1]Sheet1!$A$1:$C$51,3,FALSE)</f>
        <v>You may now use Might to determine Skill Power instead of Presence</v>
      </c>
    </row>
    <row r="4" spans="2:3" ht="15.75" thickBot="1"/>
    <row r="5" spans="2:3" ht="30">
      <c r="B5" s="19" t="s">
        <v>79</v>
      </c>
      <c r="C5" s="20" t="str">
        <f>VLOOKUP(B5,[1]Sheet1!$A$1:$C$51,2,FALSE)</f>
        <v>You may parley with a supernatural entity in order to create a mystical exchange of essence that trades aspects for aspects or foundations</v>
      </c>
    </row>
    <row r="6" spans="2:3" ht="1.5" customHeight="1" thickBot="1">
      <c r="B6" s="21"/>
      <c r="C6" s="18"/>
    </row>
  </sheetData>
  <phoneticPr fontId="6" type="noConversion"/>
  <pageMargins left="0.7" right="0.7" top="0.75" bottom="0.75" header="0.3" footer="0.3"/>
  <pageSetup scale="95" orientation="portrait" horizontalDpi="4294967292" verticalDpi="4294967292"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2012-11-11T20:41:23Z</cp:lastPrinted>
  <dcterms:created xsi:type="dcterms:W3CDTF">2012-10-09T16:17:12Z</dcterms:created>
  <dcterms:modified xsi:type="dcterms:W3CDTF">2012-11-11T20:43:17Z</dcterms:modified>
</cp:coreProperties>
</file>