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20" windowWidth="19155" windowHeight="8475" activeTab="1"/>
  </bookViews>
  <sheets>
    <sheet name="Stats" sheetId="1" r:id="rId1"/>
    <sheet name="Knacks" sheetId="4" r:id="rId2"/>
    <sheet name="Sheet3" sheetId="3" r:id="rId3"/>
  </sheets>
  <externalReferences>
    <externalReference r:id="rId4"/>
  </externalReferences>
  <definedNames>
    <definedName name="_xlnm.Print_Area" localSheetId="1">Knacks!$A$1:$C$16</definedName>
    <definedName name="_xlnm.Print_Area" localSheetId="0">Stats!$A$1:$L$48</definedName>
  </definedNam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C16" i="4"/>
  <c r="C15"/>
  <c r="C13"/>
  <c r="C12"/>
  <c r="C6"/>
  <c r="C5"/>
  <c r="C10"/>
  <c r="C9"/>
  <c r="C3"/>
  <c r="C2"/>
  <c r="E11" i="1"/>
  <c r="E8"/>
  <c r="H13"/>
  <c r="H7"/>
  <c r="E12"/>
  <c r="E10"/>
  <c r="F30"/>
  <c r="F29"/>
  <c r="F28"/>
  <c r="F27"/>
  <c r="F26"/>
  <c r="F25"/>
  <c r="F24"/>
  <c r="F23"/>
  <c r="F22"/>
  <c r="F21"/>
  <c r="F20"/>
  <c r="F19"/>
  <c r="F18"/>
  <c r="D23"/>
  <c r="D21"/>
  <c r="D19"/>
  <c r="D20"/>
  <c r="D22"/>
  <c r="D24"/>
  <c r="D25"/>
  <c r="D26"/>
  <c r="D27"/>
  <c r="D28"/>
  <c r="D29"/>
  <c r="D30"/>
  <c r="D18"/>
</calcChain>
</file>

<file path=xl/sharedStrings.xml><?xml version="1.0" encoding="utf-8"?>
<sst xmlns="http://schemas.openxmlformats.org/spreadsheetml/2006/main" count="101" uniqueCount="91">
  <si>
    <t>You may now use Agility to determine Skill Power instead of Might</t>
  </si>
  <si>
    <t>Character Name</t>
  </si>
  <si>
    <t>Player Name:</t>
  </si>
  <si>
    <t>Concept:</t>
  </si>
  <si>
    <t>Race:</t>
  </si>
  <si>
    <t>Origin:</t>
  </si>
  <si>
    <t>Affiliation:</t>
  </si>
  <si>
    <t>ATTRIBUTES:</t>
  </si>
  <si>
    <t>Agility</t>
  </si>
  <si>
    <t>Might</t>
  </si>
  <si>
    <t>Intuition</t>
  </si>
  <si>
    <t>Wits</t>
  </si>
  <si>
    <t>Presence</t>
  </si>
  <si>
    <t>DERIVED ATTRIBUTES:</t>
  </si>
  <si>
    <t>Initiative</t>
  </si>
  <si>
    <t>Movement</t>
  </si>
  <si>
    <t>Sprint</t>
  </si>
  <si>
    <t>Phys Def</t>
  </si>
  <si>
    <t>Mental Def</t>
  </si>
  <si>
    <t>Armor</t>
  </si>
  <si>
    <t>(current)</t>
  </si>
  <si>
    <t>(Current)</t>
  </si>
  <si>
    <t>MAX HEALTH</t>
  </si>
  <si>
    <t>MAX INJURIES</t>
  </si>
  <si>
    <t>MAX ENERGY</t>
  </si>
  <si>
    <t>Athletics</t>
  </si>
  <si>
    <t>Close Combat</t>
  </si>
  <si>
    <t>Command</t>
  </si>
  <si>
    <t>Empathy</t>
  </si>
  <si>
    <t>Electronics</t>
  </si>
  <si>
    <t>Firearms</t>
  </si>
  <si>
    <t>Mechanics</t>
  </si>
  <si>
    <t>Medicine</t>
  </si>
  <si>
    <t>Nature</t>
  </si>
  <si>
    <t>Occult</t>
  </si>
  <si>
    <t>Relate</t>
  </si>
  <si>
    <t>Stealth</t>
  </si>
  <si>
    <t>Streetwise</t>
  </si>
  <si>
    <t>SKILLS:</t>
  </si>
  <si>
    <t>RANK:</t>
  </si>
  <si>
    <t>SKILL POWER:</t>
  </si>
  <si>
    <t>KNACK:</t>
  </si>
  <si>
    <t xml:space="preserve">(skill roll bonuses </t>
  </si>
  <si>
    <t>are not cumulative)</t>
  </si>
  <si>
    <t>Trained</t>
  </si>
  <si>
    <t>Expert</t>
  </si>
  <si>
    <t>Master</t>
  </si>
  <si>
    <t>= +3 to skill roll</t>
  </si>
  <si>
    <t>= +5 to skill roll</t>
  </si>
  <si>
    <t>= +6 to skill roll</t>
  </si>
  <si>
    <t>(Might)</t>
  </si>
  <si>
    <t>(Presence)</t>
  </si>
  <si>
    <t>(Intuition)</t>
  </si>
  <si>
    <t>(Wits)</t>
  </si>
  <si>
    <t>(Agility)</t>
  </si>
  <si>
    <t>Untrained Skill Bonus =</t>
  </si>
  <si>
    <t>1/2 associated attribute</t>
  </si>
  <si>
    <t>(Round down)</t>
  </si>
  <si>
    <t>HARMONY:</t>
  </si>
  <si>
    <t>FOUNDATIONS:</t>
  </si>
  <si>
    <t>ASPECTS:</t>
  </si>
  <si>
    <t>CONTRACTS:</t>
  </si>
  <si>
    <t>None</t>
  </si>
  <si>
    <t>TALENT COST:</t>
  </si>
  <si>
    <t>SPELLS:</t>
  </si>
  <si>
    <t>Asylum</t>
    <phoneticPr fontId="6" type="noConversion"/>
  </si>
  <si>
    <t>Simon Suvini</t>
  </si>
  <si>
    <t>Fairest (Incubus)</t>
  </si>
  <si>
    <t>Earth</t>
  </si>
  <si>
    <t>Cursed Human</t>
  </si>
  <si>
    <t>The pursuit of wealth</t>
  </si>
  <si>
    <t>Demonic Pact</t>
  </si>
  <si>
    <t>Always be Charming</t>
  </si>
  <si>
    <t>Shortsighted and Impatient</t>
  </si>
  <si>
    <t>Healer and Physician</t>
  </si>
  <si>
    <t>Cold Read</t>
  </si>
  <si>
    <t>Enthrall, Soothing Presence</t>
  </si>
  <si>
    <t>Field Medic, Trauma Care</t>
  </si>
  <si>
    <t>Sympathy</t>
  </si>
  <si>
    <t>Skill Mastery (Relate)</t>
  </si>
  <si>
    <t>Extraordinary Presence</t>
  </si>
  <si>
    <t>Petrifying Gaze (Lesser)</t>
  </si>
  <si>
    <t>Captivating Beauty (Greater)</t>
  </si>
  <si>
    <t>Skill Mastery (Medicine)</t>
  </si>
  <si>
    <t>Enthrall</t>
  </si>
  <si>
    <t>Soothing Presence</t>
  </si>
  <si>
    <t>Field Medic</t>
  </si>
  <si>
    <t>Trauma Care</t>
  </si>
  <si>
    <t>With ASYLUM for Skill Mastery (Medicine); traded period of service</t>
  </si>
  <si>
    <t>traded Humanity and Harmony</t>
  </si>
  <si>
    <t>With THE ORDER OF INCUBI for Fairest Racial type, Petrifying Gaze, Sympathy;</t>
  </si>
</sst>
</file>

<file path=xl/styles.xml><?xml version="1.0" encoding="utf-8"?>
<styleSheet xmlns="http://schemas.openxmlformats.org/spreadsheetml/2006/main">
  <fonts count="8">
    <font>
      <sz val="11"/>
      <color theme="1"/>
      <name val="Calibri"/>
      <family val="2"/>
      <scheme val="minor"/>
    </font>
    <font>
      <sz val="11"/>
      <color theme="0"/>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
      <sz val="11"/>
      <color indexed="8"/>
      <name val="Calibri"/>
      <family val="2"/>
    </font>
    <font>
      <sz val="8"/>
      <name val="Verdana"/>
      <family val="2"/>
    </font>
    <font>
      <sz val="10"/>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bgColor indexed="64"/>
      </patternFill>
    </fill>
  </fills>
  <borders count="7">
    <border>
      <left/>
      <right/>
      <top/>
      <bottom/>
      <diagonal/>
    </border>
    <border>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bottom style="medium">
        <color indexed="64"/>
      </bottom>
      <diagonal/>
    </border>
  </borders>
  <cellStyleXfs count="1">
    <xf numFmtId="0" fontId="0" fillId="0" borderId="0"/>
  </cellStyleXfs>
  <cellXfs count="25">
    <xf numFmtId="0" fontId="0" fillId="0" borderId="0" xfId="0"/>
    <xf numFmtId="0" fontId="0" fillId="2" borderId="0" xfId="0" applyFill="1"/>
    <xf numFmtId="0" fontId="0" fillId="0" borderId="0" xfId="0" applyAlignment="1">
      <alignment horizontal="right" vertical="center"/>
    </xf>
    <xf numFmtId="0" fontId="0" fillId="2" borderId="0" xfId="0" applyFill="1" applyAlignment="1">
      <alignment horizontal="right" vertical="center"/>
    </xf>
    <xf numFmtId="0" fontId="0" fillId="3" borderId="0" xfId="0" applyFill="1"/>
    <xf numFmtId="0" fontId="0" fillId="0" borderId="1" xfId="0" applyBorder="1"/>
    <xf numFmtId="0" fontId="0" fillId="3" borderId="1" xfId="0" applyFill="1" applyBorder="1"/>
    <xf numFmtId="0" fontId="2" fillId="0" borderId="0" xfId="0" applyFont="1"/>
    <xf numFmtId="0" fontId="3" fillId="0" borderId="0" xfId="0" applyFont="1"/>
    <xf numFmtId="0" fontId="4" fillId="0" borderId="0" xfId="0" applyFont="1"/>
    <xf numFmtId="0" fontId="2" fillId="0" borderId="0" xfId="0" quotePrefix="1" applyFont="1"/>
    <xf numFmtId="0" fontId="3" fillId="0" borderId="0" xfId="0" quotePrefix="1" applyFont="1"/>
    <xf numFmtId="0" fontId="4" fillId="0" borderId="0" xfId="0" quotePrefix="1" applyFont="1"/>
    <xf numFmtId="0" fontId="1" fillId="0" borderId="0" xfId="0" applyFont="1"/>
    <xf numFmtId="0" fontId="5" fillId="0" borderId="0" xfId="0" applyFont="1"/>
    <xf numFmtId="0" fontId="0" fillId="0" borderId="0" xfId="0" applyAlignment="1">
      <alignment vertical="top"/>
    </xf>
    <xf numFmtId="49" fontId="0" fillId="0" borderId="0" xfId="0" applyNumberFormat="1" applyAlignment="1">
      <alignment vertical="top" wrapText="1"/>
    </xf>
    <xf numFmtId="49" fontId="0" fillId="0" borderId="3" xfId="0" applyNumberFormat="1" applyBorder="1" applyAlignment="1">
      <alignment vertical="top" wrapText="1"/>
    </xf>
    <xf numFmtId="0" fontId="5" fillId="0" borderId="2" xfId="0" applyFont="1" applyBorder="1" applyAlignment="1">
      <alignment vertical="top"/>
    </xf>
    <xf numFmtId="49" fontId="5" fillId="0" borderId="3" xfId="0" applyNumberFormat="1" applyFont="1" applyBorder="1" applyAlignment="1">
      <alignment vertical="top" wrapText="1"/>
    </xf>
    <xf numFmtId="0" fontId="7" fillId="0" borderId="0" xfId="0" applyFont="1"/>
    <xf numFmtId="0" fontId="0" fillId="4" borderId="0" xfId="0" applyFill="1"/>
    <xf numFmtId="0" fontId="0" fillId="0" borderId="4" xfId="0" applyBorder="1" applyAlignment="1">
      <alignment vertical="top"/>
    </xf>
    <xf numFmtId="49" fontId="0" fillId="0" borderId="5" xfId="0" applyNumberFormat="1" applyBorder="1" applyAlignment="1">
      <alignment vertical="top" wrapText="1"/>
    </xf>
    <xf numFmtId="0" fontId="0" fillId="0" borderId="6" xfId="0" applyBorder="1" applyAlignment="1">
      <alignment vertical="top"/>
    </xf>
  </cellXfs>
  <cellStyles count="1">
    <cellStyle name="Normal" xfId="0" builtinId="0"/>
  </cellStyles>
  <dxfs count="3">
    <dxf>
      <font>
        <color rgb="FF0070C0"/>
      </font>
    </dxf>
    <dxf>
      <font>
        <color rgb="FF00B050"/>
      </font>
    </dxf>
    <dxf>
      <font>
        <color rgb="FFC00000"/>
      </font>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Dropbox/Asylum/KnacksSource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Graceful Acrobatics</v>
          </cell>
          <cell r="B1" t="str">
            <v>Specialty die when performing acrobatic stunts</v>
          </cell>
          <cell r="C1" t="str">
            <v>You may now use Agility to determine Skill Power instead of Might</v>
          </cell>
        </row>
        <row r="2">
          <cell r="A2" t="str">
            <v>Awakened Vitality</v>
          </cell>
          <cell r="B2" t="str">
            <v>Your character may now use Might to determine max Energy</v>
          </cell>
          <cell r="C2" t="str">
            <v>You may now use Athletics to assist in magical rituals</v>
          </cell>
        </row>
        <row r="3">
          <cell r="A3" t="str">
            <v>Free Running</v>
          </cell>
          <cell r="B3" t="str">
            <v>Your character can now ignore movement penalties for obstacles or difficult terrain.</v>
          </cell>
          <cell r="C3" t="str">
            <v>Your character automatically succeeds Athletics rolls unless they are sprinting</v>
          </cell>
        </row>
        <row r="4">
          <cell r="A4" t="str">
            <v>Fleet-footed</v>
          </cell>
          <cell r="B4" t="str">
            <v>Your character’s Movement increases by 2.</v>
          </cell>
        </row>
        <row r="5">
          <cell r="A5" t="str">
            <v>Toughness</v>
          </cell>
          <cell r="B5" t="str">
            <v>You may now use Might to determine your Physical Defense</v>
          </cell>
          <cell r="C5" t="str">
            <v>Your character has +2 max Health</v>
          </cell>
        </row>
        <row r="6">
          <cell r="A6" t="str">
            <v>Precision</v>
          </cell>
          <cell r="B6" t="str">
            <v>+1 to die rolls when performing a called/aimed strike</v>
          </cell>
          <cell r="C6" t="str">
            <v>Your character may now use Agility to determine Skill Power instead of Might</v>
          </cell>
        </row>
        <row r="7">
          <cell r="A7" t="str">
            <v>Master Defense</v>
          </cell>
          <cell r="B7" t="str">
            <v xml:space="preserve">Your character gains +1 to Physical Defense </v>
          </cell>
          <cell r="C7" t="str">
            <v>Your character gains +1 Physical Armor</v>
          </cell>
        </row>
        <row r="8">
          <cell r="A8" t="str">
            <v>Weapon Master</v>
          </cell>
          <cell r="B8" t="str">
            <v>Choose a weapon class, you now have +2 Skill Power (damage) when using that weapon</v>
          </cell>
          <cell r="C8" t="str">
            <v>You may spend 1 Energy to re-roll a failed attack when using that weapon</v>
          </cell>
        </row>
        <row r="9">
          <cell r="A9" t="str">
            <v>Inquisitor</v>
          </cell>
          <cell r="B9" t="str">
            <v>Specialty die when interrogating or interviewing a subject</v>
          </cell>
          <cell r="C9" t="str">
            <v>+2 Skill Power to any extended or cooperative skill challenge to gather information</v>
          </cell>
        </row>
        <row r="10">
          <cell r="A10" t="str">
            <v>Intimidation</v>
          </cell>
          <cell r="B10" t="str">
            <v>Specialty die when threatening with attack and/or physical harm</v>
          </cell>
          <cell r="C10" t="str">
            <v>You may now use Might to determine Skill Power instead of Presence</v>
          </cell>
        </row>
        <row r="11">
          <cell r="A11" t="str">
            <v>Taskmaster</v>
          </cell>
          <cell r="B11" t="str">
            <v>As long as there are at least two others (including PCs) available to be ordered around, you may use command to aid or participate in a skill check</v>
          </cell>
          <cell r="C11" t="str">
            <v>You may “instruct” or “order” an NPC to use a skill you have (not including Command).  You make the roll for them using your skill Rank and Power</v>
          </cell>
        </row>
        <row r="12">
          <cell r="A12" t="str">
            <v>Inspiring Leadership</v>
          </cell>
          <cell r="B12" t="str">
            <v>As a simple action you may spend 2 Energy to give anyone who can listen to you +2 Skill Power on their very next roll</v>
          </cell>
          <cell r="C12" t="str">
            <v>As a complex action you may roll to calm down any individual under the influence of fear, panic or mind altering magic. Magic dispelled this way is rolled again vs. target at the end of target's next turn.</v>
          </cell>
        </row>
        <row r="13">
          <cell r="A13" t="str">
            <v>Cold Read</v>
          </cell>
          <cell r="B13" t="str">
            <v>Specialty die when detecting a subject’s current mental/emotional state</v>
          </cell>
          <cell r="C13" t="str">
            <v>+2 Skill Power to any extended or cooperative skill challenge to profile a subject or predict a subject’s current motivations</v>
          </cell>
        </row>
        <row r="14">
          <cell r="A14" t="str">
            <v>Awareness</v>
          </cell>
          <cell r="B14" t="str">
            <v>You may now use Empathy to detect the presence of magic and the supernatural</v>
          </cell>
          <cell r="C14" t="str">
            <v>Specialty die when sensing if another is under the influence of a supernatural/magical effect</v>
          </cell>
        </row>
        <row r="15">
          <cell r="A15" t="str">
            <v>Mind Reader</v>
          </cell>
          <cell r="B15" t="str">
            <v>You may spend 1 Energy to read the immediate surface thoughts of another</v>
          </cell>
          <cell r="C15" t="str">
            <v>Specialty die when determining falsehoods/inaccuracies, success also gives you an insight to the truth</v>
          </cell>
        </row>
        <row r="16">
          <cell r="A16" t="str">
            <v>Mob Mentality</v>
          </cell>
          <cell r="B16" t="str">
            <v>You may spend 3 Energy to roll vs the Mental Defense of everyone nearby. If you succeed, for the rest of the scene the GM will tell you the most likely action they are about to take.</v>
          </cell>
          <cell r="C16" t="str">
            <v>Specialty die when using empathy on large groups</v>
          </cell>
        </row>
        <row r="17">
          <cell r="A17" t="str">
            <v>Build/Repair</v>
          </cell>
          <cell r="B17" t="str">
            <v>Specialty die when fixing or creating a piece of electronic equipment</v>
          </cell>
          <cell r="C17" t="str">
            <v>+2 Skill Power to any extended or cooperative skill challenge to do the same</v>
          </cell>
        </row>
        <row r="18">
          <cell r="A18" t="str">
            <v>Social Networking</v>
          </cell>
          <cell r="B18" t="str">
            <v>Specialty die when specifically using network-based apps/technology to solve a problem</v>
          </cell>
          <cell r="C18" t="str">
            <v>You may now use Electronics to gather information or investigate a lead.</v>
          </cell>
        </row>
        <row r="19">
          <cell r="A19" t="str">
            <v>Cinematic Operating System</v>
          </cell>
          <cell r="B19" t="str">
            <v>As long as a device you are using could believably connect with another (through cables, wireless signal, etc.) you may connect to it and cause it to do anything remotely possible:</v>
          </cell>
          <cell r="C19" t="str">
            <v>a boombox could be “hacked” and set to emit a high frequency wail; a TV screen can suddenly become a teleconferencing terminal; a fusebox or electric meter suddenly gives you control over all  lights and appliances, etc.</v>
          </cell>
        </row>
        <row r="20">
          <cell r="A20" t="str">
            <v>Defensive Tactics</v>
          </cell>
          <cell r="B20" t="str">
            <v>Any cover that you are using provides a +1 to hit difficulty and an additional +1 Physical Armor</v>
          </cell>
        </row>
        <row r="21">
          <cell r="A21" t="str">
            <v>Special Forces Training</v>
          </cell>
          <cell r="B21" t="str">
            <v>Your character now has +2 Skill Power (damage) when using heavy weaponry. Additionally, your character may use exotic or restricted ranged weaponry without penalties.</v>
          </cell>
          <cell r="C21" t="str">
            <v>You character owns or has ready access to one exotic or restricted weapon.</v>
          </cell>
        </row>
        <row r="22">
          <cell r="A22" t="str">
            <v>Weapon Master</v>
          </cell>
          <cell r="B22" t="str">
            <v>Choose a weapon class, you now have +2 Skill Power (damage) when using that weapon.</v>
          </cell>
          <cell r="C22" t="str">
            <v>You may also spend 1 Energy to re-roll a failed attack when using that weapon.</v>
          </cell>
        </row>
        <row r="23">
          <cell r="A23" t="str">
            <v>Sharpshooter</v>
          </cell>
          <cell r="B23" t="str">
            <v>On any attack you may ignore the difficulty modifier for either range, cover or called shots.</v>
          </cell>
          <cell r="C23" t="str">
            <v>Your attacks ignore 2 points of Physical Armor.</v>
          </cell>
        </row>
        <row r="24">
          <cell r="A24" t="str">
            <v>Stunt Driving</v>
          </cell>
          <cell r="B24" t="str">
            <v>Specialty die when performing a stunt or challenging maneuver with a vehicle</v>
          </cell>
          <cell r="C24" t="str">
            <v>You may now use Agility to determine Skill Power instead of Wits</v>
          </cell>
        </row>
        <row r="25">
          <cell r="A25" t="str">
            <v>Exotic Certification</v>
          </cell>
          <cell r="B25" t="str">
            <v>Specialty die when attempting to salvage usable parts or items. Additionally, your character may use exotic or restricted equipment without penalties.</v>
          </cell>
          <cell r="C25" t="str">
            <v>You character owns or has ready access to one exotic or restricted piece of equipment</v>
          </cell>
        </row>
        <row r="26">
          <cell r="A26" t="str">
            <v>Jury Rig</v>
          </cell>
          <cell r="B26" t="str">
            <v>You may convert any kind of items and materials into an item of equivalent price.  There is no other restriction on this; $300 worth of cartridges, spark plugs and bananas could make a cel phone</v>
          </cell>
          <cell r="C26" t="str">
            <v>Your character now has +3 Skill Power to any extended or cooperative skill challenge to build or repair equipment</v>
          </cell>
        </row>
        <row r="27">
          <cell r="A27" t="str">
            <v>Hold Together!</v>
          </cell>
          <cell r="B27" t="str">
            <v>As a complex action you may spend 1 Energy to keep an item from falling apart or critically failing or you may force someone that has successfully rolled to break something to roll again and keep the second result.</v>
          </cell>
          <cell r="C27" t="str">
            <v>The rating of armor or cover you are using cannot by reduced.</v>
          </cell>
        </row>
        <row r="28">
          <cell r="A28" t="str">
            <v>Field Medic</v>
          </cell>
          <cell r="B28" t="str">
            <v>When performing a combat revive, you restore +3 Health</v>
          </cell>
          <cell r="C28" t="str">
            <v>You do not take penalties for using improvised first aid gear</v>
          </cell>
        </row>
        <row r="29">
          <cell r="A29" t="str">
            <v>Forensics</v>
          </cell>
          <cell r="B29" t="str">
            <v>Specialty die when investigating the biological details of a scene such as cause and time of death, build and condition of participants and presence of hazardous or illicit materials</v>
          </cell>
          <cell r="C29" t="str">
            <v>+2 Skill Power to any extended or cooperative skill challenge to do the same</v>
          </cell>
        </row>
        <row r="30">
          <cell r="A30" t="str">
            <v>Trauma Care</v>
          </cell>
          <cell r="B30" t="str">
            <v>Anyone under your care heals injuries in half the time</v>
          </cell>
          <cell r="C30" t="str">
            <v>You may attempt to perform a combat revive even after a character has taken more than their max number of Injuries</v>
          </cell>
        </row>
        <row r="31">
          <cell r="A31" t="str">
            <v>Synthesis</v>
          </cell>
          <cell r="B31" t="str">
            <v>You may convert any kind of compound, medication or material into a medical item of equivalent price.  There is no other restriction on this; $300 worth of aspirin, unicorn horn and a blood transfuser could make morphine.</v>
          </cell>
          <cell r="C31" t="str">
            <v>+3 Skill Power to any extended or cooperative skill challenge to do the same.</v>
          </cell>
        </row>
        <row r="32">
          <cell r="A32" t="str">
            <v>Wild Empathy</v>
          </cell>
          <cell r="B32" t="str">
            <v>Specialty die when training or handling animals from your home realm</v>
          </cell>
          <cell r="C32" t="str">
            <v>You may use Nature in place of Empathy when dealing with chimera</v>
          </cell>
        </row>
        <row r="33">
          <cell r="A33" t="str">
            <v>Outdoorsman</v>
          </cell>
          <cell r="B33" t="str">
            <v>Specialty die when attempting to survive in a wilderness area</v>
          </cell>
          <cell r="C33" t="str">
            <v>+2 Skill Power to any extended or cooperative skill challenge to do the same</v>
          </cell>
        </row>
        <row r="34">
          <cell r="A34" t="str">
            <v>Beastmaster</v>
          </cell>
          <cell r="B34" t="str">
            <v>As long as there are at least two animals or chimera (including PCs) available to be ordered around, you may use Nature to aid or participate in a skill check.</v>
          </cell>
          <cell r="C34" t="str">
            <v>You may “train” or “order” an animal or chimera to use a skill you have (not including Nature).  You make the roll for them using your skill Rank and Power</v>
          </cell>
        </row>
        <row r="35">
          <cell r="A35" t="str">
            <v>Endurance</v>
          </cell>
          <cell r="B35" t="str">
            <v>You character has +1 Physical and +3 Environmental Armor</v>
          </cell>
        </row>
        <row r="36">
          <cell r="A36" t="str">
            <v>Awakened Intellect</v>
          </cell>
          <cell r="B36" t="str">
            <v>Your character may now use Wits to determine max Energy</v>
          </cell>
          <cell r="C36" t="str">
            <v>Specialty die when researching magical knowledge</v>
          </cell>
        </row>
        <row r="37">
          <cell r="A37" t="str">
            <v>Petition Contract</v>
          </cell>
          <cell r="B37" t="str">
            <v>You may parley with a supernatural entity in order to create a mystical exchange of essence that trades aspects for aspects or foundations</v>
          </cell>
        </row>
        <row r="38">
          <cell r="A38" t="str">
            <v>Usury</v>
          </cell>
          <cell r="B38" t="str">
            <v>You may attempt to bind an aspect into a physical item, creating a magical item or relic.  The subject must agree to give this aspect, but may be coerced.  Creating the item is an extended challenge with each roll representing at least 30 minutes.</v>
          </cell>
          <cell r="C38" t="str">
            <v>Creating a limited use item costs Energy (# of uses or weeks of enchantment + 2x value of the aspect), permanency costs Harmony (1).</v>
          </cell>
        </row>
        <row r="39">
          <cell r="A39" t="str">
            <v>Binding</v>
          </cell>
          <cell r="B39" t="str">
            <v>You may attempt to take Energy or Aspect from an ephemera. Occult vs Mental Defense; difficulty 10 for energy (each success drains 2), diff 12 for Aspects (Target loses and you gain aspect for one day)</v>
          </cell>
          <cell r="C39" t="str">
            <v>You may attempt to instill a geas onto an ephemera, thus making them follow a complex command or imperative for a year and a day.</v>
          </cell>
        </row>
        <row r="40">
          <cell r="A40" t="str">
            <v>Confidant</v>
          </cell>
          <cell r="B40" t="str">
            <v>Specialty die when gaining a subject’s trust/confidence</v>
          </cell>
          <cell r="C40" t="str">
            <v>+2 Skill Power to any extended or cooperative skill challenge to gather information.</v>
          </cell>
        </row>
        <row r="41">
          <cell r="A41" t="str">
            <v>Enthrall</v>
          </cell>
          <cell r="B41" t="str">
            <v>Specialty die when attempting to catch and keep the attention of another</v>
          </cell>
          <cell r="C41" t="str">
            <v>+2 Skill Power to any extended or cooperative skill challenge to sway the emotions/opinions of others</v>
          </cell>
        </row>
        <row r="42">
          <cell r="A42" t="str">
            <v>Impassioned Performance</v>
          </cell>
          <cell r="B42" t="str">
            <v>As a simple action you may spend 1 Energy to instill an emotion into someone.</v>
          </cell>
          <cell r="C42" t="str">
            <v>You may “instruct” or “inspire” an NPC to use a skill you have (not including Relate).  You make the roll for them using your skill Rank and Power.</v>
          </cell>
        </row>
        <row r="43">
          <cell r="A43" t="str">
            <v>Soothing Presence</v>
          </cell>
          <cell r="B43" t="str">
            <v xml:space="preserve">At any time outside of combat you may spend 1 Energy to boost the Mental Defense of those around you by +2 for the next scene. </v>
          </cell>
          <cell r="C43" t="str">
            <v>As a complex action you may roll to calm down any individual under the influence of fear, panic or mind altering magic. Magic dispelled this way is rolled again vs. target at the end of target's next turn.</v>
          </cell>
        </row>
        <row r="44">
          <cell r="A44" t="str">
            <v>Shadowing</v>
          </cell>
          <cell r="B44" t="str">
            <v>Specialty die when following or tracking someone in secret</v>
          </cell>
          <cell r="C44" t="str">
            <v>+2 Skill Power to any extended or cooperative skill challenge to do the same</v>
          </cell>
        </row>
        <row r="45">
          <cell r="A45" t="str">
            <v>Camouflage</v>
          </cell>
          <cell r="B45" t="str">
            <v>Specialty die when hiding or using a disguise</v>
          </cell>
          <cell r="C45" t="str">
            <v>You may use Wits to determine Skill Power instead of Agility</v>
          </cell>
        </row>
        <row r="46">
          <cell r="A46" t="str">
            <v>Hide in Plain Sight</v>
          </cell>
          <cell r="B46" t="str">
            <v>You may use Stealth at any time you are not being actively observed.  You may move from one hiding place to another within a simple move action without breaking from Stealth.</v>
          </cell>
          <cell r="C46" t="str">
            <v>You may move at full speed when using Stealth</v>
          </cell>
        </row>
        <row r="47">
          <cell r="A47" t="str">
            <v>Forgettable</v>
          </cell>
          <cell r="B47" t="str">
            <v>You may spend 2 Energy to remove all traces of your presence from a scene (including memories).</v>
          </cell>
          <cell r="C47" t="str">
            <v>You have +1 Mental Defense</v>
          </cell>
        </row>
        <row r="48">
          <cell r="A48" t="str">
            <v>Defensive Tactics</v>
          </cell>
          <cell r="B48" t="str">
            <v>Any cover that you are using provides a +1 to hit difficulty and an additional +1 Physical Armor</v>
          </cell>
        </row>
        <row r="49">
          <cell r="A49" t="str">
            <v>Danger Sense</v>
          </cell>
          <cell r="B49" t="str">
            <v>Your character now has +2 Initiative</v>
          </cell>
          <cell r="C49" t="str">
            <v>You may now use Intuition to determine Physical Defense instead of Agility</v>
          </cell>
        </row>
        <row r="50">
          <cell r="A50" t="str">
            <v>Well Connected</v>
          </cell>
          <cell r="B50" t="str">
            <v>You may “hire” or “request” an NPC to use a skill you do not have.  You roll for them using Streetwise.  The cost is determined by the GM.</v>
          </cell>
          <cell r="C50" t="str">
            <v>+3 Skill Power on any extended or cooperative skill challenge to acquire equipment</v>
          </cell>
        </row>
        <row r="51">
          <cell r="A51" t="str">
            <v>Been There, Done That</v>
          </cell>
          <cell r="B51" t="str">
            <v>You may use Streetwise for all its normal purposes when you are in a realm that you don’t come from.</v>
          </cell>
          <cell r="C51" t="str">
            <v>Your character gains +3 Innate Armor</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48"/>
  <sheetViews>
    <sheetView showZeros="0" view="pageBreakPreview" topLeftCell="A28" zoomScale="98" zoomScaleNormal="100" zoomScaleSheetLayoutView="98" workbookViewId="0">
      <selection activeCell="K47" sqref="K47"/>
    </sheetView>
  </sheetViews>
  <sheetFormatPr defaultColWidth="8.85546875" defaultRowHeight="15"/>
  <cols>
    <col min="3" max="3" width="0.140625" customWidth="1"/>
    <col min="4" max="4" width="10.28515625" customWidth="1"/>
    <col min="5" max="5" width="10.42578125" customWidth="1"/>
    <col min="7" max="7" width="13.140625" customWidth="1"/>
    <col min="8" max="8" width="10.28515625" customWidth="1"/>
  </cols>
  <sheetData>
    <row r="1" spans="1:11">
      <c r="A1" s="1" t="s">
        <v>1</v>
      </c>
      <c r="B1" s="1"/>
      <c r="D1" s="1" t="s">
        <v>2</v>
      </c>
      <c r="E1" s="1"/>
      <c r="G1" s="1" t="s">
        <v>3</v>
      </c>
      <c r="H1" s="1"/>
      <c r="J1" s="1" t="s">
        <v>58</v>
      </c>
      <c r="K1" s="1"/>
    </row>
    <row r="2" spans="1:11">
      <c r="A2" t="s">
        <v>66</v>
      </c>
      <c r="G2" t="s">
        <v>69</v>
      </c>
      <c r="J2">
        <v>4</v>
      </c>
    </row>
    <row r="4" spans="1:11">
      <c r="A4" s="1" t="s">
        <v>4</v>
      </c>
      <c r="B4" s="1"/>
      <c r="D4" s="1" t="s">
        <v>5</v>
      </c>
      <c r="E4" s="1"/>
      <c r="G4" s="1" t="s">
        <v>6</v>
      </c>
      <c r="H4" s="1"/>
      <c r="J4" s="1" t="s">
        <v>59</v>
      </c>
      <c r="K4" s="1"/>
    </row>
    <row r="5" spans="1:11">
      <c r="A5" t="s">
        <v>67</v>
      </c>
      <c r="D5" t="s">
        <v>68</v>
      </c>
      <c r="G5" t="s">
        <v>65</v>
      </c>
      <c r="I5">
        <v>5</v>
      </c>
      <c r="J5" s="20" t="s">
        <v>70</v>
      </c>
    </row>
    <row r="6" spans="1:11">
      <c r="I6">
        <v>4</v>
      </c>
      <c r="J6" s="20" t="s">
        <v>71</v>
      </c>
    </row>
    <row r="7" spans="1:11">
      <c r="A7" s="1" t="s">
        <v>7</v>
      </c>
      <c r="B7" s="1"/>
      <c r="D7" s="1" t="s">
        <v>13</v>
      </c>
      <c r="E7" s="1"/>
      <c r="G7" s="1" t="s">
        <v>22</v>
      </c>
      <c r="H7" s="3">
        <f>SUM(20, (B9*2))</f>
        <v>22</v>
      </c>
      <c r="I7">
        <v>3</v>
      </c>
      <c r="J7" s="20" t="s">
        <v>72</v>
      </c>
    </row>
    <row r="8" spans="1:11">
      <c r="A8" t="s">
        <v>8</v>
      </c>
      <c r="B8" s="2">
        <v>2</v>
      </c>
      <c r="D8" t="s">
        <v>14</v>
      </c>
      <c r="E8" s="2">
        <f>SUM(B8,B10)</f>
        <v>6</v>
      </c>
      <c r="G8" t="s">
        <v>20</v>
      </c>
      <c r="H8" s="2"/>
      <c r="I8">
        <v>2</v>
      </c>
      <c r="J8" s="20" t="s">
        <v>73</v>
      </c>
    </row>
    <row r="9" spans="1:11">
      <c r="A9" t="s">
        <v>9</v>
      </c>
      <c r="B9" s="2">
        <v>1</v>
      </c>
      <c r="D9" t="s">
        <v>15</v>
      </c>
      <c r="E9" s="2">
        <v>4</v>
      </c>
      <c r="I9">
        <v>1</v>
      </c>
      <c r="J9" s="20" t="s">
        <v>74</v>
      </c>
    </row>
    <row r="10" spans="1:11">
      <c r="A10" t="s">
        <v>10</v>
      </c>
      <c r="B10" s="2">
        <v>4</v>
      </c>
      <c r="D10" t="s">
        <v>16</v>
      </c>
      <c r="E10" s="2">
        <f>SUM(E9,B9,B8)</f>
        <v>7</v>
      </c>
      <c r="G10" s="1" t="s">
        <v>23</v>
      </c>
      <c r="H10" s="3">
        <v>2</v>
      </c>
    </row>
    <row r="11" spans="1:11">
      <c r="A11" t="s">
        <v>11</v>
      </c>
      <c r="B11" s="2">
        <v>3</v>
      </c>
      <c r="D11" t="s">
        <v>17</v>
      </c>
      <c r="E11" s="2">
        <f>5+B8</f>
        <v>7</v>
      </c>
      <c r="G11" t="s">
        <v>21</v>
      </c>
      <c r="H11" s="2"/>
    </row>
    <row r="12" spans="1:11">
      <c r="A12" t="s">
        <v>12</v>
      </c>
      <c r="B12" s="2">
        <v>6</v>
      </c>
      <c r="D12" t="s">
        <v>18</v>
      </c>
      <c r="E12" s="2">
        <f>SUM(5, (IF(B11&gt;B12, B11, B12)))</f>
        <v>11</v>
      </c>
    </row>
    <row r="13" spans="1:11">
      <c r="D13" t="s">
        <v>19</v>
      </c>
      <c r="E13" s="2"/>
      <c r="G13" s="1" t="s">
        <v>24</v>
      </c>
      <c r="H13" s="1">
        <f>SUM(5, (IF(B10&gt;B12, B10, B12)))</f>
        <v>11</v>
      </c>
    </row>
    <row r="14" spans="1:11">
      <c r="G14" t="s">
        <v>21</v>
      </c>
      <c r="H14" s="2"/>
    </row>
    <row r="17" spans="1:11">
      <c r="A17" s="1" t="s">
        <v>38</v>
      </c>
      <c r="B17" s="1"/>
      <c r="C17" s="1" t="s">
        <v>39</v>
      </c>
      <c r="D17" s="1"/>
      <c r="E17" s="1" t="s">
        <v>40</v>
      </c>
      <c r="F17" s="1"/>
      <c r="G17" s="1" t="s">
        <v>41</v>
      </c>
      <c r="H17" s="1"/>
      <c r="I17" s="13">
        <v>1</v>
      </c>
      <c r="J17" s="7" t="s">
        <v>44</v>
      </c>
      <c r="K17" s="10" t="s">
        <v>47</v>
      </c>
    </row>
    <row r="18" spans="1:11">
      <c r="A18" t="s">
        <v>25</v>
      </c>
      <c r="B18" s="5"/>
      <c r="D18" s="5">
        <f>IF(C18=1, $J$17, (IF(C18=2, $J$18, (IF(C18=3, $J$19, $J$20)))))</f>
        <v>0</v>
      </c>
      <c r="E18" t="s">
        <v>50</v>
      </c>
      <c r="F18" s="5">
        <f>B9</f>
        <v>1</v>
      </c>
      <c r="I18" s="13">
        <v>2</v>
      </c>
      <c r="J18" s="8" t="s">
        <v>45</v>
      </c>
      <c r="K18" s="11" t="s">
        <v>48</v>
      </c>
    </row>
    <row r="19" spans="1:11">
      <c r="A19" s="4" t="s">
        <v>26</v>
      </c>
      <c r="B19" s="6"/>
      <c r="C19" s="4">
        <v>0</v>
      </c>
      <c r="D19" s="6">
        <f t="shared" ref="D19:D30" si="0">IF(C19=1, $J$17, (IF(C19=2, $J$18, (IF(C19=3, $J$19, $J$20)))))</f>
        <v>0</v>
      </c>
      <c r="E19" s="4" t="s">
        <v>50</v>
      </c>
      <c r="F19" s="6">
        <f>B9</f>
        <v>1</v>
      </c>
      <c r="G19" s="4"/>
      <c r="H19" s="4"/>
      <c r="I19" s="13">
        <v>3</v>
      </c>
      <c r="J19" s="9" t="s">
        <v>46</v>
      </c>
      <c r="K19" s="12" t="s">
        <v>49</v>
      </c>
    </row>
    <row r="20" spans="1:11">
      <c r="A20" t="s">
        <v>27</v>
      </c>
      <c r="B20" s="5"/>
      <c r="C20">
        <v>1</v>
      </c>
      <c r="D20" s="5" t="str">
        <f t="shared" si="0"/>
        <v>Trained</v>
      </c>
      <c r="E20" t="s">
        <v>51</v>
      </c>
      <c r="F20" s="5">
        <f>B12</f>
        <v>6</v>
      </c>
    </row>
    <row r="21" spans="1:11">
      <c r="A21" s="4" t="s">
        <v>28</v>
      </c>
      <c r="B21" s="6"/>
      <c r="C21" s="4">
        <v>2</v>
      </c>
      <c r="D21" s="6" t="str">
        <f t="shared" si="0"/>
        <v>Expert</v>
      </c>
      <c r="E21" s="4" t="s">
        <v>52</v>
      </c>
      <c r="F21" s="6">
        <f>B10</f>
        <v>4</v>
      </c>
      <c r="G21" s="4" t="s">
        <v>75</v>
      </c>
      <c r="H21" s="4"/>
      <c r="J21" t="s">
        <v>42</v>
      </c>
    </row>
    <row r="22" spans="1:11">
      <c r="A22" t="s">
        <v>29</v>
      </c>
      <c r="B22" s="5"/>
      <c r="D22" s="5">
        <f t="shared" si="0"/>
        <v>0</v>
      </c>
      <c r="E22" t="s">
        <v>53</v>
      </c>
      <c r="F22" s="5">
        <f>B11</f>
        <v>3</v>
      </c>
      <c r="J22" t="s">
        <v>43</v>
      </c>
    </row>
    <row r="23" spans="1:11">
      <c r="A23" s="4" t="s">
        <v>30</v>
      </c>
      <c r="B23" s="6"/>
      <c r="C23" s="4"/>
      <c r="D23" s="6">
        <f t="shared" si="0"/>
        <v>0</v>
      </c>
      <c r="E23" s="4" t="s">
        <v>54</v>
      </c>
      <c r="F23" s="6">
        <f>B8</f>
        <v>2</v>
      </c>
      <c r="G23" s="4"/>
      <c r="H23" s="4"/>
    </row>
    <row r="24" spans="1:11">
      <c r="A24" t="s">
        <v>31</v>
      </c>
      <c r="B24" s="5"/>
      <c r="C24">
        <v>0</v>
      </c>
      <c r="D24" s="5">
        <f t="shared" si="0"/>
        <v>0</v>
      </c>
      <c r="E24" t="s">
        <v>53</v>
      </c>
      <c r="F24" s="5">
        <f>B11</f>
        <v>3</v>
      </c>
      <c r="J24" t="s">
        <v>55</v>
      </c>
    </row>
    <row r="25" spans="1:11">
      <c r="A25" s="4" t="s">
        <v>32</v>
      </c>
      <c r="B25" s="6"/>
      <c r="C25" s="4">
        <v>3</v>
      </c>
      <c r="D25" s="6" t="str">
        <f t="shared" si="0"/>
        <v>Master</v>
      </c>
      <c r="E25" s="4" t="s">
        <v>53</v>
      </c>
      <c r="F25" s="6">
        <f>B11</f>
        <v>3</v>
      </c>
      <c r="G25" s="4" t="s">
        <v>76</v>
      </c>
      <c r="H25" s="4"/>
      <c r="J25" t="s">
        <v>56</v>
      </c>
    </row>
    <row r="26" spans="1:11">
      <c r="A26" t="s">
        <v>33</v>
      </c>
      <c r="B26" s="5"/>
      <c r="C26" s="21">
        <v>1</v>
      </c>
      <c r="D26" s="5" t="str">
        <f t="shared" si="0"/>
        <v>Trained</v>
      </c>
      <c r="E26" t="s">
        <v>52</v>
      </c>
      <c r="F26" s="5">
        <f>B10</f>
        <v>4</v>
      </c>
      <c r="J26" t="s">
        <v>57</v>
      </c>
    </row>
    <row r="27" spans="1:11">
      <c r="A27" s="4" t="s">
        <v>34</v>
      </c>
      <c r="B27" s="6"/>
      <c r="C27" s="4">
        <v>0</v>
      </c>
      <c r="D27" s="6">
        <f t="shared" si="0"/>
        <v>0</v>
      </c>
      <c r="E27" s="4" t="s">
        <v>53</v>
      </c>
      <c r="F27" s="6">
        <f>B11</f>
        <v>3</v>
      </c>
      <c r="G27" s="4"/>
      <c r="H27" s="4"/>
    </row>
    <row r="28" spans="1:11">
      <c r="A28" t="s">
        <v>35</v>
      </c>
      <c r="B28" s="5"/>
      <c r="C28" s="21">
        <v>3</v>
      </c>
      <c r="D28" s="5" t="str">
        <f t="shared" si="0"/>
        <v>Master</v>
      </c>
      <c r="E28" t="s">
        <v>51</v>
      </c>
      <c r="F28" s="5">
        <f>B12</f>
        <v>6</v>
      </c>
      <c r="G28" t="s">
        <v>77</v>
      </c>
    </row>
    <row r="29" spans="1:11">
      <c r="A29" s="4" t="s">
        <v>36</v>
      </c>
      <c r="B29" s="6"/>
      <c r="C29" s="4"/>
      <c r="D29" s="6">
        <f t="shared" si="0"/>
        <v>0</v>
      </c>
      <c r="E29" s="4" t="s">
        <v>54</v>
      </c>
      <c r="F29" s="6">
        <f>B8</f>
        <v>2</v>
      </c>
      <c r="G29" s="4"/>
      <c r="H29" s="4"/>
    </row>
    <row r="30" spans="1:11">
      <c r="A30" t="s">
        <v>37</v>
      </c>
      <c r="B30" s="5"/>
      <c r="D30" s="5">
        <f t="shared" si="0"/>
        <v>0</v>
      </c>
      <c r="E30" t="s">
        <v>52</v>
      </c>
      <c r="F30" s="5">
        <f>B10</f>
        <v>4</v>
      </c>
    </row>
    <row r="33" spans="1:7">
      <c r="A33" s="1" t="s">
        <v>60</v>
      </c>
      <c r="B33" s="1"/>
      <c r="G33" s="1" t="s">
        <v>63</v>
      </c>
    </row>
    <row r="34" spans="1:7">
      <c r="A34" s="14" t="s">
        <v>82</v>
      </c>
      <c r="G34">
        <v>5</v>
      </c>
    </row>
    <row r="35" spans="1:7">
      <c r="A35" t="s">
        <v>78</v>
      </c>
      <c r="G35">
        <v>2</v>
      </c>
    </row>
    <row r="36" spans="1:7">
      <c r="A36" s="14" t="s">
        <v>81</v>
      </c>
      <c r="G36">
        <v>2</v>
      </c>
    </row>
    <row r="37" spans="1:7">
      <c r="A37" s="14" t="s">
        <v>80</v>
      </c>
      <c r="B37" s="14"/>
      <c r="C37" s="14"/>
      <c r="G37" s="14">
        <v>2</v>
      </c>
    </row>
    <row r="38" spans="1:7">
      <c r="A38" s="14" t="s">
        <v>79</v>
      </c>
      <c r="G38" s="14">
        <v>2</v>
      </c>
    </row>
    <row r="39" spans="1:7">
      <c r="A39" s="14" t="s">
        <v>83</v>
      </c>
      <c r="G39" s="14">
        <v>2</v>
      </c>
    </row>
    <row r="42" spans="1:7">
      <c r="A42" s="1" t="s">
        <v>61</v>
      </c>
      <c r="B42" s="1"/>
    </row>
    <row r="43" spans="1:7">
      <c r="A43" t="s">
        <v>90</v>
      </c>
    </row>
    <row r="44" spans="1:7">
      <c r="A44" t="s">
        <v>89</v>
      </c>
    </row>
    <row r="45" spans="1:7">
      <c r="A45" t="s">
        <v>88</v>
      </c>
    </row>
    <row r="47" spans="1:7">
      <c r="A47" s="1" t="s">
        <v>64</v>
      </c>
      <c r="B47" s="1"/>
    </row>
    <row r="48" spans="1:7">
      <c r="A48" t="s">
        <v>62</v>
      </c>
    </row>
  </sheetData>
  <phoneticPr fontId="6" type="noConversion"/>
  <conditionalFormatting sqref="D18:D30">
    <cfRule type="cellIs" dxfId="2" priority="1" operator="equal">
      <formula>$J$19</formula>
    </cfRule>
    <cfRule type="cellIs" dxfId="1" priority="2" operator="equal">
      <formula>$J$18</formula>
    </cfRule>
    <cfRule type="cellIs" dxfId="0" priority="3" operator="equal">
      <formula>$J$17</formula>
    </cfRule>
  </conditionalFormatting>
  <pageMargins left="0.7" right="0.7" top="0.75" bottom="0.75" header="0.3" footer="0.3"/>
  <pageSetup paperSize="119" scale="85" orientation="portrait"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B1:C16"/>
  <sheetViews>
    <sheetView tabSelected="1" view="pageBreakPreview" zoomScale="112" zoomScaleNormal="100" zoomScaleSheetLayoutView="112" workbookViewId="0">
      <selection activeCell="E10" sqref="E10"/>
    </sheetView>
  </sheetViews>
  <sheetFormatPr defaultColWidth="8.85546875" defaultRowHeight="15"/>
  <cols>
    <col min="1" max="1" width="2.85546875" customWidth="1"/>
    <col min="2" max="2" width="21.42578125" style="15" bestFit="1" customWidth="1"/>
    <col min="3" max="3" width="70.7109375" style="16" customWidth="1"/>
  </cols>
  <sheetData>
    <row r="1" spans="2:3" ht="15.75" thickBot="1"/>
    <row r="2" spans="2:3" ht="30" customHeight="1">
      <c r="B2" s="22" t="s">
        <v>75</v>
      </c>
      <c r="C2" s="23" t="str">
        <f>VLOOKUP(B2,[1]Sheet1!$A$1:$C$51,2,FALSE)</f>
        <v>Specialty die when detecting a subject’s current mental/emotional state</v>
      </c>
    </row>
    <row r="3" spans="2:3" ht="32.25" customHeight="1" thickBot="1">
      <c r="B3" s="24"/>
      <c r="C3" s="17" t="str">
        <f>VLOOKUP(B2,[1]Sheet1!$A$1:$C$51,3,FALSE)</f>
        <v>+2 Skill Power to any extended or cooperative skill challenge to profile a subject or predict a subject’s current motivations</v>
      </c>
    </row>
    <row r="4" spans="2:3" ht="15.75" thickBot="1"/>
    <row r="5" spans="2:3" ht="30.75" customHeight="1">
      <c r="B5" s="22" t="s">
        <v>84</v>
      </c>
      <c r="C5" s="23" t="str">
        <f>VLOOKUP(B5,[1]Sheet1!$A$1:$C$51,2,FALSE)</f>
        <v>Specialty die when attempting to catch and keep the attention of another</v>
      </c>
    </row>
    <row r="6" spans="2:3" ht="32.25" customHeight="1" thickBot="1">
      <c r="B6" s="24"/>
      <c r="C6" s="17" t="str">
        <f>VLOOKUP(B5,[1]Sheet1!$A$1:$C$51,3,FALSE)</f>
        <v>+2 Skill Power to any extended or cooperative skill challenge to sway the emotions/opinions of others</v>
      </c>
    </row>
    <row r="7" spans="2:3" ht="1.5" customHeight="1" thickBot="1">
      <c r="B7" s="18"/>
      <c r="C7" s="19" t="s">
        <v>0</v>
      </c>
    </row>
    <row r="8" spans="2:3" ht="15.75" thickBot="1"/>
    <row r="9" spans="2:3" ht="30.75" customHeight="1">
      <c r="B9" s="22" t="s">
        <v>85</v>
      </c>
      <c r="C9" s="23" t="str">
        <f>VLOOKUP(B9,[1]Sheet1!$A$1:$C$51,2,FALSE)</f>
        <v xml:space="preserve">At any time outside of combat you may spend 1 Energy to boost the Mental Defense of those around you by +2 for the next scene. </v>
      </c>
    </row>
    <row r="10" spans="2:3" ht="30.75" customHeight="1" thickBot="1">
      <c r="B10" s="24"/>
      <c r="C10" s="17" t="str">
        <f>VLOOKUP(B9,[1]Sheet1!$A$1:$C$51,3,FALSE)</f>
        <v>As a complex action you may roll to calm down any individual under the influence of fear, panic or mind altering magic. Magic dispelled this way is rolled again vs. target at the end of target's next turn.</v>
      </c>
    </row>
    <row r="11" spans="2:3" ht="15.75" thickBot="1"/>
    <row r="12" spans="2:3" ht="30" customHeight="1">
      <c r="B12" s="22" t="s">
        <v>86</v>
      </c>
      <c r="C12" s="23" t="str">
        <f>VLOOKUP(B12,[1]Sheet1!$A$1:$C$51,2,FALSE)</f>
        <v>When performing a combat revive, you restore +3 Health</v>
      </c>
    </row>
    <row r="13" spans="2:3" ht="30" customHeight="1" thickBot="1">
      <c r="B13" s="24"/>
      <c r="C13" s="17" t="str">
        <f>VLOOKUP(B12,[1]Sheet1!$A$1:$C$51,3,FALSE)</f>
        <v>You do not take penalties for using improvised first aid gear</v>
      </c>
    </row>
    <row r="14" spans="2:3" ht="15.75" thickBot="1"/>
    <row r="15" spans="2:3" ht="30.75" customHeight="1">
      <c r="B15" s="22" t="s">
        <v>87</v>
      </c>
      <c r="C15" s="23" t="str">
        <f>VLOOKUP(B15,[1]Sheet1!$A$1:$C$51,2,FALSE)</f>
        <v>Anyone under your care heals injuries in half the time</v>
      </c>
    </row>
    <row r="16" spans="2:3" ht="30.75" thickBot="1">
      <c r="B16" s="24"/>
      <c r="C16" s="17" t="str">
        <f>VLOOKUP(B15,[1]Sheet1!$A$1:$C$51,3,FALSE)</f>
        <v>You may attempt to perform a combat revive even after a character has taken more than their max number of Injuries</v>
      </c>
    </row>
  </sheetData>
  <phoneticPr fontId="6" type="noConversion"/>
  <pageMargins left="0.7" right="0.7" top="0.75" bottom="0.75" header="0.3" footer="0.3"/>
  <pageSetup scale="95" orientation="portrait" horizontalDpi="4294967292" verticalDpi="4294967292"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8.85546875" defaultRowHeight="15"/>
  <sheetData/>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Stats</vt:lpstr>
      <vt:lpstr>Knacks</vt:lpstr>
      <vt:lpstr>Sheet3</vt:lpstr>
      <vt:lpstr>Knacks!Print_Area</vt:lpstr>
      <vt:lpstr>Stats!Print_Area</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Carlos</cp:lastModifiedBy>
  <cp:lastPrinted>2012-11-11T20:55:34Z</cp:lastPrinted>
  <dcterms:created xsi:type="dcterms:W3CDTF">2012-10-09T16:17:12Z</dcterms:created>
  <dcterms:modified xsi:type="dcterms:W3CDTF">2012-11-11T21:02:51Z</dcterms:modified>
</cp:coreProperties>
</file>